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filterPrivacy="1" defaultThemeVersion="124226"/>
  <xr:revisionPtr revIDLastSave="0" documentId="13_ncr:1_{A22CF6DD-2563-4D7C-9566-5FC67552F920}" xr6:coauthVersionLast="34" xr6:coauthVersionMax="34" xr10:uidLastSave="{00000000-0000-0000-0000-000000000000}"/>
  <bookViews>
    <workbookView xWindow="0" yWindow="0" windowWidth="20490" windowHeight="7470" tabRatio="655" xr2:uid="{00000000-000D-0000-FFFF-FFFF00000000}"/>
  </bookViews>
  <sheets>
    <sheet name="INDEX" sheetId="6" r:id="rId1"/>
    <sheet name="MM01 - LOGIC" sheetId="1" r:id="rId2"/>
    <sheet name="Notes - MM01" sheetId="13" r:id="rId3"/>
    <sheet name="MM02 - DRAM" sheetId="2" r:id="rId4"/>
    <sheet name="Notes - MM02" sheetId="10" r:id="rId5"/>
    <sheet name="MM03 - FLASH" sheetId="7" r:id="rId6"/>
    <sheet name="Notes - MM03" sheetId="8" r:id="rId7"/>
    <sheet name="MM04 - NVM" sheetId="3" r:id="rId8"/>
    <sheet name="Notes - MM04" sheetId="9" r:id="rId9"/>
  </sheets>
  <calcPr calcId="179017"/>
</workbook>
</file>

<file path=xl/calcChain.xml><?xml version="1.0" encoding="utf-8"?>
<calcChain xmlns="http://schemas.openxmlformats.org/spreadsheetml/2006/main">
  <c r="C93" i="1" l="1"/>
  <c r="I12" i="2" l="1"/>
  <c r="H12" i="2"/>
  <c r="G12" i="2"/>
  <c r="F12" i="2"/>
  <c r="E12" i="2"/>
  <c r="D12" i="2"/>
  <c r="C12" i="2"/>
  <c r="I55" i="1" l="1"/>
  <c r="H55" i="1"/>
  <c r="G55" i="1"/>
  <c r="F55" i="1"/>
  <c r="E55" i="1"/>
  <c r="D55" i="1"/>
  <c r="C55" i="1"/>
  <c r="G72" i="1" l="1"/>
  <c r="G183" i="1"/>
  <c r="G18" i="1"/>
  <c r="G102" i="1"/>
  <c r="G101" i="1"/>
  <c r="G100" i="1"/>
  <c r="G93" i="1"/>
  <c r="G90" i="1" s="1"/>
  <c r="G91" i="1"/>
  <c r="G175" i="1" s="1"/>
  <c r="G85" i="1"/>
  <c r="G84" i="1"/>
  <c r="G92" i="1" s="1"/>
  <c r="C33" i="1" l="1"/>
  <c r="D28" i="1"/>
  <c r="E28" i="1" s="1"/>
  <c r="F28" i="1" s="1"/>
  <c r="G28" i="1" s="1"/>
  <c r="H28" i="1" s="1"/>
  <c r="I28" i="1" s="1"/>
  <c r="G187" i="1"/>
  <c r="I90" i="1"/>
  <c r="I186" i="1" s="1"/>
  <c r="H90" i="1"/>
  <c r="H186" i="1" s="1"/>
  <c r="G186" i="1"/>
  <c r="D131" i="1"/>
  <c r="E131" i="1" s="1"/>
  <c r="F131" i="1" s="1"/>
  <c r="G131" i="1" s="1"/>
  <c r="H131" i="1" s="1"/>
  <c r="I131" i="1" s="1"/>
  <c r="I187" i="1" l="1"/>
  <c r="D29" i="1"/>
  <c r="E29" i="1" s="1"/>
  <c r="H187" i="1"/>
  <c r="F29" i="1" l="1"/>
  <c r="F84" i="1"/>
  <c r="E84" i="1"/>
  <c r="I128" i="1"/>
  <c r="H128" i="1"/>
  <c r="G128" i="1"/>
  <c r="F128" i="1"/>
  <c r="E128" i="1"/>
  <c r="D128" i="1"/>
  <c r="C128" i="1"/>
  <c r="F183" i="1"/>
  <c r="F186" i="1" s="1"/>
  <c r="E183" i="1"/>
  <c r="E186" i="1" s="1"/>
  <c r="D92" i="1"/>
  <c r="C92" i="1"/>
  <c r="E18" i="1"/>
  <c r="G29" i="1" l="1"/>
  <c r="H60" i="3"/>
  <c r="H61" i="3" s="1"/>
  <c r="G60" i="3"/>
  <c r="G61" i="3" s="1"/>
  <c r="F60" i="3"/>
  <c r="F61" i="3" s="1"/>
  <c r="E60" i="3"/>
  <c r="E61" i="3" s="1"/>
  <c r="D60" i="3"/>
  <c r="D61" i="3" s="1"/>
  <c r="H59" i="3"/>
  <c r="G59" i="3"/>
  <c r="F59" i="3"/>
  <c r="E59" i="3"/>
  <c r="D59" i="3"/>
  <c r="H57" i="3"/>
  <c r="G57" i="3"/>
  <c r="F57" i="3"/>
  <c r="E57" i="3"/>
  <c r="D57" i="3"/>
  <c r="H55" i="3"/>
  <c r="G55" i="3"/>
  <c r="F55" i="3"/>
  <c r="E55" i="3"/>
  <c r="D55" i="3"/>
  <c r="H46" i="3"/>
  <c r="G46" i="3"/>
  <c r="F46" i="3"/>
  <c r="E46" i="3"/>
  <c r="D46" i="3"/>
  <c r="H43" i="3"/>
  <c r="H47" i="3" s="1"/>
  <c r="H48" i="3" s="1"/>
  <c r="G43" i="3"/>
  <c r="G47" i="3" s="1"/>
  <c r="G48" i="3" s="1"/>
  <c r="F43" i="3"/>
  <c r="F47" i="3" s="1"/>
  <c r="F48" i="3" s="1"/>
  <c r="E43" i="3"/>
  <c r="E47" i="3" s="1"/>
  <c r="E48" i="3" s="1"/>
  <c r="D43" i="3"/>
  <c r="D47" i="3" s="1"/>
  <c r="D48" i="3" s="1"/>
  <c r="C2" i="3"/>
  <c r="D2" i="3" s="1"/>
  <c r="E2" i="3" s="1"/>
  <c r="F2" i="3" s="1"/>
  <c r="G2" i="3" s="1"/>
  <c r="H2" i="3" s="1"/>
  <c r="I2" i="3" s="1"/>
  <c r="H29" i="1" l="1"/>
  <c r="C2" i="7"/>
  <c r="D2" i="7" s="1"/>
  <c r="E2" i="7" s="1"/>
  <c r="F2" i="7" s="1"/>
  <c r="G2" i="7" s="1"/>
  <c r="H2" i="7" s="1"/>
  <c r="I2" i="7" s="1"/>
  <c r="C2" i="2"/>
  <c r="D2" i="2" s="1"/>
  <c r="E2" i="2" s="1"/>
  <c r="F2" i="2" s="1"/>
  <c r="G2" i="2" s="1"/>
  <c r="H2" i="2" s="1"/>
  <c r="I2" i="2" s="1"/>
  <c r="I29" i="1" l="1"/>
  <c r="G107" i="1"/>
  <c r="H107" i="1"/>
  <c r="I107" i="1"/>
  <c r="F109" i="1"/>
  <c r="F108" i="1"/>
  <c r="F107" i="1"/>
  <c r="E109" i="1"/>
  <c r="E108" i="1"/>
  <c r="E107" i="1"/>
  <c r="D34" i="1" l="1"/>
  <c r="E34" i="1" s="1"/>
  <c r="F34" i="1" s="1"/>
  <c r="G34" i="1" s="1"/>
  <c r="H34" i="1" s="1"/>
  <c r="I34" i="1" s="1"/>
  <c r="D132" i="1"/>
  <c r="E132" i="1" s="1"/>
  <c r="F132" i="1" s="1"/>
  <c r="G132" i="1" s="1"/>
  <c r="H132" i="1" s="1"/>
  <c r="I132" i="1" s="1"/>
  <c r="I93" i="1"/>
  <c r="H93" i="1"/>
  <c r="F72" i="1"/>
  <c r="F93" i="1"/>
  <c r="E93" i="1"/>
  <c r="D93" i="1"/>
  <c r="I38" i="1" l="1"/>
  <c r="H38" i="1"/>
  <c r="G38" i="1"/>
  <c r="F38" i="1"/>
  <c r="E38" i="1"/>
  <c r="I39" i="1"/>
  <c r="H39" i="1"/>
  <c r="G39" i="1"/>
  <c r="F39" i="1"/>
  <c r="E39" i="1"/>
  <c r="D39" i="1"/>
  <c r="C39" i="1"/>
  <c r="D38" i="1"/>
  <c r="C38" i="1"/>
  <c r="C58" i="1"/>
  <c r="F18" i="1"/>
  <c r="I60" i="3" l="1"/>
  <c r="I61" i="3" s="1"/>
  <c r="I59" i="3"/>
  <c r="I57" i="3"/>
  <c r="I55" i="3"/>
  <c r="I46" i="3"/>
  <c r="I43" i="3"/>
  <c r="I47" i="3" s="1"/>
  <c r="I48" i="3" s="1"/>
  <c r="F203" i="1"/>
  <c r="E203" i="1"/>
  <c r="D180" i="1"/>
  <c r="C174" i="1"/>
  <c r="D17" i="1" s="1"/>
  <c r="I173" i="1"/>
  <c r="H173" i="1"/>
  <c r="G173" i="1"/>
  <c r="F173" i="1"/>
  <c r="E173" i="1"/>
  <c r="D173" i="1"/>
  <c r="C173" i="1"/>
  <c r="I141" i="1"/>
  <c r="H141" i="1"/>
  <c r="G141" i="1"/>
  <c r="F141" i="1"/>
  <c r="E141" i="1"/>
  <c r="D141" i="1"/>
  <c r="C141" i="1"/>
  <c r="C144" i="1" s="1"/>
  <c r="C133" i="1"/>
  <c r="I124" i="1"/>
  <c r="H124" i="1"/>
  <c r="G124" i="1"/>
  <c r="F124" i="1"/>
  <c r="E124" i="1"/>
  <c r="D124" i="1"/>
  <c r="C124" i="1"/>
  <c r="I109" i="1"/>
  <c r="H109" i="1"/>
  <c r="G109" i="1"/>
  <c r="I108" i="1"/>
  <c r="H108" i="1"/>
  <c r="G108" i="1"/>
  <c r="D106" i="1"/>
  <c r="C106" i="1"/>
  <c r="D105" i="1"/>
  <c r="C105" i="1"/>
  <c r="D104" i="1"/>
  <c r="C104" i="1"/>
  <c r="I102" i="1"/>
  <c r="H102" i="1"/>
  <c r="F102" i="1"/>
  <c r="E102" i="1"/>
  <c r="D102" i="1"/>
  <c r="C102" i="1"/>
  <c r="I101" i="1"/>
  <c r="H101" i="1"/>
  <c r="F101" i="1"/>
  <c r="E101" i="1"/>
  <c r="D101" i="1"/>
  <c r="C101" i="1"/>
  <c r="I100" i="1"/>
  <c r="H100" i="1"/>
  <c r="F100" i="1"/>
  <c r="E100" i="1"/>
  <c r="D100" i="1"/>
  <c r="C100" i="1"/>
  <c r="I98" i="1"/>
  <c r="H98" i="1"/>
  <c r="G98" i="1"/>
  <c r="F98" i="1"/>
  <c r="E98" i="1"/>
  <c r="D98" i="1"/>
  <c r="C98" i="1"/>
  <c r="I97" i="1"/>
  <c r="H97" i="1"/>
  <c r="G97" i="1"/>
  <c r="F97" i="1"/>
  <c r="E97" i="1"/>
  <c r="D97" i="1"/>
  <c r="C97" i="1"/>
  <c r="I96" i="1"/>
  <c r="H96" i="1"/>
  <c r="G96" i="1"/>
  <c r="F96" i="1"/>
  <c r="E96" i="1"/>
  <c r="D96" i="1"/>
  <c r="C96" i="1"/>
  <c r="F90" i="1"/>
  <c r="F187" i="1" s="1"/>
  <c r="E90" i="1"/>
  <c r="E187" i="1" s="1"/>
  <c r="D90" i="1"/>
  <c r="C90" i="1"/>
  <c r="F92" i="1"/>
  <c r="E92" i="1"/>
  <c r="I73" i="1"/>
  <c r="H73" i="1"/>
  <c r="E72" i="1"/>
  <c r="D72" i="1"/>
  <c r="C72" i="1"/>
  <c r="I69" i="1"/>
  <c r="H69" i="1"/>
  <c r="G69" i="1"/>
  <c r="F69" i="1"/>
  <c r="E69" i="1"/>
  <c r="E129" i="1" s="1"/>
  <c r="D69" i="1"/>
  <c r="C69" i="1"/>
  <c r="C134" i="1" s="1"/>
  <c r="I66" i="1"/>
  <c r="I86" i="1" s="1"/>
  <c r="H66" i="1"/>
  <c r="H86" i="1" s="1"/>
  <c r="H89" i="1" s="1"/>
  <c r="G66" i="1"/>
  <c r="F66" i="1"/>
  <c r="E66" i="1"/>
  <c r="D66" i="1"/>
  <c r="D78" i="1" s="1"/>
  <c r="C66" i="1"/>
  <c r="F57" i="1"/>
  <c r="F58" i="1" s="1"/>
  <c r="E57" i="1"/>
  <c r="E58" i="1" s="1"/>
  <c r="D57" i="1"/>
  <c r="D58" i="1" s="1"/>
  <c r="G57" i="1"/>
  <c r="G58" i="1" s="1"/>
  <c r="I17" i="1"/>
  <c r="H17" i="1"/>
  <c r="G17" i="1"/>
  <c r="F17" i="1"/>
  <c r="E17" i="1"/>
  <c r="C2" i="1"/>
  <c r="D2" i="1" s="1"/>
  <c r="E2" i="1" s="1"/>
  <c r="F2" i="1" s="1"/>
  <c r="G2" i="1" s="1"/>
  <c r="H2" i="1" s="1"/>
  <c r="I2" i="1" s="1"/>
  <c r="H129" i="1" l="1"/>
  <c r="H92" i="1"/>
  <c r="I129" i="1"/>
  <c r="I92" i="1"/>
  <c r="C187" i="1"/>
  <c r="C191" i="1" s="1"/>
  <c r="C186" i="1"/>
  <c r="C190" i="1" s="1"/>
  <c r="D187" i="1"/>
  <c r="D186" i="1"/>
  <c r="D203" i="1" s="1"/>
  <c r="I203" i="1"/>
  <c r="H203" i="1"/>
  <c r="G203" i="1"/>
  <c r="E85" i="1"/>
  <c r="F91" i="1"/>
  <c r="H57" i="1"/>
  <c r="H58" i="1" s="1"/>
  <c r="C135" i="1"/>
  <c r="C136" i="1" s="1"/>
  <c r="D134" i="1"/>
  <c r="C91" i="1"/>
  <c r="C78" i="1"/>
  <c r="C129" i="1"/>
  <c r="C138" i="1" s="1"/>
  <c r="D129" i="1"/>
  <c r="H91" i="1"/>
  <c r="I89" i="1"/>
  <c r="I91" i="1"/>
  <c r="I184" i="1" s="1"/>
  <c r="F85" i="1"/>
  <c r="D91" i="1"/>
  <c r="F129" i="1"/>
  <c r="C148" i="1"/>
  <c r="E91" i="1"/>
  <c r="G129" i="1"/>
  <c r="D133" i="1"/>
  <c r="D135" i="1" s="1"/>
  <c r="C145" i="1"/>
  <c r="C203" i="1" l="1"/>
  <c r="D143" i="1"/>
  <c r="F184" i="1"/>
  <c r="F194" i="1" s="1"/>
  <c r="E184" i="1"/>
  <c r="E194" i="1" s="1"/>
  <c r="F143" i="1"/>
  <c r="F145" i="1" s="1"/>
  <c r="E143" i="1"/>
  <c r="I143" i="1"/>
  <c r="H143" i="1"/>
  <c r="I194" i="1"/>
  <c r="C137" i="1"/>
  <c r="C139" i="1"/>
  <c r="C140" i="1" s="1"/>
  <c r="H175" i="1"/>
  <c r="H176" i="1" s="1"/>
  <c r="H184" i="1"/>
  <c r="D175" i="1"/>
  <c r="D176" i="1" s="1"/>
  <c r="D184" i="1"/>
  <c r="C184" i="1"/>
  <c r="C189" i="1" s="1"/>
  <c r="F175" i="1"/>
  <c r="F176" i="1" s="1"/>
  <c r="C188" i="1"/>
  <c r="C146" i="1"/>
  <c r="C147" i="1" s="1"/>
  <c r="I57" i="1"/>
  <c r="I58" i="1" s="1"/>
  <c r="D138" i="1"/>
  <c r="D139" i="1" s="1"/>
  <c r="D140" i="1" s="1"/>
  <c r="C175" i="1"/>
  <c r="C176" i="1" s="1"/>
  <c r="D136" i="1"/>
  <c r="E175" i="1"/>
  <c r="E176" i="1" s="1"/>
  <c r="I175" i="1"/>
  <c r="I176" i="1" s="1"/>
  <c r="I185" i="1"/>
  <c r="I22" i="1" s="1"/>
  <c r="E134" i="1"/>
  <c r="E138" i="1" s="1"/>
  <c r="E133" i="1"/>
  <c r="E135" i="1" s="1"/>
  <c r="E136" i="1" s="1"/>
  <c r="J203" i="1" l="1"/>
  <c r="K203" i="1"/>
  <c r="C192" i="1"/>
  <c r="C193" i="1"/>
  <c r="D185" i="1"/>
  <c r="D22" i="1" s="1"/>
  <c r="D23" i="1" s="1"/>
  <c r="D194" i="1"/>
  <c r="G143" i="1"/>
  <c r="G145" i="1" s="1"/>
  <c r="F195" i="1"/>
  <c r="F197" i="1"/>
  <c r="F196" i="1"/>
  <c r="F198" i="1"/>
  <c r="D189" i="1"/>
  <c r="E195" i="1"/>
  <c r="E196" i="1"/>
  <c r="E197" i="1"/>
  <c r="E198" i="1"/>
  <c r="F189" i="1"/>
  <c r="E185" i="1"/>
  <c r="E22" i="1" s="1"/>
  <c r="E23" i="1" s="1"/>
  <c r="E189" i="1"/>
  <c r="C185" i="1"/>
  <c r="C22" i="1" s="1"/>
  <c r="C194" i="1"/>
  <c r="I189" i="1"/>
  <c r="I198" i="1"/>
  <c r="I195" i="1"/>
  <c r="I197" i="1"/>
  <c r="I196" i="1"/>
  <c r="I16" i="1"/>
  <c r="H189" i="1"/>
  <c r="H194" i="1"/>
  <c r="E188" i="1"/>
  <c r="D137" i="1"/>
  <c r="C25" i="1"/>
  <c r="C26" i="1" s="1"/>
  <c r="H25" i="1"/>
  <c r="H26" i="1" s="1"/>
  <c r="I25" i="1"/>
  <c r="I26" i="1" s="1"/>
  <c r="D25" i="1"/>
  <c r="D26" i="1" s="1"/>
  <c r="E25" i="1"/>
  <c r="E26" i="1" s="1"/>
  <c r="F25" i="1"/>
  <c r="F26" i="1" s="1"/>
  <c r="G176" i="1"/>
  <c r="H185" i="1"/>
  <c r="H22" i="1" s="1"/>
  <c r="H23" i="1" s="1"/>
  <c r="G184" i="1"/>
  <c r="G189" i="1" s="1"/>
  <c r="D16" i="1"/>
  <c r="E16" i="1"/>
  <c r="F16" i="1"/>
  <c r="F185" i="1"/>
  <c r="F22" i="1" s="1"/>
  <c r="F23" i="1" s="1"/>
  <c r="C49" i="1"/>
  <c r="I23" i="1"/>
  <c r="D188" i="1"/>
  <c r="F144" i="1"/>
  <c r="E139" i="1"/>
  <c r="H144" i="1"/>
  <c r="H145" i="1"/>
  <c r="E144" i="1"/>
  <c r="E145" i="1"/>
  <c r="D145" i="1"/>
  <c r="D144" i="1"/>
  <c r="I145" i="1"/>
  <c r="I144" i="1"/>
  <c r="F133" i="1"/>
  <c r="F135" i="1" s="1"/>
  <c r="F136" i="1" s="1"/>
  <c r="F134" i="1"/>
  <c r="F138" i="1" s="1"/>
  <c r="C23" i="1" l="1"/>
  <c r="C31" i="1" s="1"/>
  <c r="C30" i="1"/>
  <c r="G144" i="1"/>
  <c r="G190" i="1" s="1"/>
  <c r="D191" i="1"/>
  <c r="D193" i="1" s="1"/>
  <c r="D190" i="1"/>
  <c r="D192" i="1" s="1"/>
  <c r="D199" i="1" s="1"/>
  <c r="H191" i="1"/>
  <c r="H193" i="1" s="1"/>
  <c r="H190" i="1"/>
  <c r="H192" i="1" s="1"/>
  <c r="I190" i="1"/>
  <c r="I192" i="1" s="1"/>
  <c r="I191" i="1"/>
  <c r="I193" i="1" s="1"/>
  <c r="I202" i="1" s="1"/>
  <c r="C197" i="1"/>
  <c r="C198" i="1"/>
  <c r="C202" i="1" s="1"/>
  <c r="C42" i="1" s="1"/>
  <c r="C195" i="1"/>
  <c r="C196" i="1"/>
  <c r="E191" i="1"/>
  <c r="E193" i="1" s="1"/>
  <c r="E190" i="1"/>
  <c r="E192" i="1" s="1"/>
  <c r="E199" i="1" s="1"/>
  <c r="F191" i="1"/>
  <c r="F193" i="1" s="1"/>
  <c r="F202" i="1" s="1"/>
  <c r="F190" i="1"/>
  <c r="F192" i="1" s="1"/>
  <c r="D198" i="1"/>
  <c r="D195" i="1"/>
  <c r="D196" i="1"/>
  <c r="D197" i="1"/>
  <c r="H196" i="1"/>
  <c r="H198" i="1"/>
  <c r="H195" i="1"/>
  <c r="H197" i="1"/>
  <c r="G185" i="1"/>
  <c r="G194" i="1"/>
  <c r="E137" i="1"/>
  <c r="F137" i="1"/>
  <c r="E27" i="1"/>
  <c r="I27" i="1"/>
  <c r="F27" i="1"/>
  <c r="D27" i="1"/>
  <c r="H16" i="1"/>
  <c r="G25" i="1"/>
  <c r="G26" i="1" s="1"/>
  <c r="G16" i="1"/>
  <c r="C199" i="1"/>
  <c r="F24" i="1"/>
  <c r="E24" i="1"/>
  <c r="I24" i="1"/>
  <c r="F188" i="1"/>
  <c r="F148" i="1"/>
  <c r="H148" i="1"/>
  <c r="G133" i="1"/>
  <c r="G135" i="1" s="1"/>
  <c r="G136" i="1" s="1"/>
  <c r="G188" i="1" s="1"/>
  <c r="G134" i="1"/>
  <c r="G138" i="1" s="1"/>
  <c r="D148" i="1"/>
  <c r="D146" i="1"/>
  <c r="D147" i="1" s="1"/>
  <c r="E146" i="1"/>
  <c r="E147" i="1" s="1"/>
  <c r="E148" i="1"/>
  <c r="F139" i="1"/>
  <c r="I148" i="1"/>
  <c r="F146" i="1"/>
  <c r="F147" i="1" s="1"/>
  <c r="F199" i="1" l="1"/>
  <c r="G22" i="1"/>
  <c r="G23" i="1" s="1"/>
  <c r="G31" i="1" s="1"/>
  <c r="J185" i="1"/>
  <c r="K202" i="1"/>
  <c r="E35" i="1"/>
  <c r="F35" i="1"/>
  <c r="D24" i="1"/>
  <c r="I35" i="1"/>
  <c r="J35" i="1" s="1"/>
  <c r="D35" i="1"/>
  <c r="E36" i="1" s="1"/>
  <c r="C201" i="1"/>
  <c r="E31" i="1"/>
  <c r="G148" i="1"/>
  <c r="C200" i="1"/>
  <c r="J202" i="1"/>
  <c r="F31" i="1"/>
  <c r="H35" i="1"/>
  <c r="H31" i="1"/>
  <c r="C35" i="1"/>
  <c r="H202" i="1"/>
  <c r="H42" i="1" s="1"/>
  <c r="I31" i="1"/>
  <c r="D31" i="1"/>
  <c r="D202" i="1"/>
  <c r="G191" i="1"/>
  <c r="G193" i="1" s="1"/>
  <c r="D200" i="1"/>
  <c r="G192" i="1"/>
  <c r="G199" i="1" s="1"/>
  <c r="G24" i="1"/>
  <c r="H24" i="1"/>
  <c r="G195" i="1"/>
  <c r="G196" i="1"/>
  <c r="G197" i="1"/>
  <c r="G198" i="1"/>
  <c r="F140" i="1"/>
  <c r="E140" i="1"/>
  <c r="G137" i="1"/>
  <c r="F42" i="1"/>
  <c r="G27" i="1"/>
  <c r="G35" i="1"/>
  <c r="H27" i="1"/>
  <c r="F200" i="1"/>
  <c r="F201" i="1"/>
  <c r="E200" i="1"/>
  <c r="E201" i="1"/>
  <c r="E202" i="1"/>
  <c r="D201" i="1"/>
  <c r="I42" i="1"/>
  <c r="G139" i="1"/>
  <c r="G140" i="1" s="1"/>
  <c r="G146" i="1"/>
  <c r="G147" i="1" s="1"/>
  <c r="H134" i="1"/>
  <c r="H138" i="1" s="1"/>
  <c r="H133" i="1"/>
  <c r="H135" i="1" s="1"/>
  <c r="H136" i="1" s="1"/>
  <c r="F36" i="1" l="1"/>
  <c r="I36" i="1"/>
  <c r="C40" i="1"/>
  <c r="C46" i="1" s="1"/>
  <c r="C48" i="1" s="1"/>
  <c r="H36" i="1"/>
  <c r="C44" i="1"/>
  <c r="D36" i="1"/>
  <c r="G202" i="1"/>
  <c r="G42" i="1" s="1"/>
  <c r="G43" i="1" s="1"/>
  <c r="H137" i="1"/>
  <c r="G36" i="1"/>
  <c r="G200" i="1"/>
  <c r="G201" i="1"/>
  <c r="I43" i="1"/>
  <c r="D40" i="1"/>
  <c r="D44" i="1"/>
  <c r="E44" i="1"/>
  <c r="E40" i="1"/>
  <c r="F40" i="1"/>
  <c r="F44" i="1"/>
  <c r="D42" i="1"/>
  <c r="D43" i="1" s="1"/>
  <c r="E42" i="1"/>
  <c r="H188" i="1"/>
  <c r="H199" i="1" s="1"/>
  <c r="H146" i="1"/>
  <c r="H147" i="1" s="1"/>
  <c r="H139" i="1"/>
  <c r="H140" i="1" s="1"/>
  <c r="I133" i="1"/>
  <c r="I135" i="1" s="1"/>
  <c r="I136" i="1" s="1"/>
  <c r="I134" i="1"/>
  <c r="I138" i="1" s="1"/>
  <c r="D46" i="1" l="1"/>
  <c r="D45" i="1" s="1"/>
  <c r="C45" i="1"/>
  <c r="C51" i="1"/>
  <c r="H43" i="1"/>
  <c r="I137" i="1"/>
  <c r="H200" i="1"/>
  <c r="H201" i="1"/>
  <c r="E41" i="1"/>
  <c r="E47" i="1"/>
  <c r="E33" i="1" s="1"/>
  <c r="E46" i="1"/>
  <c r="E45" i="1" s="1"/>
  <c r="G40" i="1"/>
  <c r="G44" i="1"/>
  <c r="E43" i="1"/>
  <c r="F43" i="1"/>
  <c r="F41" i="1"/>
  <c r="F47" i="1"/>
  <c r="F33" i="1" s="1"/>
  <c r="F46" i="1"/>
  <c r="F45" i="1" s="1"/>
  <c r="D41" i="1"/>
  <c r="D47" i="1"/>
  <c r="D33" i="1" s="1"/>
  <c r="I139" i="1"/>
  <c r="I140" i="1" s="1"/>
  <c r="I188" i="1"/>
  <c r="I199" i="1" s="1"/>
  <c r="I146" i="1"/>
  <c r="I147" i="1" s="1"/>
  <c r="I200" i="1" l="1"/>
  <c r="I201" i="1"/>
  <c r="F48" i="1"/>
  <c r="F49" i="1"/>
  <c r="E48" i="1"/>
  <c r="E49" i="1"/>
  <c r="H40" i="1"/>
  <c r="H44" i="1"/>
  <c r="D48" i="1"/>
  <c r="D49" i="1"/>
  <c r="G41" i="1"/>
  <c r="G47" i="1"/>
  <c r="G33" i="1" s="1"/>
  <c r="G46" i="1"/>
  <c r="G45" i="1" s="1"/>
  <c r="J199" i="1" l="1"/>
  <c r="K199" i="1"/>
  <c r="J201" i="1"/>
  <c r="K201" i="1"/>
  <c r="J200" i="1"/>
  <c r="K200" i="1"/>
  <c r="D51" i="1"/>
  <c r="D52" i="1" s="1"/>
  <c r="D50" i="1"/>
  <c r="E51" i="1"/>
  <c r="E50" i="1"/>
  <c r="F51" i="1"/>
  <c r="F50" i="1"/>
  <c r="I40" i="1"/>
  <c r="I47" i="1" s="1"/>
  <c r="I33" i="1" s="1"/>
  <c r="I44" i="1"/>
  <c r="G48" i="1"/>
  <c r="G49" i="1"/>
  <c r="G51" i="1" s="1"/>
  <c r="H41" i="1"/>
  <c r="H47" i="1"/>
  <c r="H33" i="1" s="1"/>
  <c r="H46" i="1"/>
  <c r="H45" i="1" s="1"/>
  <c r="E52" i="1" l="1"/>
  <c r="G50" i="1"/>
  <c r="G52" i="1"/>
  <c r="F52" i="1"/>
  <c r="H48" i="1"/>
  <c r="H49" i="1"/>
  <c r="H50" i="1" s="1"/>
  <c r="I41" i="1"/>
  <c r="I46" i="1"/>
  <c r="I45" i="1" s="1"/>
  <c r="H51" i="1" l="1"/>
  <c r="H52" i="1" s="1"/>
  <c r="I48" i="1"/>
  <c r="I49" i="1"/>
  <c r="I50" i="1" s="1"/>
  <c r="I51" i="1" l="1"/>
  <c r="I52" i="1" s="1"/>
</calcChain>
</file>

<file path=xl/sharedStrings.xml><?xml version="1.0" encoding="utf-8"?>
<sst xmlns="http://schemas.openxmlformats.org/spreadsheetml/2006/main" count="979" uniqueCount="553">
  <si>
    <t>Gate patterning options</t>
  </si>
  <si>
    <t>Fin/GAA patterning options</t>
  </si>
  <si>
    <t>SADP</t>
  </si>
  <si>
    <t>SAQP</t>
  </si>
  <si>
    <t>YEAR OF PRODUCTION</t>
  </si>
  <si>
    <t>LOGIC DEVICE GROUND RULES</t>
  </si>
  <si>
    <t>finFET
FDSOI</t>
  </si>
  <si>
    <t>finFET
LGAA</t>
  </si>
  <si>
    <t>DEVICE ARCHITECTURE &amp; MODULES</t>
  </si>
  <si>
    <t>Starting substrate</t>
  </si>
  <si>
    <t>Si, SOI</t>
  </si>
  <si>
    <t>Channel formation</t>
  </si>
  <si>
    <t>Low-SBH</t>
  </si>
  <si>
    <t>Contact material</t>
  </si>
  <si>
    <t>Contact integration</t>
  </si>
  <si>
    <t>EPI</t>
  </si>
  <si>
    <t>EPI
WAC</t>
  </si>
  <si>
    <t>N-channel</t>
  </si>
  <si>
    <t>P-channel</t>
  </si>
  <si>
    <t>Si</t>
  </si>
  <si>
    <t>sSi</t>
  </si>
  <si>
    <t>Si,SiGe</t>
  </si>
  <si>
    <t>Ge</t>
  </si>
  <si>
    <t>Channel strain</t>
  </si>
  <si>
    <t>Yes</t>
  </si>
  <si>
    <t>S/D strain</t>
  </si>
  <si>
    <t>Transport scheme</t>
  </si>
  <si>
    <t>Quasi
Ballistic</t>
  </si>
  <si>
    <t>Ballistic</t>
  </si>
  <si>
    <t>Main performance booster</t>
  </si>
  <si>
    <t>Low Vdd
3D</t>
  </si>
  <si>
    <t>Scaling focus</t>
  </si>
  <si>
    <t>Power</t>
  </si>
  <si>
    <t>Function</t>
  </si>
  <si>
    <t>DEVICE PERFORMANCE BOOSTERS</t>
  </si>
  <si>
    <t>INTERCONNECT TECHNOLOGY</t>
  </si>
  <si>
    <t>Conductor</t>
  </si>
  <si>
    <t>P42M24</t>
  </si>
  <si>
    <t>Inter-metal dielectrics (IMD) and k value - intermediate wire</t>
  </si>
  <si>
    <t>Di-electric Young Modulus</t>
  </si>
  <si>
    <t>Parasitics
finHeight</t>
  </si>
  <si>
    <t>SCE
finHeight
Vt</t>
  </si>
  <si>
    <t>DEVICE RELIABILITY SPECS</t>
  </si>
  <si>
    <t>nTDDB Vmax (Max Vdd for 10 years mean lifetime)[1]</t>
  </si>
  <si>
    <t>nMOSFET pBTI Vmax (Max Vdd for 10 years mean lifetime)[2]</t>
  </si>
  <si>
    <t>pMOSFET nBTI Vmax (Max Vdd for 10 years mean lifetime)[3]</t>
  </si>
  <si>
    <t>sSi, sGe, IIIV</t>
  </si>
  <si>
    <t>Etch, EPI</t>
  </si>
  <si>
    <t>Ballistic
TFET, JFET,
NCMOS, Spin</t>
  </si>
  <si>
    <t>Spacer width (nm)</t>
  </si>
  <si>
    <t>Number of wiring layers</t>
  </si>
  <si>
    <t>DRAM cell FET dielectric: equivalent oxide thickness, EOT (nm) [7]</t>
  </si>
  <si>
    <t>Maximum Word line (WL) level (V) [8]</t>
  </si>
  <si>
    <t>Negative Word line (WL) use [9]</t>
  </si>
  <si>
    <t>yes</t>
  </si>
  <si>
    <t>Equivalent Electric field of cell FET device dielectric (MV/cm) [10]</t>
  </si>
  <si>
    <t>Cell Size Factor: a [11]</t>
  </si>
  <si>
    <t>Array Area Efficiency [12]</t>
  </si>
  <si>
    <t>Minimum DRAM retention time (ms) [13]</t>
  </si>
  <si>
    <t>DRAM soft error rate (fits) [14]</t>
  </si>
  <si>
    <t>Support nMOS EOT [nm] [16]</t>
  </si>
  <si>
    <t>Support PMOS Gate Electrode [17]</t>
  </si>
  <si>
    <t>P+Poly/W</t>
  </si>
  <si>
    <t>TiN</t>
  </si>
  <si>
    <t>Support Gate Oxide [18]</t>
  </si>
  <si>
    <t>SiON</t>
  </si>
  <si>
    <t>HfSiON</t>
  </si>
  <si>
    <t>DRAM TECHNOLOGY</t>
  </si>
  <si>
    <t>4.0/1.3</t>
  </si>
  <si>
    <t>6-7</t>
  </si>
  <si>
    <t>10</t>
  </si>
  <si>
    <t>n-poly/Metal</t>
  </si>
  <si>
    <t>Metal</t>
  </si>
  <si>
    <t>FLASH TECHNOLOGY</t>
  </si>
  <si>
    <t>stack</t>
  </si>
  <si>
    <t>&gt;1.0E16</t>
  </si>
  <si>
    <t>FeRAM nonvolatile data retention (years)</t>
  </si>
  <si>
    <t>10 Years</t>
  </si>
  <si>
    <t>ReRAM storage density (SLC, 2D) bits/cm2</t>
  </si>
  <si>
    <t>ReRAM storage density (MLC, 2D) bits/cm2</t>
  </si>
  <si>
    <t>ReRAM 3D layers (using 4F2 GAA x-y selector + high ON/OFF ratio in-layer selecting device)</t>
  </si>
  <si>
    <t>ReRAM cell area per bit (nm2) with MLC and 3D layers</t>
  </si>
  <si>
    <t>ReRAM array efficiency (%) (using 4F2 GAA x-y selector + high ON/OFF ratio in-layer selecting device)</t>
  </si>
  <si>
    <t>ReRAM storage density (MLC, 3D max. layeres, using 4F2 GAA x-y selector + high ON/OFF ratio in-layer selecting device) bits/cm2</t>
  </si>
  <si>
    <t>ReRAM nonvolatile data retention (years) 85C</t>
  </si>
  <si>
    <t xml:space="preserve"> &gt;10  </t>
  </si>
  <si>
    <t>ReRAM write endurance (read/write cycles)</t>
  </si>
  <si>
    <t>NVM TECHNOLOGY</t>
  </si>
  <si>
    <t>Logic industry "Node Range" Labeling (nm)</t>
  </si>
  <si>
    <t>Contact CD (nm) - finFET, LGAA</t>
  </si>
  <si>
    <t>PATTERNING</t>
  </si>
  <si>
    <t>Gate CDU (nm)</t>
  </si>
  <si>
    <t>Gate LER (nm)</t>
  </si>
  <si>
    <t>Gate LWR (nm)</t>
  </si>
  <si>
    <t>Metal CDU (nm)</t>
  </si>
  <si>
    <t>Metal LWR (nm)</t>
  </si>
  <si>
    <t>fin CDU (nm)</t>
  </si>
  <si>
    <t>fin LWR (nm)</t>
  </si>
  <si>
    <t>fin LER (nm)</t>
  </si>
  <si>
    <t>Vdd (V)</t>
  </si>
  <si>
    <t>Metal patterning options</t>
  </si>
  <si>
    <t>Metal LER (nm)</t>
  </si>
  <si>
    <t>MPU/SoC Metalx ½ Pitch (nm)[1,2]</t>
  </si>
  <si>
    <t>MPU/SoC Metal0/1 ½ Pitch (nm)</t>
  </si>
  <si>
    <t>Channel overlap ratio - two-sided</t>
  </si>
  <si>
    <t>Contacted poly half pitch (nm)</t>
  </si>
  <si>
    <t>Device architecture key ground rules</t>
  </si>
  <si>
    <t>FinFET Fin Width (nm)</t>
  </si>
  <si>
    <t>FinFET Fin Height (nm)</t>
  </si>
  <si>
    <t>Footprint drive efficiency -  finFET</t>
  </si>
  <si>
    <t>LE2, SADP</t>
  </si>
  <si>
    <t>EUV-SADP
 DSA</t>
  </si>
  <si>
    <t>GAA (lateral nanowire, vertical nanowire) CDU (nm)</t>
  </si>
  <si>
    <t>GAA (lateral nanowire, vertical nanowire) LWR (nm)</t>
  </si>
  <si>
    <t>GAA (lateral nanowire, vertical nanowire) LER (nm)</t>
  </si>
  <si>
    <t>Mx - tight-pitch interconnect resistance [Ohms/um]</t>
  </si>
  <si>
    <t>Mx - tight-pitch interconnect capacitance [aF/um]</t>
  </si>
  <si>
    <t>Vx - tight-pitch interconnect via resistance [Ohms/via]</t>
  </si>
  <si>
    <t>ARx -tight-pitch interconnect aspect ratio</t>
  </si>
  <si>
    <t>MP80 - 80nm pitch interconnect resistance [Ohms/um]</t>
  </si>
  <si>
    <t>MP80 - 80nm pitch interconnect capacitance [aF/um]</t>
  </si>
  <si>
    <t>VP80 - 80nm pitch interconnect via resistance [Ohms/via]</t>
  </si>
  <si>
    <t>ARP80 - 80nm pitch interconnect aspect ratio</t>
  </si>
  <si>
    <t>TDDB Emax - tight-pitch interconnect (MV/cm)</t>
  </si>
  <si>
    <t>Jmax – tight-pitch interconnect (MA/cm2 at 105ºC)</t>
  </si>
  <si>
    <t>TDDB Emax - 80nm pitch interconnect (MV/cm)</t>
  </si>
  <si>
    <t>Jmax – 80nm pitch interconnect (MA/cm2 at 105ºC)</t>
  </si>
  <si>
    <t>Subthreshold slope - [mV/dec]</t>
  </si>
  <si>
    <t>Effective mobility (cm2/V.s)</t>
  </si>
  <si>
    <t>Ballisticity.Injection velocity (cm/s)</t>
  </si>
  <si>
    <t>Vdsat (V) - HP Logic</t>
  </si>
  <si>
    <t>Vdsat (V) - LP Logic</t>
  </si>
  <si>
    <t>Energy per switching [CV2] (fj/switching) - FO3 load, HP Logic</t>
  </si>
  <si>
    <t>SRAM 111 bitcell area density - Mbits/mm2</t>
  </si>
  <si>
    <t>NAND2 equivalent raw-gate density - Mgates/mm2</t>
  </si>
  <si>
    <t>Cell drive at saturation (Ohms)</t>
  </si>
  <si>
    <t>MEMORY PRODUCT TARGETS</t>
  </si>
  <si>
    <t>32G</t>
  </si>
  <si>
    <t>512G</t>
  </si>
  <si>
    <t>1T</t>
  </si>
  <si>
    <t>3T</t>
  </si>
  <si>
    <t>Cache applications</t>
  </si>
  <si>
    <t>DRAM</t>
  </si>
  <si>
    <t>Compute memory applications</t>
  </si>
  <si>
    <t>SCM memory applications</t>
  </si>
  <si>
    <t>Device lateral half pitch (nm)</t>
  </si>
  <si>
    <t>Power Supply Voltage - Vdd (V)</t>
  </si>
  <si>
    <t>WAC</t>
  </si>
  <si>
    <t>NAND2 width at CPP multiples</t>
  </si>
  <si>
    <t>Logic device structure options</t>
  </si>
  <si>
    <t>Half Pitch (Calculated Half pitch) (nm) [1]</t>
  </si>
  <si>
    <t>DRAM Cell Transistor Gate material (Buried/Planer/Vertical+Gate material)</t>
  </si>
  <si>
    <t>Table MM01</t>
  </si>
  <si>
    <t>Table MM02</t>
  </si>
  <si>
    <t>Table MM03</t>
  </si>
  <si>
    <t>Table MM04</t>
  </si>
  <si>
    <t>INDEX</t>
  </si>
  <si>
    <t>Table MM01 - More Moore - Logic Core Device Technology Roadmap</t>
  </si>
  <si>
    <t>More Moore - Logic Core Device Technology Roadmap</t>
  </si>
  <si>
    <t>VCT</t>
  </si>
  <si>
    <t>DRAM storage node cell capacitor voltage (V) [4]</t>
    <phoneticPr fontId="8"/>
  </si>
  <si>
    <t>2D NAND Flash uncontacted poly 1/2 pitch  – F (nm) [1]</t>
    <phoneticPr fontId="4" type="noConversion"/>
  </si>
  <si>
    <t>Number of word lines in one 3D NAND string [4]</t>
    <phoneticPr fontId="2" type="noConversion"/>
  </si>
  <si>
    <t>High-K</t>
    <phoneticPr fontId="2" type="noConversion"/>
  </si>
  <si>
    <t>Interpoly dielectric thickness (nm)</t>
    <phoneticPr fontId="4" type="noConversion"/>
  </si>
  <si>
    <t>[1] 2D NAND strings consist of closely packed polysilicon control gates (the Word Lines) that separate the source and drain of devices with no internal contact within the cell. Up to now this uncontacted word line pitch is still the tightest in all technologies.</t>
    <phoneticPr fontId="2" type="noConversion"/>
  </si>
  <si>
    <t>[4] NAND flash architecture consists of bit line strings of a number of storage devices. Long bit line strings reduce the overhead for bit line transistors and increase the packing density, however, at the expense of higher overall resistance and consequently lower read current. The number of word lines in a bit line string has increased from 16 to 32 and now to 64 in recent nodes. Forecast is that the bit line string for non-3D NAND will stay at 64. However, for vertical channel 3D NAND (which is the dominant architecture), the number of word lines in a string is the same as the number of 3D layers.</t>
    <phoneticPr fontId="2" type="noConversion"/>
  </si>
  <si>
    <t>[5] Because of the difficulty in maintaining high gate coupling ratio, increased cross talk between neighboring cells, and statistical fluctuation due to too few stored electrons, NAND technology was forecasted to migrate from floating gate devices (FG) to charge trapping devices (CT) and then to 3D (CT) structures. However, no 2D CT products were introduced, and CT is primarily used in 3D NAND.</t>
  </si>
  <si>
    <t>A. FeRAM (Ferroelectric RAM) [1]</t>
    <phoneticPr fontId="2" type="noConversion"/>
  </si>
  <si>
    <t>FeRAM technology node – F (nm) [2]</t>
    <phoneticPr fontId="12"/>
  </si>
  <si>
    <t>1T1C</t>
    <phoneticPr fontId="2" type="noConversion"/>
  </si>
  <si>
    <t>FeRAM capacitor structure [5]</t>
    <phoneticPr fontId="12"/>
  </si>
  <si>
    <t>FeRAM capacitor footprint (µm2) [6]</t>
    <phoneticPr fontId="12"/>
  </si>
  <si>
    <t>FeRAM capacitor active area (µm2) [7]</t>
    <phoneticPr fontId="12"/>
  </si>
  <si>
    <t>Ferro capacitor voltage (V) [9]</t>
    <phoneticPr fontId="12"/>
  </si>
  <si>
    <t>3D XP technology node F (nm)</t>
    <phoneticPr fontId="2" type="noConversion"/>
  </si>
  <si>
    <t>Number of bits per cell (MLC) [15]</t>
    <phoneticPr fontId="2" type="noConversion"/>
  </si>
  <si>
    <t>3D XP ReRAM technology node F (nm) [19]</t>
    <phoneticPr fontId="2" type="noConversion"/>
  </si>
  <si>
    <t xml:space="preserve">Number of 3D layers </t>
    <phoneticPr fontId="2" type="noConversion"/>
  </si>
  <si>
    <t>10 years</t>
    <phoneticPr fontId="2" type="noConversion"/>
  </si>
  <si>
    <t>3D XP write endurance (read/write cycles) [21]</t>
    <phoneticPr fontId="2" type="noConversion"/>
  </si>
  <si>
    <t>ReRAM technology node F (nm)</t>
    <phoneticPr fontId="2" type="noConversion"/>
  </si>
  <si>
    <t>FeRAM minimum switching charge density (µC/cm2) [10]</t>
  </si>
  <si>
    <t>Days to 10 years</t>
  </si>
  <si>
    <t>Product highest density (2D or 3D)</t>
  </si>
  <si>
    <t>[12] The MRAM switching field is the magnetic intensity H required to change the direction of magnetization of the cell.</t>
    <phoneticPr fontId="4" type="noConversion"/>
  </si>
  <si>
    <t>[14] This type of 3D integration requires completing of one memory layer before building the second layer, the number of processing steps increases linearly with the layer number. However, since density doubles at each node, linear increase in processing steps soon becomes too expensive. Thus the number of stacking layers must stay low.</t>
    <phoneticPr fontId="4" type="noConversion"/>
  </si>
  <si>
    <t>[17] Endurance for 3D XP is the shorter of the selector device and the storage element. The requirement for the selector device is much more stringent since the selector has to switch for read operation as well. The endurance shown in this table is only for write operation. The read endurance needs to be much higher, and is presumably met.</t>
    <phoneticPr fontId="4" type="noConversion"/>
  </si>
  <si>
    <t xml:space="preserve">[18] 3D XP memory may also use ReRAM element as the storage node. The general properties are similar to that using PCM, except that the data retention and wear endurance are different because of entirely different materials.  </t>
    <phoneticPr fontId="2" type="noConversion"/>
  </si>
  <si>
    <t>[19] The feature size and cell footprint are the same as with PCM element.</t>
    <phoneticPr fontId="2" type="noConversion"/>
  </si>
  <si>
    <t xml:space="preserve">[20] ReRAM generally shows good data retention. Thus even though some applications do not require 10 years of retention (e.g. SCM) there is no advantageous trade off by giving up retention. Thus the retention follows NVM requirement. </t>
    <phoneticPr fontId="2" type="noConversion"/>
  </si>
  <si>
    <t xml:space="preserve">[21] Although high wear endurance is reported for some ReRAM elements, data are mostly from single cells. In a large array tail bits significantly shorten the endurance capability. Since high-density ReRAM is still an immature technology this item is shown in yellow color indicating potential issues. </t>
    <phoneticPr fontId="2" type="noConversion"/>
  </si>
  <si>
    <t>[22] ReRAM is thought to be scalable beyond charge-based devices because it is not limited by the number of electrons such as NAND Flash. In 2D ReRAM this potential advantage is exploited. Comparison with 2D and 3D NAND in areal density is made.</t>
    <phoneticPr fontId="2" type="noConversion"/>
  </si>
  <si>
    <t>[25] With MLC 2D ReRAM has a chance to catch up with NAND upon aggressive scaling.</t>
    <phoneticPr fontId="2" type="noConversion"/>
  </si>
  <si>
    <t>[27] Although good wear endurance is reported on single cells, tail bits in large arrays can substantially shorten the wear life time. This item is assigned yellow color until more positive data are published.</t>
    <phoneticPr fontId="4" type="noConversion"/>
  </si>
  <si>
    <t>[28] In addition to the 3D XP array, it is also possible to construct 3D ReRAM using a BiCS-like architecture.  Since ReRAM is a 2-terminal device it cannot be connected into a NAND string. Some publications suggest an architecture with a GAA transistor in the Si substrate to facilitate x-y se;ection and horizontal high On/Off ratio lateral selectors in each 3D layer. The x-y footprint needs to be relaxed to provide room for lateral insertion of selector devices.</t>
    <phoneticPr fontId="4" type="noConversion"/>
  </si>
  <si>
    <t xml:space="preserve">[1]The definition of DRAM Half pitch has been changed from this edition. Because of 6F2 DRAM cell, BL pitch is no more critical dimension. Calculated half pitch is use the following equation "Calculated half pitch=(Cell Area/ Call size factor)^0.5." Critical dimension for process development, the Minimum half pitch is also introduced. Currently Active area (long rectangle island shape) half pitch is the critical dimension of 6F2 DRAM.  </t>
  </si>
  <si>
    <t>[4] The DRAM storage node capacitor voltage must be low enough that the resulting electric field in the dielectric (see Note [5]) is within acceptable limits.</t>
  </si>
  <si>
    <t xml:space="preserve">[8] Maximum word line level is the (highly boosted) gate voltage for cell FET devices. The high gate voltage is required to get enough device drive current with high threshold voltage due to back gate voltage at the operating condition. </t>
  </si>
  <si>
    <t xml:space="preserve">[9] Negative word line is used to suppress sub-threshold leakage current of cell transistor even in the case of lower level of Vt value of cell FET. The low Vt is preferable to get higher drive current of cell FET.  </t>
  </si>
  <si>
    <t>[10] The equivalent electric field in the cell FET device dielectric is (maximum word line level / DRAM cell FET dielectric equivalent oxide thickness, EOT).  The equivalent field is the electric field if the dielectric is silicon dioxide; if the dielectrics is high-k,  the actual field is [equivalent field]/[k/3.9].</t>
  </si>
  <si>
    <t>[14] This is a typical FIT rate and depends on cycle time and the quality of cell capacitor and sensing circuits.</t>
  </si>
  <si>
    <t xml:space="preserve">[15] Vint is the nominal power supply voltage for DRAM support FET in peripheral circuit area. It has been chosen to maintain sufficient voltage over-drive in order to meet the required saturation current drive values while still maintaining reasonable vertical gate dielectric electric field strengths. </t>
  </si>
  <si>
    <t xml:space="preserve">[16] DRAM support MOS FET dielectric EOT is defined as (dielectric physical thickness / [κ/3.9]), where κ is the relative dielectric constant of the DRAM cell FET dielectric and 3.9 is the relative dielectric constant of thermal SiO2. </t>
  </si>
  <si>
    <t xml:space="preserve">[17] Support PMOS FET Gate electrode material migrates from P+Poly/W to TiN. </t>
  </si>
  <si>
    <t>[18] DRAM support MOS FET dielectric material migrates from SiON to HfSiON in order to leakage current to meet.</t>
  </si>
  <si>
    <t xml:space="preserve">[19] Physical support min. Lgate for NMOS FET is the final, as-etched length of the bottom of the gate electrode. </t>
  </si>
  <si>
    <t>[21] Support min Vtn is the saturation threshold voltage measured at 25°C, Gm max,Vd=55mV.</t>
  </si>
  <si>
    <t>[22] Support Isat-p (the saturation drive current for support PMOS FET) is defined as the PMOSFET drain current per micron device width with the gate bias and the drain bias set equal to -Vint (see Note [15]) and the source and substrate biases set to zero</t>
  </si>
  <si>
    <t>[23] Support min Vtp is the saturation threshold voltage measured at 25°C, Gm max,Vd=55mV.</t>
  </si>
  <si>
    <t xml:space="preserve">[2] The DRAM cell size is the results of minimizing the cost based on technology. </t>
  </si>
  <si>
    <t>[3] Storage node cell dielectric EOT is defined as (dielectric physical thickness / [κ/3.9]), where κ is the relative dielectric constant of the storage node cell dielectric and 3.9 is the relative dielectric constant of thermal SiO2. The value of EOT is  driven by the values for DRAM capacity (bits per chip) and chip size, as discussed in more detail in the Front End Process chapter.  Up to 2015, the dielectric material is based on Al2O3/ZrO2 or HfO2.</t>
  </si>
  <si>
    <t xml:space="preserve">[5] The equivalent electric field in the capacitor dielectric is (DRAM storage node capacitor voltage / DRAM storage node dielectric equivalent oxide thickness, EOT).  The equivalent field is the electric field if the dielectric is silicon dioxide; if the  dielectric is high-k, the actual electric field is [equivalent field]/[k/3.9]. </t>
  </si>
  <si>
    <t>[6] DRAM cell MOSFET structure migrates from RCAT (recessed channel array transistor) to RCAT+Fin(Saddle Fin structure). RCAT is a technology to improve retention time characteristics by introducing recessed channel structure. RCAT+Fin structure is now implemented with buried WL technology.</t>
  </si>
  <si>
    <t>[7] DRAM cell FET dielectric EOT is defined as (dielectric physical thickness / [κ/3.9]), where κ is the relative dielectric constant of the DRAM cell FET dielectric and 3.9 is the relative dielectric constant of thermal SiO2. The EOT values here are large, mainly because of the high word line voltage levels (see Note 8) and the need to keep the electric field in the dielectric within tolerable limits (see Note 9)</t>
  </si>
  <si>
    <t>[12] Array area efficiency is the ratio of cell array area to total chip area. Hence, array area efficiency = 1 / (1 + [peripheral circuit area]/NaF2), where N is the DRAM capacity (number of bits per chip), F is the DRAM ½ pitch, and a is the cell size factor (see Note 9). For a = 8 (past years) , array area efficiency is estimated to be 0.63. For a=6 (Current), the array area efficiency of 0.55. For a=4 (after 2018), area efficiency will be 0.50. These assumptions are based on the same relative peripheral circuit area. But the case of 4F2 cell, the technology is not open to public at this moment.</t>
  </si>
  <si>
    <t>[13] Retention time is defined at 85ºC, and is the minimum time during which the data from memory can still be sensed correctly without refreshing a row bit line. The 64 ms specified here is the value needed for PC applications. The retention time depends on the combined interaction of device leakage current, signal strength, and signal sensing circuit sensitivity, and also depends on operational frequency and temperature</t>
  </si>
  <si>
    <t>[20] Support Isat-n (the saturation drive current for support NMOS FET) is defined as the NMOSFET drain current per micron device width with the gate bias and the drain bias set equal to Vint (see Note [15]) and the source and substrate biases set to zero at 25°C, namely Vg=Vd=Vint).</t>
  </si>
  <si>
    <t>Table MM03 - More Moore Memory - FLASH Technology Roadmap</t>
  </si>
  <si>
    <t>Notes for Table MM02 - DRAM Technology Roadmap</t>
  </si>
  <si>
    <t>Notes for Table MM03 - FLASH Technology Roadmap</t>
  </si>
  <si>
    <t>Notes for Table MM04 - Non-Charge based standalone NVM Technology Roadmap</t>
  </si>
  <si>
    <t>Table MM02 - More Moore Memory - DRAM Technology Roadmap</t>
  </si>
  <si>
    <t>Notes MM02</t>
  </si>
  <si>
    <t>Notes MM03</t>
  </si>
  <si>
    <t>Notes MM04</t>
  </si>
  <si>
    <t>Manufacturable solutions exist, and are being optimized</t>
  </si>
  <si>
    <t>Manufacturable solutions are known</t>
  </si>
  <si>
    <t>Interim solutions are known</t>
  </si>
  <si>
    <t>Manufacturable solutions are NOT known</t>
  </si>
  <si>
    <t>Table MM04 - More Moore Memory - NVM Technology Roadmap</t>
  </si>
  <si>
    <t>Notes for Table MM01 - Logic Core Device Technology Roadmap</t>
  </si>
  <si>
    <t>[3] Defined as distance between metallurgical source/drain junctions</t>
  </si>
  <si>
    <t>Inversion layer thickness - [nm] [4]</t>
  </si>
  <si>
    <t>Vt,sat (mV) at Ioff=100pA/um - LP Logic [5][6]</t>
  </si>
  <si>
    <t>[9] Ideal gate capacitance over the channel portion without parasitics. Calculated from CET and across the whole channel length.</t>
  </si>
  <si>
    <t>[10] Cg,total is the total gate capacitance per micron device width in inversion. This is the sum of Cch and the gate fringing capacitance that takes into account the gate-to-source/drain overlaps, fringing capacitances, and Miller effect.</t>
  </si>
  <si>
    <t>Rext (Ohms.um) - HP Logic [7]</t>
  </si>
  <si>
    <t>Ion (uA/um) at Ioff=100pA/um - LP logic w/ Rext=0 [8]</t>
  </si>
  <si>
    <t>Ion (uA/um) at Ioff=100pA/um - LP logic, after Rext [9]</t>
  </si>
  <si>
    <t>Cch,total (fF/um2) - HP/LP Logic [9]</t>
  </si>
  <si>
    <t>Cgate,total (fF/um) - HP Logic [10]</t>
  </si>
  <si>
    <t>Cgate,total (fF/um) - LP Logic [10]</t>
  </si>
  <si>
    <t>CV/I (ps) - FO3 load, HP Logic [11]</t>
  </si>
  <si>
    <t>I/(CV) (1/ps) - FO3 load, HP Logic [12]</t>
  </si>
  <si>
    <t>[12] Inverse of CV/I for a speed unit (rather than delay).</t>
  </si>
  <si>
    <t>Notes MM01</t>
  </si>
  <si>
    <t>More Moore - Memory - DRAM Technology Roadmap</t>
  </si>
  <si>
    <t>More Moore - Memory - FLASH Technology Roadmap</t>
  </si>
  <si>
    <t>More Moore - Memory - NVM Technology Roadmap</t>
  </si>
  <si>
    <t>Dominant Cell type (FG, CT, 3D, etc.) [5]</t>
  </si>
  <si>
    <t>FG/CT/3D</t>
  </si>
  <si>
    <t>C. Resistive memory (ReRAM) in 3D XP array [18]</t>
  </si>
  <si>
    <t>B. 3D Cross Point Memory (3D XP) [12]</t>
  </si>
  <si>
    <t>D. Resistive memory (ReRAM) in 2D array [22]</t>
  </si>
  <si>
    <t>E. Resistive memory (ReRAM) in 3D BiCS array [28]</t>
  </si>
  <si>
    <t>ReRAM storage density (MLC, 3D max. layeres, using 4F2 GAA x-y selector + high ON/OFF ratio in-layer selecting device) bits/cm2 [33]</t>
  </si>
  <si>
    <t>3D XP nonvolatile data retention [16]</t>
  </si>
  <si>
    <t>FeRAM cell size – area factor a in multiples of F2 [3]</t>
  </si>
  <si>
    <t>Buried/TiN</t>
  </si>
  <si>
    <t>Vertical/TiN</t>
  </si>
  <si>
    <t>P54M36</t>
  </si>
  <si>
    <t>SiGe50%</t>
  </si>
  <si>
    <t>Process technogy inflection</t>
  </si>
  <si>
    <t>Conformal deposition</t>
  </si>
  <si>
    <t>2D</t>
  </si>
  <si>
    <t>Contact CD (nm) -  VGAA</t>
  </si>
  <si>
    <t>193i, EUV</t>
  </si>
  <si>
    <t>Patterning  technology inflection for Mx interconnect</t>
  </si>
  <si>
    <t>Conformal Doping,
Contact</t>
  </si>
  <si>
    <t>Channel, RMG</t>
  </si>
  <si>
    <t>"10"</t>
  </si>
  <si>
    <t>"7"</t>
  </si>
  <si>
    <t>"5"</t>
  </si>
  <si>
    <t>"3"</t>
  </si>
  <si>
    <t>"2.1"</t>
  </si>
  <si>
    <t>"1.5"</t>
  </si>
  <si>
    <t>"1.0"</t>
  </si>
  <si>
    <t>Footprint drive efficiency - vertical GAA</t>
  </si>
  <si>
    <t>P48M28</t>
  </si>
  <si>
    <t>P36M21</t>
  </si>
  <si>
    <t>IDM-Foundry node labeling</t>
  </si>
  <si>
    <t>i10-f7</t>
  </si>
  <si>
    <t>i7-f5</t>
  </si>
  <si>
    <t>i5-f3</t>
  </si>
  <si>
    <t>i3-f2.1</t>
  </si>
  <si>
    <t>i2.1-f1.5</t>
  </si>
  <si>
    <t>i1.5-f1.0</t>
  </si>
  <si>
    <t>i1.0-f0.7</t>
  </si>
  <si>
    <t>LGAA
VGAA</t>
  </si>
  <si>
    <t>Logic device mainstream device</t>
  </si>
  <si>
    <t>finFET</t>
  </si>
  <si>
    <t>LGAA</t>
  </si>
  <si>
    <t>VGAA</t>
  </si>
  <si>
    <t>Channel material technology inflection</t>
  </si>
  <si>
    <t>SiGe25%</t>
  </si>
  <si>
    <t>-</t>
  </si>
  <si>
    <t>Physical gate length for HP Logic (nm)</t>
  </si>
  <si>
    <t>Maskcount target</t>
  </si>
  <si>
    <t>Defectivity D0 target (defects/inch^2)</t>
  </si>
  <si>
    <t>Process complexity exponent</t>
  </si>
  <si>
    <t>Wafer sort yield (%)</t>
  </si>
  <si>
    <t>Number of  vertically stacked nanosheets</t>
  </si>
  <si>
    <t>Device height (nm)</t>
  </si>
  <si>
    <t>Footprint drive efficiency - lateral GAA</t>
  </si>
  <si>
    <t>Defice effective width (nm)</t>
  </si>
  <si>
    <t>Spacer k value</t>
  </si>
  <si>
    <t>Fringe capa scaling factor</t>
  </si>
  <si>
    <t>SRAM bitcell area (um2)</t>
  </si>
  <si>
    <t>Average cell width scaling factor</t>
  </si>
  <si>
    <t>Dummy devices in standard cell</t>
  </si>
  <si>
    <t>Cell height (nm)</t>
  </si>
  <si>
    <t>Min half pitch [1]</t>
    <phoneticPr fontId="21"/>
  </si>
  <si>
    <t>DRAM cell FET structure [6]</t>
    <phoneticPr fontId="8"/>
  </si>
  <si>
    <t>RCAT+Fin</t>
    <phoneticPr fontId="8"/>
  </si>
  <si>
    <t>VCT</t>
    <phoneticPr fontId="10"/>
  </si>
  <si>
    <t>Equivalent Electric field of capacitor dielectric, (MV/cm) [5]</t>
    <phoneticPr fontId="8"/>
  </si>
  <si>
    <t>Gb/1chip target</t>
    <phoneticPr fontId="10"/>
  </si>
  <si>
    <t>16G</t>
    <phoneticPr fontId="10"/>
  </si>
  <si>
    <t>32G</t>
    <phoneticPr fontId="10"/>
  </si>
  <si>
    <t>ONO/High-K</t>
    <phoneticPr fontId="2" type="noConversion"/>
  </si>
  <si>
    <t>[2] In order to gain high data bandwidth 3D NAND packs two bit lines within each cell x-y print space. These metal bit lines contact the array vertical channels in a complex and staggered fashion, resulting in tight metal (usually metal-2) pitch. Currently this tight contacted pitch is smaller than DRAM and Logic contacted metal pitches. But since 3D NAND x-y footprint is likely stay constant, other technologies may surpass 3D NAND in metal pitch in the future.</t>
    <phoneticPr fontId="2" type="noConversion"/>
  </si>
  <si>
    <t>MET1 1/2 Pitch - F(nm)</t>
    <phoneticPr fontId="25"/>
  </si>
  <si>
    <t>FeRAM cell size ( µm2)</t>
    <phoneticPr fontId="12"/>
  </si>
  <si>
    <t>FeRAM cell structure [4]</t>
    <phoneticPr fontId="12"/>
  </si>
  <si>
    <t>FeRAM cap active area/footprint ratio [8]</t>
    <phoneticPr fontId="12"/>
  </si>
  <si>
    <t>FeRAM endurance (read/write cycles) [11]</t>
    <phoneticPr fontId="12"/>
  </si>
  <si>
    <t>Number of 3D layers [14]</t>
    <phoneticPr fontId="2" type="noConversion"/>
  </si>
  <si>
    <t>Days to 10 years</t>
    <phoneticPr fontId="2" type="noConversion"/>
  </si>
  <si>
    <t xml:space="preserve">Number of bits per cell (MLC) </t>
    <phoneticPr fontId="2" type="noConversion"/>
  </si>
  <si>
    <t>3D XP ReRAM nonvolatile data retention [20]</t>
    <phoneticPr fontId="2" type="noConversion"/>
  </si>
  <si>
    <t>ReRAM array efficiency (%) (2D array) [23]</t>
    <phoneticPr fontId="2" type="noConversion"/>
  </si>
  <si>
    <t>ReRAM number of bits per cell (MLC)</t>
    <phoneticPr fontId="2" type="noConversion"/>
  </si>
  <si>
    <t>4</t>
    <phoneticPr fontId="2" type="noConversion"/>
  </si>
  <si>
    <t>ReRAM cell area per bit size (nm2) with MLC</t>
    <phoneticPr fontId="2" type="noConversion"/>
  </si>
  <si>
    <t>ReRAM storage density (SLC, 2D) bits/cm2 [24]</t>
    <phoneticPr fontId="2" type="noConversion"/>
  </si>
  <si>
    <t>ReRAM storage density (MLC, 2D) bits/cm2 [25]</t>
    <phoneticPr fontId="2" type="noConversion"/>
  </si>
  <si>
    <t>ReRAM nonvolatile data retention (years) 85C [26]</t>
    <phoneticPr fontId="2" type="noConversion"/>
  </si>
  <si>
    <t>ReRAM write endurance (read/write cycles) [27]</t>
    <phoneticPr fontId="2" type="noConversion"/>
  </si>
  <si>
    <t>ReRAM technology node F (nm) [29]</t>
    <phoneticPr fontId="2" type="noConversion"/>
  </si>
  <si>
    <t>ReRAM cell area per bit (nm2) with MLC and 3D layers</t>
    <phoneticPr fontId="2" type="noConversion"/>
  </si>
  <si>
    <t>ReRAM nonvolatile data retention (years) 85C</t>
    <phoneticPr fontId="2" type="noConversion"/>
  </si>
  <si>
    <t>ReRAM write endurance (read/write cycles) [34]</t>
    <phoneticPr fontId="2" type="noConversion"/>
  </si>
  <si>
    <t>[2]This entry is the critical dimension “F” within the FeRAM cell for stand-alone memory devices.</t>
    <phoneticPr fontId="4" type="noConversion"/>
  </si>
  <si>
    <t>[5] The geometry of the capacitor is a key factor in determining cell size. Stacked planar films are expected to be replaced by more efficient 3D structures.</t>
    <phoneticPr fontId="4" type="noConversion"/>
  </si>
  <si>
    <t>[7] This is the actual effective area of the capacitor. It is larger than the footprint for 3D capacitor because of the utilization of area in the third dimension.</t>
    <phoneticPr fontId="4" type="noConversion"/>
  </si>
  <si>
    <t>[8] This ratio of the effective area to the footprint gives a measure of the impact of utilization of the third dimension.</t>
    <phoneticPr fontId="4" type="noConversion"/>
  </si>
  <si>
    <t xml:space="preserve">[11] FeRAM is a destructive read-out technology, so every read is accompanied by a write to restore the data. Endurance cycles are taken as the sum of all read and all write cycles. For FeRAM to compete with DRAM and SRAM the cycle endurance should be about 1E15. </t>
    <phoneticPr fontId="4" type="noConversion"/>
  </si>
  <si>
    <t xml:space="preserve">[12] Product using a 3D Cross Point (3D XP) array has been announced recently. The device is believed to consist of two parts; a high on/off ratio selector device and a resistive storage node are connected in series and sandwiched between the cross point of a pair of word line and bit line. A 3D array may be achieved by stacking up layers of 2D devices. The selector device may be ovonic threshold switching (OTS) or mixed ionic/electronic conduction (MIEC) in nature. The storage node may use phase change memory element (PCM) or resistive memory (ReRAM). In this section, PCM storage element is assumed. </t>
    <phoneticPr fontId="4" type="noConversion"/>
  </si>
  <si>
    <t>[13] Since the selector device, as well as the storage element, are sandwiched between the cross point of word line and bit line, the cell area is always 4F2.</t>
    <phoneticPr fontId="4" type="noConversion"/>
  </si>
  <si>
    <t>[15] Use of multi-level cell (MLC) can increase packing density with little increase in cost, thus is desirable. MLC, however, requires larger memory window that can be maintained regardless of temperature and time evolution. If PCM is used as the storage element, the resistance drift with time is a difficult challenge for MLC.</t>
    <phoneticPr fontId="4" type="noConversion"/>
  </si>
  <si>
    <t>[16] Usually NVM requires 10 years of data retention at 85C. However, 3D XP may serve a function between DRAM and NAND Flash (e.g. a storage class memory, or SCM). For SCM application, data retention of a few days may be adequate since SCM is not a permanent storage. Meanwhile, a retention time of several days is extremely long compared to DRAM. On the other hand, some consumer application may use 3D XP as a storage device and in such case 10 years of retention is needed.</t>
    <phoneticPr fontId="4" type="noConversion"/>
  </si>
  <si>
    <t>[23] Array efficient is assumed to be the same as 2D NAND Flash.</t>
    <phoneticPr fontId="2" type="noConversion"/>
  </si>
  <si>
    <t>[24] Even with aggressive scaling in feature size, SLC bit density does not catch up with TLC 3D NAND Flash. Thus SLC 2D ReRAM is hard to compete with the low cost of NAND.</t>
    <phoneticPr fontId="2" type="noConversion"/>
  </si>
  <si>
    <t>[26] ReRAM data retention is expected to meet or exceed standard NVM requirements (10 years @ 85C).</t>
    <phoneticPr fontId="4" type="noConversion"/>
  </si>
  <si>
    <t>[29] The feature 1/2 pitch is larger than 2D ReRAM to accommodate lateral selector device. This also limits how far it can scale.</t>
    <phoneticPr fontId="4" type="noConversion"/>
  </si>
  <si>
    <t>[30] 3D NAND TLC areal density provides a reference that new technology must surpass to provide cost advantage.</t>
    <phoneticPr fontId="4" type="noConversion"/>
  </si>
  <si>
    <t>[31] The aspect ratio of layers/half-pitch is comparable to 3D NAND in earlier years.</t>
    <phoneticPr fontId="4" type="noConversion"/>
  </si>
  <si>
    <t>[32] The same formula for 3D NAND is used for 3D ReRAM. (3D ReRAM array efficiency) = (2D ReRAM array efficiency)/(1 + alpha + beta*log(N)/log(2)), where alpha = 3D periphery overhead = 0.25, beta = calibration parameter = 0.08)</t>
    <phoneticPr fontId="2" type="noConversion"/>
  </si>
  <si>
    <t>[33] Slight to significant areal density advantage over 3D NAND may be possible, but there are considerable difficult challenges that must be overcomed to achieve it.</t>
    <phoneticPr fontId="4" type="noConversion"/>
  </si>
  <si>
    <t>[34] Write endurance lacks reliable array data even in 2D ReRAM. Thus wear endurance is still a challenge for 3D ReRAM.</t>
    <phoneticPr fontId="4" type="noConversion"/>
  </si>
  <si>
    <t>193i, EUV DP</t>
  </si>
  <si>
    <t>193i, High-NA EUV+(DSA)</t>
  </si>
  <si>
    <t>Cu, non-Cu</t>
  </si>
  <si>
    <t>Number of stacked devices in single tier</t>
  </si>
  <si>
    <t>DEVICE STRUCTURES</t>
  </si>
  <si>
    <t>LOGIC TECHNOLOGY ANCHORS</t>
  </si>
  <si>
    <t>POWER AND PERFORMANCE SCALING FACTORS</t>
  </si>
  <si>
    <t>DEFECTIVITY TARGETS</t>
  </si>
  <si>
    <t>LOGIC TECHNOLOGY INTEGRATION CAPACITY</t>
  </si>
  <si>
    <t>Critical area portion in a single tier</t>
  </si>
  <si>
    <t>Datapath power at fmax - relative</t>
  </si>
  <si>
    <t>Datapath power at iso frequency - relative</t>
  </si>
  <si>
    <t>Datapath power at constant power density - relative</t>
  </si>
  <si>
    <t>Power density of logic path cube at fmax - relative</t>
  </si>
  <si>
    <t>node-to-node</t>
  </si>
  <si>
    <t>SoC footprint scaling  (50% digital, 35% SRAM, 15% analog+IO) - relative</t>
  </si>
  <si>
    <t>SRAM height in device grids</t>
  </si>
  <si>
    <t>Width increment (nm)</t>
  </si>
  <si>
    <t>FinFET Fin Half-pitch (nm)</t>
  </si>
  <si>
    <t>NAND2 active devices per pull-up and pull-down for datapath cell</t>
  </si>
  <si>
    <t>NAND2 active devices per pull-up and pull-down for low power cell</t>
  </si>
  <si>
    <t>LGAA
finFET</t>
  </si>
  <si>
    <t>EUV-LE2,
 DSA</t>
  </si>
  <si>
    <t>48-64</t>
  </si>
  <si>
    <t>64-96</t>
  </si>
  <si>
    <t>96-128</t>
  </si>
  <si>
    <t>128-192</t>
  </si>
  <si>
    <t>256-384?</t>
  </si>
  <si>
    <t>384-512?</t>
  </si>
  <si>
    <t>512+?</t>
  </si>
  <si>
    <t>1.5T</t>
  </si>
  <si>
    <t>4T</t>
  </si>
  <si>
    <t>4T+</t>
  </si>
  <si>
    <t>3</t>
  </si>
  <si>
    <t>&lt;80</t>
  </si>
  <si>
    <t>[3] Depending on the 3D NAND architecture, the x-y plane footprint may not be consisted of the usual WL/BL grid but this footprint is still a dominating factor for bit cost. Thus instead of using poly 1/2 pitch the minimum cell dimension (divided by 2) is used to indicate the size of the x-y footprint. For 3D NAND the 1/2 pitch of the cell may no longer coincide with the 1/2 poly pitch. Strictly speaking, the cell size is not well defined in 3D NAND because for some 3D structures the conventional "cell" defined by BL and WL may not be in the X-Y plane anymore. Here, the array 1/2 pitch is only used to represent a "virtual cell" that has an equivalent size of 4F2 in the X-Y plane. The repetition of this virtual cell in the array, multiplied by the number of 3D layers, defines the memory density.</t>
  </si>
  <si>
    <t>[6] The number of 3D layers is not a unique function, depending on the cell 1/2 pitch and 3D NAND technology architecture chosen. Lower number of 3D layers generally has lower bit cost, but other factors such as decoding method, speed performance, easier or harder to get yield, also need to be considered. The number of 3D layers spans a range since the same density product may be achieved by using smaller 1/2 pitch and fewer layers, or larger 1/2 pitch and more layers.</t>
  </si>
  <si>
    <t>3D NAND minimum array 1/2 pitch - F(nm) [3]</t>
  </si>
  <si>
    <t>3D  NAND number of memory layers [6]</t>
  </si>
  <si>
    <t>Maximum number of bits per cell for 2D NAND [7]</t>
  </si>
  <si>
    <t>Maximum number of bits per cell for 3D NAND [8]</t>
  </si>
  <si>
    <t>[8] The cell may be not in the x-y plane, but electrically it is a device in the NAND string.</t>
  </si>
  <si>
    <t>?</t>
  </si>
  <si>
    <t>[9] The maximum chip size is almost constant from node to node since the x-y footprint is fixed for the dominanting architecture.</t>
  </si>
  <si>
    <t>[12] The scaling of tunnel oxide for NAND flash is limited by defects in the oxide, although the use of error code correction (ECC) in NAND tolerates tunnel oxide defects to certain extent, thus allowing tunnel oxide of 6-7nm. Currently there are no known solutions to significantly scale tunnel oxide below 6nm.</t>
  </si>
  <si>
    <t>[13] Historically ONO is used as the interpoly dielectric (IPD). However, below 1Xnm node the spacing between floating gates becomes too narrow to effectively fill with ONO and word line polysilicon, and the loss of sidewall control gate to floating gate coupling severely degrades the gate coupling ratio (GCR) and the device becomes inoperable. Higher dielectric constant IPD device has started to be adopted in the 1Xnm node. High-K IPD may also be applied to charge trapping devices as well as 3D structures.</t>
  </si>
  <si>
    <t>[14] Gate coupling ratio (GCR) is defined as (control gate to floating gate capacitance)/(total floating gate capacitance). GCR represents the fraction of voltage drop across the tunnel oxide and must be higher than 0.6 for the device to function during write and erase operations. High GCR is normally achieved by wrapping the control gate around the sidewalls of the floating gate. This requires tall floating gate and the cross talk along the bit line direction with neighboring cells is a challenge for MLC operation. At below 1Xnm node, the spacing between floating gates becomes too narrow for the IPD and control gate to wrap around and maintaining sufficiently high GCR is a difficult challenge. Planar device with high-K IPD is a solution that has been adopted by some suppliers in the 1Xnm node.</t>
  </si>
  <si>
    <t>[15] n-type polysilicon (and polycide) gate has been used for the control gate historically and will continue in the near future. Recently, with the introduction of high-K IPD metal gate is also adopted.</t>
  </si>
  <si>
    <t>[16] Write and erase cyling endurance reflects the tunnel oxide damage caused by repeated passing of charges under high electric field. Scaling does seem to worsen the endurance, straining ECC capability and tolerance for defects. High-K IPD may also trap charge and cause degradation. Current projection is gradually reduced cycling endurance for future technology nodes. For high endurance applications such as solid-state drive (SSD) the reduced flash memory endurance has to be compensated by innovations such as wear leveling techniques.</t>
  </si>
  <si>
    <t>[17] Data retention is affected by both tunnel oxide integrity and statistical fluctuation of the number of stored electrons. Both thinner tunnel oxide and fewer number of stored electrons in the long term nodes cause shorter retention. However, the retention spec of 10 years must still be maintained and the degradation in smaller nodes is reflected in fewer cycling endurance.</t>
  </si>
  <si>
    <t>Bit density at maximum number of bits/cell (Bits/cm2) [10]</t>
  </si>
  <si>
    <t>Cell size – area factor a in multiples of F2 SLC/MLC [11]</t>
  </si>
  <si>
    <t>Tunnel oxide thickness (nm) [12]</t>
  </si>
  <si>
    <t>Interpoly dielectric material [13]</t>
  </si>
  <si>
    <t>Gate coupling ratio (GCR) [14]</t>
  </si>
  <si>
    <t>Control gate material [15]</t>
  </si>
  <si>
    <t>Endurance (erase/write cycles) [16]</t>
  </si>
  <si>
    <t>Nonvolatile data retention (years) [17]</t>
  </si>
  <si>
    <t>Design scaling factor for standard cell</t>
  </si>
  <si>
    <t>Design scaling  factor for SRAM (111) bitcell</t>
  </si>
  <si>
    <t>Tier utilization efficiency</t>
  </si>
  <si>
    <t>SoC footprint area target - mobile (mm2)</t>
  </si>
  <si>
    <t>Datapath speed improvement at Vdd - relative</t>
  </si>
  <si>
    <t>fmax of a single CPU core at Vdd (GHz)</t>
  </si>
  <si>
    <t>NAND2 gatecount in single tier (50% digital) (Mgates)</t>
  </si>
  <si>
    <t>NAND2-eq gate count in SiP (50% digital) (Mgates)</t>
  </si>
  <si>
    <t>favg at constant power density and Vdd (GHz)</t>
  </si>
  <si>
    <t>CPU SiP throughput at fmax (TFLOPS/sec)</t>
  </si>
  <si>
    <t>CPU SiP throughput at constant power density (TFLOPS/sec)</t>
  </si>
  <si>
    <t>&gt;L2 cache bitcell in single tier (15% 111 SRAM) (MB)</t>
  </si>
  <si>
    <t>&gt;L2 cache SRAM bitcell in  SiP (15% 111 SRAM) (MB)</t>
  </si>
  <si>
    <t>Analog + IO scaling - relative</t>
  </si>
  <si>
    <t>SAQP, EUV-LE2, DSA</t>
  </si>
  <si>
    <t>FLASH
MRAM
RRAM</t>
  </si>
  <si>
    <t>IoT memory application</t>
  </si>
  <si>
    <t>DRAM
MRAM
FeRAM</t>
  </si>
  <si>
    <t>FLASH
PCM</t>
  </si>
  <si>
    <t>FLASH
PCM
RRAM</t>
  </si>
  <si>
    <t>Stacking generation inflection</t>
  </si>
  <si>
    <t>Stacked-device
Non-Cu Mx</t>
  </si>
  <si>
    <t>FO3+Wireload stage delay (ps) - tight pitch wireload</t>
  </si>
  <si>
    <t>FO3+Wireload stage delay (ps) - no wireload</t>
  </si>
  <si>
    <t>FO3+Wireload stage delay (ps) - 80nm pitch wireload</t>
  </si>
  <si>
    <t>FO3+Wireload stage dynamic power at 1GHz clock, 80nm pitch wireload (mW)</t>
  </si>
  <si>
    <t>FO3+Wireload stage IDDQ at 1GHz clock - nW</t>
  </si>
  <si>
    <t>DRAM storage node cell capacitor dielectric: equivalent oxide thickness EOT (nm) [3]</t>
  </si>
  <si>
    <t>A. 2D Planar NAND Flash (Floating Gate (FG) or Charge Trapping (CT))</t>
  </si>
  <si>
    <t>ReRAM array efficiency (%) (using 4F2 GAA x-y selector + high ON/OFF ratio in-layer selecting device) [32]</t>
  </si>
  <si>
    <t>ReRAM 3D layers (using 4F2 GAA x-y selector + high ON/OFF ratio in-layer selecting device) [31]</t>
  </si>
  <si>
    <t>3D XP write endurance (read/write cycles) [17]</t>
  </si>
  <si>
    <t>VGAA, LGAA
M3D</t>
  </si>
  <si>
    <t>GROUND RULES</t>
  </si>
  <si>
    <t>DEVICE STRUCTURE</t>
  </si>
  <si>
    <t>MATERIALS</t>
  </si>
  <si>
    <t>ELECTRICAL</t>
  </si>
  <si>
    <t>INTEGRATION</t>
  </si>
  <si>
    <t>LINKS - IRDS 2017 EDITION  OF MORE MOORE ROADMAP</t>
  </si>
  <si>
    <t>Si,SOI,SRB</t>
  </si>
  <si>
    <t>Parasitics
StackedDevice</t>
  </si>
  <si>
    <t>DEVICE ELECTRICAL SPECS</t>
  </si>
  <si>
    <t>Ta(N)
Mn(N)</t>
  </si>
  <si>
    <t>TiN (non-Cu)</t>
  </si>
  <si>
    <t>SiCOH
(2.40-2.55)
Airgap (1.0)</t>
  </si>
  <si>
    <t>Barrier metal - tight pitch</t>
  </si>
  <si>
    <t>Barrier thickness - tight pitch</t>
  </si>
  <si>
    <t>SiCOH
(2.70-3.20)
Airgap (1.0)</t>
  </si>
  <si>
    <t>EUV High-NA,
 DSA</t>
  </si>
  <si>
    <t>EUV HNA LE2,
 DSA</t>
  </si>
  <si>
    <t>3D-stacking:
W2W
D2W</t>
  </si>
  <si>
    <t>3D-device:
P-over-N
 Hetero</t>
  </si>
  <si>
    <t>3D-device:
Logic-on-Logic
Hetero</t>
  </si>
  <si>
    <t>Lateral GAA vertical half-pitch (nm)</t>
  </si>
  <si>
    <t>Lateral GAA lateral half-pitch (nm)</t>
  </si>
  <si>
    <t>Vertical GAA lateral half-pitch (nm)</t>
  </si>
  <si>
    <t>Vertical GAA width (nm)</t>
  </si>
  <si>
    <t>Contact-gate enclosure (nm)</t>
  </si>
  <si>
    <t>Active width (nm)</t>
  </si>
  <si>
    <t>Wirelength (um) - 30x(8*CPP*WidthScale+CellHeight)</t>
  </si>
  <si>
    <t>Wireload resistance (Ohms) - WireResistance+4 vias - tight pitch</t>
  </si>
  <si>
    <t>Wireload capacitance (fF) - tight pitch</t>
  </si>
  <si>
    <t>Wireload resistance (Ohms) - WireResistance+6 vias - 80nm pitch</t>
  </si>
  <si>
    <t>Wireload capacitance (fF) - 80nm pitch</t>
  </si>
  <si>
    <t>Effective drive width of D4 ND2 cell (nm) - datapath cell</t>
  </si>
  <si>
    <t>Effective drive width of D1 ND2 cell (nm) - low power cell</t>
  </si>
  <si>
    <t>Ion (uA/device) at Ioff=100nA/um - HP logic, after Rext [9]</t>
  </si>
  <si>
    <t>Ion (uA/device) at Ioff=100pA/um - LP logic, after Rext [9]</t>
  </si>
  <si>
    <t>Ion (uA/um) at Ioff=10nA/um - HP logic, after Rext [9]</t>
  </si>
  <si>
    <t>Ion (uA/um) at Ioff=10nA/um - HP logic w/ Rext=0 [8]</t>
  </si>
  <si>
    <t>Vt,sat (mV) at Ioff=10nA/um - HP Logic [5][6]</t>
  </si>
  <si>
    <t>Lateral GAA (nanosheet) thickness (nm)</t>
  </si>
  <si>
    <t>Lateral GAA (nanosheet) minimum width (nm)</t>
  </si>
  <si>
    <t>Cell related datapath loading (FO3) capacitance (fF)</t>
  </si>
  <si>
    <t>Cell related low-power loading (FO3) capacitance (fF)</t>
  </si>
  <si>
    <t>Cell related routing (FO3) capacitance (fF)</t>
  </si>
  <si>
    <t>Cell related datapath loading (FO3) device-related capacitance (fF)</t>
  </si>
  <si>
    <t>Cell related low-power loading (FO3) device-related capacitance (fF)</t>
  </si>
  <si>
    <t>CPU thruput - relative</t>
  </si>
  <si>
    <t>CPU thruput scaling factor (SA target) - relative</t>
  </si>
  <si>
    <t>#GPU cores in SiP (SA target)</t>
  </si>
  <si>
    <t>#GPU cores in SiP (integration capacity)</t>
  </si>
  <si>
    <t>#CPU cores in SiP (derived from the SA thruput target, #CPUxfmax)</t>
  </si>
  <si>
    <t>#CPU cores in SiP (SA target)</t>
  </si>
  <si>
    <t>Number of tiers</t>
  </si>
  <si>
    <t>P32M14</t>
  </si>
  <si>
    <t>Steep-SS, 3D</t>
  </si>
  <si>
    <t>LOGIC CELL AND FUNCTIONAL FABRIC TARGETS</t>
  </si>
  <si>
    <r>
      <t>ReRAM cell size area factor "a" in multiples of F</t>
    </r>
    <r>
      <rPr>
        <i/>
        <vertAlign val="superscript"/>
        <sz val="10"/>
        <rFont val="Arial"/>
        <family val="2"/>
      </rPr>
      <t>2</t>
    </r>
  </si>
  <si>
    <t>P32M14T2</t>
  </si>
  <si>
    <t>P32M14T4</t>
  </si>
  <si>
    <r>
      <t>Chip area at maximum number of bits (mm</t>
    </r>
    <r>
      <rPr>
        <i/>
        <vertAlign val="superscript"/>
        <sz val="10"/>
        <rFont val="Arial"/>
        <family val="2"/>
      </rPr>
      <t>2</t>
    </r>
    <r>
      <rPr>
        <i/>
        <sz val="10"/>
        <rFont val="Arial"/>
        <family val="2"/>
      </rPr>
      <t>) [9]</t>
    </r>
  </si>
  <si>
    <r>
      <t>L</t>
    </r>
    <r>
      <rPr>
        <i/>
        <vertAlign val="subscript"/>
        <sz val="10"/>
        <rFont val="Arial"/>
        <family val="2"/>
      </rPr>
      <t>g</t>
    </r>
    <r>
      <rPr>
        <i/>
        <sz val="10"/>
        <rFont val="Arial"/>
        <family val="2"/>
      </rPr>
      <t>: Physical Gate Length for HP Logic (nm) [3]</t>
    </r>
  </si>
  <si>
    <r>
      <t>L</t>
    </r>
    <r>
      <rPr>
        <i/>
        <vertAlign val="subscript"/>
        <sz val="10"/>
        <rFont val="Arial"/>
        <family val="2"/>
      </rPr>
      <t>g</t>
    </r>
    <r>
      <rPr>
        <i/>
        <sz val="10"/>
        <rFont val="Arial"/>
        <family val="2"/>
      </rPr>
      <t>: Physical Gate Length for LP Logic (nm)</t>
    </r>
  </si>
  <si>
    <r>
      <t>DRAM cell size (µm</t>
    </r>
    <r>
      <rPr>
        <i/>
        <vertAlign val="superscript"/>
        <sz val="10"/>
        <color indexed="8"/>
        <rFont val="Arial"/>
        <family val="2"/>
      </rPr>
      <t>2</t>
    </r>
    <r>
      <rPr>
        <i/>
        <sz val="10"/>
        <color indexed="8"/>
        <rFont val="Arial"/>
        <family val="2"/>
      </rPr>
      <t>) [2]</t>
    </r>
  </si>
  <si>
    <r>
      <t>Support min. L</t>
    </r>
    <r>
      <rPr>
        <i/>
        <vertAlign val="subscript"/>
        <sz val="10"/>
        <color indexed="8"/>
        <rFont val="Arial"/>
        <family val="2"/>
      </rPr>
      <t>gate</t>
    </r>
    <r>
      <rPr>
        <i/>
        <sz val="10"/>
        <color indexed="8"/>
        <rFont val="Arial"/>
        <family val="2"/>
      </rPr>
      <t xml:space="preserve"> for NMOS FET, physical [nm] [19]</t>
    </r>
  </si>
  <si>
    <r>
      <t>V</t>
    </r>
    <r>
      <rPr>
        <i/>
        <vertAlign val="subscript"/>
        <sz val="10"/>
        <rFont val="Arial"/>
        <family val="2"/>
      </rPr>
      <t xml:space="preserve">int </t>
    </r>
    <r>
      <rPr>
        <i/>
        <sz val="10"/>
        <color indexed="8"/>
        <rFont val="Arial"/>
        <family val="2"/>
      </rPr>
      <t>(support FET voltage) [V] [15]</t>
    </r>
  </si>
  <si>
    <r>
      <t>Support I</t>
    </r>
    <r>
      <rPr>
        <i/>
        <vertAlign val="subscript"/>
        <sz val="10"/>
        <color indexed="8"/>
        <rFont val="Arial"/>
        <family val="2"/>
      </rPr>
      <t>sat-n</t>
    </r>
    <r>
      <rPr>
        <i/>
        <sz val="10"/>
        <color indexed="8"/>
        <rFont val="Arial"/>
        <family val="2"/>
      </rPr>
      <t xml:space="preserve"> [µA/µm] (25C, V</t>
    </r>
    <r>
      <rPr>
        <i/>
        <vertAlign val="subscript"/>
        <sz val="10"/>
        <color indexed="8"/>
        <rFont val="Arial"/>
        <family val="2"/>
      </rPr>
      <t>g</t>
    </r>
    <r>
      <rPr>
        <i/>
        <sz val="10"/>
        <color indexed="8"/>
        <rFont val="Arial"/>
        <family val="2"/>
      </rPr>
      <t>=V</t>
    </r>
    <r>
      <rPr>
        <i/>
        <vertAlign val="subscript"/>
        <sz val="10"/>
        <color indexed="8"/>
        <rFont val="Arial"/>
        <family val="2"/>
      </rPr>
      <t>d</t>
    </r>
    <r>
      <rPr>
        <i/>
        <sz val="10"/>
        <color indexed="8"/>
        <rFont val="Arial"/>
        <family val="2"/>
      </rPr>
      <t>=V</t>
    </r>
    <r>
      <rPr>
        <i/>
        <vertAlign val="subscript"/>
        <sz val="10"/>
        <color indexed="8"/>
        <rFont val="Arial"/>
        <family val="2"/>
      </rPr>
      <t>int</t>
    </r>
    <r>
      <rPr>
        <i/>
        <sz val="10"/>
        <color indexed="8"/>
        <rFont val="Arial"/>
        <family val="2"/>
      </rPr>
      <t>) [20]</t>
    </r>
  </si>
  <si>
    <r>
      <t>Support min. V</t>
    </r>
    <r>
      <rPr>
        <i/>
        <vertAlign val="subscript"/>
        <sz val="10"/>
        <color indexed="8"/>
        <rFont val="Arial"/>
        <family val="2"/>
      </rPr>
      <t>tn</t>
    </r>
    <r>
      <rPr>
        <i/>
        <sz val="10"/>
        <color indexed="8"/>
        <rFont val="Arial"/>
        <family val="2"/>
      </rPr>
      <t xml:space="preserve"> (25C, G</t>
    </r>
    <r>
      <rPr>
        <i/>
        <vertAlign val="subscript"/>
        <sz val="10"/>
        <color indexed="8"/>
        <rFont val="Arial"/>
        <family val="2"/>
      </rPr>
      <t>m,max</t>
    </r>
    <r>
      <rPr>
        <i/>
        <sz val="10"/>
        <color indexed="8"/>
        <rFont val="Arial"/>
        <family val="2"/>
      </rPr>
      <t>, V</t>
    </r>
    <r>
      <rPr>
        <i/>
        <vertAlign val="subscript"/>
        <sz val="10"/>
        <color indexed="8"/>
        <rFont val="Arial"/>
        <family val="2"/>
      </rPr>
      <t>d</t>
    </r>
    <r>
      <rPr>
        <i/>
        <sz val="10"/>
        <color indexed="8"/>
        <rFont val="Arial"/>
        <family val="2"/>
      </rPr>
      <t>=55mV) [21]</t>
    </r>
  </si>
  <si>
    <r>
      <t>Support I</t>
    </r>
    <r>
      <rPr>
        <i/>
        <vertAlign val="subscript"/>
        <sz val="10"/>
        <color indexed="8"/>
        <rFont val="Arial"/>
        <family val="2"/>
      </rPr>
      <t>sat-p</t>
    </r>
    <r>
      <rPr>
        <i/>
        <sz val="10"/>
        <color indexed="8"/>
        <rFont val="Arial"/>
        <family val="2"/>
      </rPr>
      <t xml:space="preserve"> [µA/µm] (25C, Vg=V</t>
    </r>
    <r>
      <rPr>
        <i/>
        <vertAlign val="subscript"/>
        <sz val="10"/>
        <color indexed="8"/>
        <rFont val="Arial"/>
        <family val="2"/>
      </rPr>
      <t>d</t>
    </r>
    <r>
      <rPr>
        <i/>
        <sz val="10"/>
        <color indexed="8"/>
        <rFont val="Arial"/>
        <family val="2"/>
      </rPr>
      <t>=-V</t>
    </r>
    <r>
      <rPr>
        <i/>
        <vertAlign val="subscript"/>
        <sz val="10"/>
        <color indexed="8"/>
        <rFont val="Arial"/>
        <family val="2"/>
      </rPr>
      <t>int</t>
    </r>
    <r>
      <rPr>
        <i/>
        <sz val="10"/>
        <color indexed="8"/>
        <rFont val="Arial"/>
        <family val="2"/>
      </rPr>
      <t>) [22]</t>
    </r>
  </si>
  <si>
    <r>
      <t>Support min. V</t>
    </r>
    <r>
      <rPr>
        <i/>
        <vertAlign val="subscript"/>
        <sz val="10"/>
        <color indexed="8"/>
        <rFont val="Arial"/>
        <family val="2"/>
      </rPr>
      <t>tp</t>
    </r>
    <r>
      <rPr>
        <i/>
        <sz val="10"/>
        <color indexed="8"/>
        <rFont val="Arial"/>
        <family val="2"/>
      </rPr>
      <t xml:space="preserve"> (25C, G</t>
    </r>
    <r>
      <rPr>
        <i/>
        <vertAlign val="subscript"/>
        <sz val="10"/>
        <color indexed="8"/>
        <rFont val="Arial"/>
        <family val="2"/>
      </rPr>
      <t>m,max</t>
    </r>
    <r>
      <rPr>
        <i/>
        <sz val="10"/>
        <color indexed="8"/>
        <rFont val="Arial"/>
        <family val="2"/>
      </rPr>
      <t>, V</t>
    </r>
    <r>
      <rPr>
        <i/>
        <vertAlign val="subscript"/>
        <sz val="10"/>
        <color indexed="8"/>
        <rFont val="Arial"/>
        <family val="2"/>
      </rPr>
      <t>d</t>
    </r>
    <r>
      <rPr>
        <i/>
        <sz val="10"/>
        <color indexed="8"/>
        <rFont val="Arial"/>
        <family val="2"/>
      </rPr>
      <t>=55mV) [23]</t>
    </r>
  </si>
  <si>
    <r>
      <t>3D XP cell size area factor "a" in multiples of F</t>
    </r>
    <r>
      <rPr>
        <i/>
        <vertAlign val="superscript"/>
        <sz val="10"/>
        <rFont val="Arial"/>
        <family val="2"/>
      </rPr>
      <t>2</t>
    </r>
    <r>
      <rPr>
        <i/>
        <sz val="10"/>
        <rFont val="Arial"/>
        <family val="2"/>
      </rPr>
      <t xml:space="preserve"> (Cross Point Selector Device) [13]</t>
    </r>
  </si>
  <si>
    <r>
      <t>3D XP ReRAM cell size area factor "a" in multiples of F</t>
    </r>
    <r>
      <rPr>
        <i/>
        <vertAlign val="superscript"/>
        <sz val="10"/>
        <rFont val="Arial"/>
        <family val="2"/>
      </rPr>
      <t>2</t>
    </r>
    <r>
      <rPr>
        <i/>
        <sz val="10"/>
        <rFont val="Arial"/>
        <family val="2"/>
      </rPr>
      <t xml:space="preserve"> (Cross Point Selector Device)</t>
    </r>
  </si>
  <si>
    <r>
      <t>ReRAM cell footprint (nm</t>
    </r>
    <r>
      <rPr>
        <i/>
        <vertAlign val="superscript"/>
        <sz val="10"/>
        <rFont val="Arial"/>
        <family val="2"/>
      </rPr>
      <t>2</t>
    </r>
    <r>
      <rPr>
        <i/>
        <sz val="10"/>
        <rFont val="Arial"/>
        <family val="2"/>
      </rPr>
      <t xml:space="preserve">)  </t>
    </r>
  </si>
  <si>
    <t>[1] Ferroelectric memory (FeRAM) is a low-power, usually standalone nonvolatile memory that has found increasing applications. This table only addresses the 1T1C cell that uses a ferroelectric capacitor for the storage node. Recently, there are reports of ferroelectric FET memory that stores information in the FET gate oxide. The FeFET memory has great potential for future high-density NVM, but since it has not reached maturity for volume production it is not covered in this table.</t>
  </si>
  <si>
    <r>
      <t>[4] Sum of gate dielectric EOT and inversion-layer thickness, normalized to SiO</t>
    </r>
    <r>
      <rPr>
        <i/>
        <vertAlign val="subscript"/>
        <sz val="10"/>
        <rFont val="Arial"/>
        <family val="2"/>
      </rPr>
      <t>2</t>
    </r>
    <r>
      <rPr>
        <i/>
        <sz val="10"/>
        <rFont val="Arial"/>
        <family val="2"/>
      </rPr>
      <t xml:space="preserve"> K value.</t>
    </r>
  </si>
  <si>
    <r>
      <t>[5] I</t>
    </r>
    <r>
      <rPr>
        <i/>
        <vertAlign val="subscript"/>
        <sz val="10"/>
        <rFont val="Arial"/>
        <family val="2"/>
      </rPr>
      <t>off</t>
    </r>
    <r>
      <rPr>
        <i/>
        <sz val="10"/>
        <rFont val="Arial"/>
        <family val="2"/>
      </rPr>
      <t>: Subthreshold channel leakage current with the drain bias set equal to V</t>
    </r>
    <r>
      <rPr>
        <i/>
        <vertAlign val="subscript"/>
        <sz val="10"/>
        <rFont val="Arial"/>
        <family val="2"/>
      </rPr>
      <t>dd</t>
    </r>
    <r>
      <rPr>
        <i/>
        <sz val="10"/>
        <rFont val="Arial"/>
        <family val="2"/>
      </rPr>
      <t xml:space="preserve"> and with the gate, source, and substrate biases set to zero.</t>
    </r>
  </si>
  <si>
    <r>
      <t>[6] V</t>
    </r>
    <r>
      <rPr>
        <i/>
        <vertAlign val="subscript"/>
        <sz val="10"/>
        <rFont val="Arial"/>
        <family val="2"/>
      </rPr>
      <t>t,sat</t>
    </r>
    <r>
      <rPr>
        <i/>
        <sz val="10"/>
        <rFont val="Arial"/>
        <family val="2"/>
      </rPr>
      <t xml:space="preserve"> is the saturation threshold voltage with drain bias set to V</t>
    </r>
    <r>
      <rPr>
        <i/>
        <vertAlign val="subscript"/>
        <sz val="10"/>
        <rFont val="Arial"/>
        <family val="2"/>
      </rPr>
      <t>dd</t>
    </r>
    <r>
      <rPr>
        <i/>
        <sz val="10"/>
        <rFont val="Arial"/>
        <family val="2"/>
      </rPr>
      <t>. It is based on a constant-current approach. It is defined as the gate voltage to meet I</t>
    </r>
    <r>
      <rPr>
        <i/>
        <vertAlign val="subscript"/>
        <sz val="10"/>
        <rFont val="Arial"/>
        <family val="2"/>
      </rPr>
      <t>cc</t>
    </r>
    <r>
      <rPr>
        <i/>
        <sz val="10"/>
        <rFont val="Arial"/>
        <family val="2"/>
      </rPr>
      <t>, where I</t>
    </r>
    <r>
      <rPr>
        <i/>
        <vertAlign val="subscript"/>
        <sz val="10"/>
        <rFont val="Arial"/>
        <family val="2"/>
      </rPr>
      <t>cc</t>
    </r>
    <r>
      <rPr>
        <i/>
        <sz val="10"/>
        <rFont val="Arial"/>
        <family val="2"/>
      </rPr>
      <t xml:space="preserve"> is set as 1E-7*1000 nm/Lg (in A/um).</t>
    </r>
  </si>
  <si>
    <r>
      <t>[7] R</t>
    </r>
    <r>
      <rPr>
        <i/>
        <vertAlign val="subscript"/>
        <sz val="10"/>
        <rFont val="Arial"/>
        <family val="2"/>
      </rPr>
      <t>ext</t>
    </r>
    <r>
      <rPr>
        <i/>
        <sz val="10"/>
        <rFont val="Arial"/>
        <family val="2"/>
      </rPr>
      <t xml:space="preserve"> is the total parasitic series resistance (source plus drain) per micron of MOSFET width. These values include all components such as accumulation layer, spreading resistance, sheet resistance, and contacts. It is assumed that there is 15% improvement per each node cycle (2 years or 3 years).</t>
    </r>
  </si>
  <si>
    <r>
      <t>[8] I</t>
    </r>
    <r>
      <rPr>
        <i/>
        <vertAlign val="subscript"/>
        <sz val="10"/>
        <rFont val="Arial"/>
        <family val="2"/>
      </rPr>
      <t>d,sat</t>
    </r>
    <r>
      <rPr>
        <i/>
        <sz val="10"/>
        <rFont val="Arial"/>
        <family val="2"/>
      </rPr>
      <t>: Saturation drive current with the gate bias and the drain bias set to V</t>
    </r>
    <r>
      <rPr>
        <i/>
        <vertAlign val="subscript"/>
        <sz val="10"/>
        <rFont val="Arial"/>
        <family val="2"/>
      </rPr>
      <t>dd,</t>
    </r>
    <r>
      <rPr>
        <i/>
        <sz val="10"/>
        <rFont val="Arial"/>
        <family val="2"/>
      </rPr>
      <t xml:space="preserve"> and the source and substrate biases set to zero, without the influence of source/drain series resistance.</t>
    </r>
  </si>
  <si>
    <r>
      <t>[9] I</t>
    </r>
    <r>
      <rPr>
        <i/>
        <vertAlign val="subscript"/>
        <sz val="10"/>
        <rFont val="Arial"/>
        <family val="2"/>
      </rPr>
      <t>d,sat</t>
    </r>
    <r>
      <rPr>
        <i/>
        <sz val="10"/>
        <rFont val="Arial"/>
        <family val="2"/>
      </rPr>
      <t>: Saturation drive current with the gate bias and the drain bias set to V</t>
    </r>
    <r>
      <rPr>
        <i/>
        <vertAlign val="subscript"/>
        <sz val="10"/>
        <rFont val="Arial"/>
        <family val="2"/>
      </rPr>
      <t>dd,</t>
    </r>
    <r>
      <rPr>
        <i/>
        <sz val="10"/>
        <rFont val="Arial"/>
        <family val="2"/>
      </rPr>
      <t xml:space="preserve"> and the source and substrate biases set to zero, including the influence of source/drain series resistance.</t>
    </r>
  </si>
  <si>
    <r>
      <t>[11] Intrinsic transistor delay (τ) for NMOS devices at 25°C at FO3 loading. τ = (Cg,total´Vdd)/Id,sat. C here is C</t>
    </r>
    <r>
      <rPr>
        <i/>
        <vertAlign val="subscript"/>
        <sz val="10"/>
        <rFont val="Arial"/>
        <family val="2"/>
      </rPr>
      <t>g,total</t>
    </r>
    <r>
      <rPr>
        <i/>
        <sz val="10"/>
        <rFont val="Arial"/>
        <family val="2"/>
      </rPr>
      <t xml:space="preserve"> and V is V</t>
    </r>
    <r>
      <rPr>
        <i/>
        <vertAlign val="subscript"/>
        <sz val="10"/>
        <rFont val="Arial"/>
        <family val="2"/>
      </rPr>
      <t>dd</t>
    </r>
    <r>
      <rPr>
        <i/>
        <sz val="10"/>
        <rFont val="Arial"/>
        <family val="2"/>
      </rPr>
      <t>.</t>
    </r>
  </si>
  <si>
    <r>
      <t>[7] Multi-level cell (MLC) with 4 logic levels (2-bit/cell) is commonly used for NAND flash today and products with 8 logic levels (3-bit/cell) become routine recently. The effort for 16 logic levels (4-bit/cell) development seems ceased</t>
    </r>
    <r>
      <rPr>
        <i/>
        <sz val="10"/>
        <color indexed="10"/>
        <rFont val="Arial"/>
        <family val="2"/>
      </rPr>
      <t xml:space="preserve"> </t>
    </r>
    <r>
      <rPr>
        <i/>
        <sz val="10"/>
        <rFont val="Arial"/>
        <family val="2"/>
      </rPr>
      <t>and there is no clear date of introduction.  Only 3D NAND Flash built by relatively simple process of "punch and plug" or equivalent is addressed in this table. The cost of earlier device-layer-by-device-layer stacking of complete planar NAND devices approach is too high thus not included.</t>
    </r>
  </si>
  <si>
    <r>
      <t>[10] The bit density is calculated from the total number of bits divided by the chip area.</t>
    </r>
    <r>
      <rPr>
        <i/>
        <sz val="10"/>
        <color indexed="10"/>
        <rFont val="Arial"/>
        <family val="2"/>
      </rPr>
      <t xml:space="preserve"> </t>
    </r>
    <r>
      <rPr>
        <i/>
        <sz val="10"/>
        <rFont val="Arial"/>
        <family val="2"/>
      </rPr>
      <t>Note that since true binary bits are used 1 Gb is 2</t>
    </r>
    <r>
      <rPr>
        <i/>
        <vertAlign val="superscript"/>
        <sz val="10"/>
        <rFont val="Arial"/>
        <family val="2"/>
      </rPr>
      <t xml:space="preserve">30 </t>
    </r>
    <r>
      <rPr>
        <i/>
        <sz val="10"/>
        <rFont val="Arial"/>
        <family val="2"/>
      </rPr>
      <t>= 1,073,741,824 bits, which is about 7% higher than using the conventional Gb notation.</t>
    </r>
  </si>
  <si>
    <r>
      <t>[11] The area factor “a” = cell area per bit/F</t>
    </r>
    <r>
      <rPr>
        <i/>
        <vertAlign val="superscript"/>
        <sz val="10"/>
        <rFont val="Arial"/>
        <family val="2"/>
      </rPr>
      <t>2</t>
    </r>
    <r>
      <rPr>
        <i/>
        <sz val="10"/>
        <rFont val="Arial"/>
        <family val="2"/>
      </rPr>
      <t>, so for an SLC device this entry presents the expected range for Flash cell area in multiples of the implementation technology node F</t>
    </r>
    <r>
      <rPr>
        <i/>
        <vertAlign val="superscript"/>
        <sz val="10"/>
        <rFont val="Arial"/>
        <family val="2"/>
      </rPr>
      <t>2</t>
    </r>
    <r>
      <rPr>
        <i/>
        <sz val="10"/>
        <rFont val="Arial"/>
        <family val="2"/>
      </rPr>
      <t>. It is possible to store more than 1 bit of information in a Flash cell but increasing the logic levels from (1, 0) to (11, 10, 00, 01), etc. by using multi-level cells (MLC). Therefore, the area factor includes both single-level cell (SLC) and multi-level cell (MLC) devices. MLC is not limited to 4 logic levels. Eight logic level (TLC) products are readily available now. Here the term MLC includes both MLC and TLC (QLC) products.</t>
    </r>
  </si>
  <si>
    <r>
      <t>[3] This is the area factor “a” = cell size/F</t>
    </r>
    <r>
      <rPr>
        <i/>
        <vertAlign val="superscript"/>
        <sz val="10"/>
        <rFont val="Arial"/>
        <family val="2"/>
      </rPr>
      <t>2</t>
    </r>
    <r>
      <rPr>
        <i/>
        <sz val="10"/>
        <rFont val="Arial"/>
        <family val="2"/>
      </rPr>
      <t>. FeRAM cell size is presented in terms of F</t>
    </r>
    <r>
      <rPr>
        <i/>
        <vertAlign val="superscript"/>
        <sz val="10"/>
        <rFont val="Arial"/>
        <family val="2"/>
      </rPr>
      <t>2</t>
    </r>
    <r>
      <rPr>
        <i/>
        <sz val="10"/>
        <rFont val="Arial"/>
        <family val="2"/>
      </rPr>
      <t xml:space="preserve"> multiples of the FeRAM implementation technology node.</t>
    </r>
  </si>
  <si>
    <r>
      <t>[4] FeRAM cell structures have migrated to one transistor, one capacitor (1T1C) formats. (Refs. J.H. Park, et al., "Fully Logic Compatible (1.6V Vcc, 2 Additional FRAM Masks) Highly Reliable Sub 10F2 Embedded FRAM with Advanced Direct Via Technology and Robust 100 nm thick MOCVD PZT Technology", 2004 IEDM, 23.7.1, pp. 591-594. Y. M. Kang et al., "Sub-1.2V Operational, 0.15µm/12F</t>
    </r>
    <r>
      <rPr>
        <i/>
        <vertAlign val="superscript"/>
        <sz val="10"/>
        <rFont val="Arial"/>
        <family val="2"/>
      </rPr>
      <t>2</t>
    </r>
    <r>
      <rPr>
        <i/>
        <sz val="10"/>
        <rFont val="Arial"/>
        <family val="2"/>
      </rPr>
      <t xml:space="preserve"> Cell FRAM Technologies for Next Generation SoC Applications", 2005 Symposium on VLSI Technology, 6B-4, pp. 102-103.)     Other alternative configurations are under investigation such as Chain-FeRAM.  (Refs. H. Kanaya et al., "A 0.602µm</t>
    </r>
    <r>
      <rPr>
        <i/>
        <vertAlign val="superscript"/>
        <sz val="10"/>
        <rFont val="Arial"/>
        <family val="2"/>
      </rPr>
      <t>2</t>
    </r>
    <r>
      <rPr>
        <i/>
        <sz val="10"/>
        <rFont val="Arial"/>
        <family val="2"/>
      </rPr>
      <t xml:space="preserve"> Nestled Chain Cell Structure Formed by One Mask Etching Process for 64Mbit FeRAM", 2004 Symposium for VLSI Technology, pp. 150-151.  N. Nagel et al., "New Highly Scalable 3 Dimensional Chain FeRAM Cell with Vertical Capacitor", 2004 Symposium on VLSI Technology, pp. 146-147.)</t>
    </r>
  </si>
  <si>
    <r>
      <t>[6] This is the footprint of the capacitor in micrometers squared. It is this area that constitutes the capacitor area contribution to the cell size. For 2011–2012 ~10F</t>
    </r>
    <r>
      <rPr>
        <i/>
        <vertAlign val="superscript"/>
        <sz val="10"/>
        <rFont val="Arial"/>
        <family val="2"/>
      </rPr>
      <t>2</t>
    </r>
    <r>
      <rPr>
        <i/>
        <sz val="10"/>
        <rFont val="Arial"/>
        <family val="2"/>
      </rPr>
      <t>, for 2013 - 2016 ~6F</t>
    </r>
    <r>
      <rPr>
        <i/>
        <vertAlign val="superscript"/>
        <sz val="10"/>
        <rFont val="Arial"/>
        <family val="2"/>
      </rPr>
      <t>2</t>
    </r>
    <r>
      <rPr>
        <i/>
        <sz val="10"/>
        <rFont val="Arial"/>
        <family val="2"/>
      </rPr>
      <t>, for 2017–2020 ~5F</t>
    </r>
    <r>
      <rPr>
        <i/>
        <vertAlign val="superscript"/>
        <sz val="10"/>
        <rFont val="Arial"/>
        <family val="2"/>
      </rPr>
      <t>2</t>
    </r>
    <r>
      <rPr>
        <i/>
        <sz val="10"/>
        <rFont val="Arial"/>
        <family val="2"/>
      </rPr>
      <t xml:space="preserve"> (3D capacitor), and 2021-2024 ~ 4F</t>
    </r>
    <r>
      <rPr>
        <i/>
        <vertAlign val="superscript"/>
        <sz val="10"/>
        <rFont val="Arial"/>
        <family val="2"/>
      </rPr>
      <t>2</t>
    </r>
    <r>
      <rPr>
        <i/>
        <sz val="10"/>
        <rFont val="Arial"/>
        <family val="2"/>
      </rPr>
      <t xml:space="preserve"> (3D capacitor) are assumed. </t>
    </r>
  </si>
  <si>
    <r>
      <t>[9] This is the operating voltage (Vop) applied to the capacitor. Low voltage operation is a difficult key design issue. Generally the ferroelectric film thickness needs to be decreased in order to reduce the Vop, with great technological challenges.  (Ref. D. C. Yoo et al., "Highly Reliable 50nm-thick PZT Capacitor and Low Voltage FRAM Device Using Ir/SrRuO</t>
    </r>
    <r>
      <rPr>
        <i/>
        <vertAlign val="subscript"/>
        <sz val="10"/>
        <rFont val="Arial"/>
        <family val="2"/>
      </rPr>
      <t>2</t>
    </r>
    <r>
      <rPr>
        <i/>
        <sz val="10"/>
        <rFont val="Arial"/>
        <family val="2"/>
      </rPr>
      <t>/MOCVD PZT Capacitor Technology", 2005 Symposium on VLSI Technology, 6B-3, pp. 100-101.)</t>
    </r>
  </si>
  <si>
    <r>
      <t>[10] The minimum switching charge density in µC/cm</t>
    </r>
    <r>
      <rPr>
        <i/>
        <vertAlign val="superscript"/>
        <sz val="10"/>
        <rFont val="Arial"/>
        <family val="2"/>
      </rPr>
      <t>2</t>
    </r>
    <r>
      <rPr>
        <i/>
        <sz val="10"/>
        <rFont val="Arial"/>
        <family val="2"/>
      </rPr>
      <t xml:space="preserve"> is a useful design parameter. It is equal to the cell minimum switching charge divided by the capacitor actual effective area. The capacitor voltage is taken as Vop.</t>
    </r>
  </si>
  <si>
    <t>8G</t>
    <phoneticPr fontId="10"/>
  </si>
  <si>
    <t>Minimum device width (fin, nanosheet) or diameter (nm)</t>
  </si>
  <si>
    <t>193i, High-NA EUV</t>
  </si>
  <si>
    <t>SAQP, EUV</t>
  </si>
  <si>
    <t>Ge, IIIV (TFET?), 2D Mat</t>
  </si>
  <si>
    <t>3D-device:
Mem-on-Logic
Hetero</t>
  </si>
  <si>
    <t>VGAA, LGAA
3DVLSI</t>
  </si>
  <si>
    <t>node-to-node SoC footprint scaling</t>
  </si>
  <si>
    <t>node-to-node bitcell scaling</t>
  </si>
  <si>
    <t>node-to-node NAND2-eq gate count scaling</t>
  </si>
  <si>
    <t>[11] Cell size factor = a = (DRAM cell size/F2), where F is the DRAM ½ pitch. The current values of a are 6 from 2009. And a=4 will be predicted in 2021.</t>
  </si>
  <si>
    <t>[2] Based on ground scaling - typically Metal1/0 Pitch = Metalx Pitch.</t>
  </si>
  <si>
    <t>[1] Based on ground rule scaling reduction of tight-pitch metal used for routing per "Node Range"</t>
  </si>
  <si>
    <t>Copyright © 2018 IEEE.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</si>
</sst>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0"/>
    <numFmt numFmtId="165" formatCode="0.000"/>
    <numFmt numFmtId="166" formatCode="0.00000"/>
    <numFmt numFmtId="167" formatCode="0.00_ "/>
    <numFmt numFmtId="168" formatCode="0.00;_䤃"/>
    <numFmt numFmtId="169" formatCode="0_ "/>
    <numFmt numFmtId="170" formatCode="0.0E+00"/>
    <numFmt numFmtId="171" formatCode="0_);[Red]\(0\)"/>
    <numFmt numFmtId="172" formatCode="0_);[Red]&quot;¥&quot;&quot;¥&quot;\(0&quot;¥&quot;&quot;¥&quot;\)"/>
    <numFmt numFmtId="173" formatCode="0.000_ "/>
    <numFmt numFmtId="174" formatCode="0.0_ "/>
    <numFmt numFmtId="175" formatCode="0.0%"/>
    <numFmt numFmtId="176" formatCode="0.0000"/>
  </numFmts>
  <fonts count="129">
    <font>
      <sz val="11"/>
      <color theme="1"/>
      <name val="Calibri"/>
      <family val="2"/>
      <scheme val="minor"/>
    </font>
    <font>
      <sz val="11"/>
      <color rgb="FF9C6500"/>
      <name val="Calibri"/>
      <family val="2"/>
      <scheme val="minor"/>
    </font>
    <font>
      <sz val="8"/>
      <name val="Times New Roman"/>
      <family val="1"/>
    </font>
    <font>
      <b/>
      <sz val="10"/>
      <name val="Arial"/>
      <family val="2"/>
    </font>
    <font>
      <b/>
      <sz val="8"/>
      <color theme="0"/>
      <name val="Arial"/>
      <family val="2"/>
    </font>
    <font>
      <sz val="8"/>
      <name val="Arial"/>
      <family val="2"/>
    </font>
    <font>
      <sz val="9"/>
      <name val="Arial"/>
      <family val="2"/>
    </font>
    <font>
      <sz val="11"/>
      <name val="ＭＳ Ｐゴシック"/>
      <family val="3"/>
      <charset val="128"/>
    </font>
    <font>
      <sz val="12"/>
      <name val="新細明體"/>
      <family val="1"/>
    </font>
    <font>
      <sz val="11"/>
      <name val="ＭＳ Ｐゴシック"/>
      <family val="2"/>
      <charset val="128"/>
    </font>
    <font>
      <b/>
      <sz val="8"/>
      <color indexed="12"/>
      <name val="Arial"/>
      <family val="2"/>
    </font>
    <font>
      <sz val="10"/>
      <name val="Arial"/>
      <family val="2"/>
    </font>
    <font>
      <b/>
      <sz val="8"/>
      <name val="Times New Roman"/>
      <family val="1"/>
    </font>
    <font>
      <b/>
      <i/>
      <sz val="10"/>
      <name val="Arial"/>
      <family val="2"/>
    </font>
    <font>
      <sz val="12"/>
      <name val="Osaka"/>
      <family val="3"/>
      <charset val="128"/>
    </font>
    <font>
      <u/>
      <sz val="10"/>
      <color indexed="12"/>
      <name val="Arial"/>
      <family val="2"/>
    </font>
    <font>
      <b/>
      <u/>
      <sz val="10"/>
      <color indexed="12"/>
      <name val="Arial"/>
      <family val="2"/>
    </font>
    <font>
      <b/>
      <sz val="10"/>
      <color indexed="9"/>
      <name val="Arial"/>
      <family val="2"/>
    </font>
    <font>
      <i/>
      <sz val="10"/>
      <name val="Arial"/>
      <family val="2"/>
    </font>
    <font>
      <u/>
      <sz val="10"/>
      <color theme="10"/>
      <name val="Arial"/>
      <family val="2"/>
    </font>
    <font>
      <b/>
      <u/>
      <sz val="12"/>
      <color theme="10"/>
      <name val="Arial"/>
      <family val="2"/>
    </font>
    <font>
      <b/>
      <sz val="13"/>
      <color theme="3"/>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1"/>
      <name val="Calibri"/>
      <family val="3"/>
      <charset val="128"/>
      <scheme val="minor"/>
    </font>
    <font>
      <u/>
      <sz val="9"/>
      <color indexed="12"/>
      <name val="Arial"/>
      <family val="2"/>
    </font>
    <font>
      <sz val="11"/>
      <color indexed="8"/>
      <name val="ＭＳ Ｐゴシック"/>
      <family val="3"/>
      <charset val="128"/>
    </font>
    <font>
      <u/>
      <sz val="11"/>
      <color indexed="12"/>
      <name val="ＭＳ Ｐゴシック"/>
      <family val="3"/>
      <charset val="128"/>
    </font>
    <font>
      <sz val="11"/>
      <color theme="0"/>
      <name val="Calibri"/>
      <family val="3"/>
      <charset val="128"/>
      <scheme val="minor"/>
    </font>
    <font>
      <b/>
      <sz val="18"/>
      <color theme="3"/>
      <name val="Cambria"/>
      <family val="3"/>
      <charset val="128"/>
      <scheme val="major"/>
    </font>
    <font>
      <b/>
      <sz val="11"/>
      <color theme="0"/>
      <name val="Calibri"/>
      <family val="3"/>
      <charset val="128"/>
      <scheme val="minor"/>
    </font>
    <font>
      <sz val="11"/>
      <color rgb="FF9C6500"/>
      <name val="Calibri"/>
      <family val="3"/>
      <charset val="128"/>
      <scheme val="minor"/>
    </font>
    <font>
      <sz val="11"/>
      <color rgb="FFFA7D00"/>
      <name val="Calibri"/>
      <family val="3"/>
      <charset val="128"/>
      <scheme val="minor"/>
    </font>
    <font>
      <sz val="11"/>
      <color rgb="FF9C0006"/>
      <name val="Calibri"/>
      <family val="3"/>
      <charset val="128"/>
      <scheme val="minor"/>
    </font>
    <font>
      <b/>
      <sz val="11"/>
      <color rgb="FFFA7D00"/>
      <name val="Calibri"/>
      <family val="3"/>
      <charset val="128"/>
      <scheme val="minor"/>
    </font>
    <font>
      <sz val="11"/>
      <color rgb="FFFF0000"/>
      <name val="Calibri"/>
      <family val="3"/>
      <charset val="128"/>
      <scheme val="minor"/>
    </font>
    <font>
      <b/>
      <sz val="15"/>
      <color theme="3"/>
      <name val="Calibri"/>
      <family val="3"/>
      <charset val="128"/>
      <scheme val="minor"/>
    </font>
    <font>
      <b/>
      <sz val="13"/>
      <color theme="3"/>
      <name val="Calibri"/>
      <family val="3"/>
      <charset val="128"/>
      <scheme val="minor"/>
    </font>
    <font>
      <b/>
      <sz val="11"/>
      <color theme="3"/>
      <name val="Calibri"/>
      <family val="3"/>
      <charset val="128"/>
      <scheme val="minor"/>
    </font>
    <font>
      <b/>
      <sz val="11"/>
      <color theme="1"/>
      <name val="Calibri"/>
      <family val="3"/>
      <charset val="128"/>
      <scheme val="minor"/>
    </font>
    <font>
      <b/>
      <sz val="11"/>
      <color rgb="FF3F3F3F"/>
      <name val="Calibri"/>
      <family val="3"/>
      <charset val="128"/>
      <scheme val="minor"/>
    </font>
    <font>
      <i/>
      <sz val="11"/>
      <color rgb="FF7F7F7F"/>
      <name val="Calibri"/>
      <family val="3"/>
      <charset val="128"/>
      <scheme val="minor"/>
    </font>
    <font>
      <sz val="11"/>
      <color rgb="FF3F3F76"/>
      <name val="Calibri"/>
      <family val="3"/>
      <charset val="128"/>
      <scheme val="minor"/>
    </font>
    <font>
      <sz val="11"/>
      <color rgb="FF006100"/>
      <name val="Calibri"/>
      <family val="3"/>
      <charset val="128"/>
      <scheme val="minor"/>
    </font>
    <font>
      <sz val="11"/>
      <color indexed="8"/>
      <name val="맑은 고딕"/>
      <family val="2"/>
      <charset val="129"/>
    </font>
    <font>
      <sz val="11"/>
      <color indexed="9"/>
      <name val="맑은 고딕"/>
      <family val="2"/>
      <charset val="129"/>
    </font>
    <font>
      <sz val="11"/>
      <color indexed="10"/>
      <name val="맑은 고딕"/>
      <family val="2"/>
      <charset val="129"/>
    </font>
    <font>
      <b/>
      <sz val="11"/>
      <color indexed="52"/>
      <name val="맑은 고딕"/>
      <family val="2"/>
      <charset val="129"/>
    </font>
    <font>
      <sz val="11"/>
      <color indexed="20"/>
      <name val="맑은 고딕"/>
      <family val="2"/>
      <charset val="129"/>
    </font>
    <font>
      <sz val="11"/>
      <color indexed="60"/>
      <name val="맑은 고딕"/>
      <family val="2"/>
      <charset val="129"/>
    </font>
    <font>
      <i/>
      <sz val="11"/>
      <color indexed="23"/>
      <name val="맑은 고딕"/>
      <family val="2"/>
      <charset val="129"/>
    </font>
    <font>
      <b/>
      <sz val="11"/>
      <color indexed="9"/>
      <name val="맑은 고딕"/>
      <family val="2"/>
      <charset val="129"/>
    </font>
    <font>
      <sz val="11"/>
      <color indexed="52"/>
      <name val="맑은 고딕"/>
      <family val="2"/>
      <charset val="129"/>
    </font>
    <font>
      <b/>
      <sz val="11"/>
      <color indexed="8"/>
      <name val="맑은 고딕"/>
      <family val="2"/>
      <charset val="129"/>
    </font>
    <font>
      <sz val="11"/>
      <color indexed="62"/>
      <name val="맑은 고딕"/>
      <family val="2"/>
      <charset val="129"/>
    </font>
    <font>
      <b/>
      <sz val="18"/>
      <color indexed="56"/>
      <name val="맑은 고딕"/>
      <family val="2"/>
      <charset val="129"/>
    </font>
    <font>
      <b/>
      <sz val="15"/>
      <color indexed="56"/>
      <name val="맑은 고딕"/>
      <family val="2"/>
      <charset val="129"/>
    </font>
    <font>
      <b/>
      <sz val="13"/>
      <color indexed="56"/>
      <name val="맑은 고딕"/>
      <family val="2"/>
      <charset val="129"/>
    </font>
    <font>
      <b/>
      <sz val="11"/>
      <color indexed="56"/>
      <name val="맑은 고딕"/>
      <family val="2"/>
      <charset val="129"/>
    </font>
    <font>
      <sz val="11"/>
      <color indexed="17"/>
      <name val="맑은 고딕"/>
      <family val="2"/>
      <charset val="129"/>
    </font>
    <font>
      <b/>
      <sz val="11"/>
      <color indexed="63"/>
      <name val="맑은 고딕"/>
      <family val="2"/>
      <charset val="129"/>
    </font>
    <font>
      <sz val="11"/>
      <color indexed="8"/>
      <name val="新細明體"/>
      <family val="1"/>
      <charset val="136"/>
    </font>
    <font>
      <sz val="11"/>
      <color indexed="8"/>
      <name val="ＭＳ Ｐゴシック"/>
      <family val="2"/>
      <charset val="128"/>
    </font>
    <font>
      <sz val="11"/>
      <color indexed="9"/>
      <name val="ＭＳ Ｐゴシック"/>
      <family val="2"/>
      <charset val="128"/>
    </font>
    <font>
      <sz val="11"/>
      <color indexed="20"/>
      <name val="ＭＳ Ｐゴシック"/>
      <family val="2"/>
      <charset val="128"/>
    </font>
    <font>
      <b/>
      <sz val="11"/>
      <color indexed="52"/>
      <name val="ＭＳ Ｐゴシック"/>
      <family val="2"/>
      <charset val="128"/>
    </font>
    <font>
      <b/>
      <sz val="11"/>
      <color indexed="9"/>
      <name val="ＭＳ Ｐゴシック"/>
      <family val="2"/>
      <charset val="128"/>
    </font>
    <font>
      <i/>
      <sz val="11"/>
      <color indexed="23"/>
      <name val="ＭＳ Ｐゴシック"/>
      <family val="2"/>
      <charset val="128"/>
    </font>
    <font>
      <sz val="11"/>
      <color indexed="17"/>
      <name val="ＭＳ Ｐゴシック"/>
      <family val="2"/>
      <charset val="128"/>
    </font>
    <font>
      <b/>
      <sz val="15"/>
      <color indexed="56"/>
      <name val="ＭＳ Ｐゴシック"/>
      <family val="2"/>
      <charset val="128"/>
    </font>
    <font>
      <b/>
      <sz val="13"/>
      <color indexed="56"/>
      <name val="ＭＳ Ｐゴシック"/>
      <family val="2"/>
      <charset val="128"/>
    </font>
    <font>
      <b/>
      <sz val="11"/>
      <color indexed="56"/>
      <name val="ＭＳ Ｐゴシック"/>
      <family val="2"/>
      <charset val="128"/>
    </font>
    <font>
      <sz val="11"/>
      <color indexed="62"/>
      <name val="ＭＳ Ｐゴシック"/>
      <family val="2"/>
      <charset val="128"/>
    </font>
    <font>
      <sz val="11"/>
      <color indexed="52"/>
      <name val="ＭＳ Ｐゴシック"/>
      <family val="2"/>
      <charset val="128"/>
    </font>
    <font>
      <sz val="11"/>
      <color indexed="60"/>
      <name val="ＭＳ Ｐゴシック"/>
      <family val="2"/>
      <charset val="128"/>
    </font>
    <font>
      <b/>
      <sz val="11"/>
      <color indexed="63"/>
      <name val="ＭＳ Ｐゴシック"/>
      <family val="2"/>
      <charset val="128"/>
    </font>
    <font>
      <b/>
      <sz val="18"/>
      <color indexed="56"/>
      <name val="ＭＳ Ｐゴシック"/>
      <family val="2"/>
      <charset val="128"/>
    </font>
    <font>
      <b/>
      <sz val="11"/>
      <color indexed="8"/>
      <name val="ＭＳ Ｐゴシック"/>
      <family val="2"/>
      <charset val="128"/>
    </font>
    <font>
      <sz val="11"/>
      <color indexed="10"/>
      <name val="ＭＳ Ｐゴシック"/>
      <family val="2"/>
      <charset val="128"/>
    </font>
    <font>
      <b/>
      <sz val="18"/>
      <color indexed="56"/>
      <name val="맑은 고딕"/>
      <family val="3"/>
      <charset val="129"/>
    </font>
    <font>
      <sz val="11"/>
      <color indexed="8"/>
      <name val="맑은 고딕"/>
      <family val="3"/>
      <charset val="129"/>
    </font>
    <font>
      <b/>
      <sz val="18"/>
      <color theme="3"/>
      <name val="Cambria"/>
      <family val="2"/>
      <scheme val="major"/>
    </font>
    <font>
      <sz val="6"/>
      <name val="Calibri"/>
      <family val="3"/>
      <charset val="128"/>
      <scheme val="minor"/>
    </font>
    <font>
      <i/>
      <vertAlign val="superscript"/>
      <sz val="10"/>
      <name val="Arial"/>
      <family val="2"/>
    </font>
    <font>
      <u/>
      <sz val="10"/>
      <color rgb="FF0000FF"/>
      <name val="Arial"/>
      <family val="2"/>
    </font>
    <font>
      <b/>
      <sz val="10"/>
      <color theme="1"/>
      <name val="Arial"/>
      <family val="2"/>
    </font>
    <font>
      <b/>
      <u/>
      <sz val="10"/>
      <color theme="10"/>
      <name val="Arial"/>
      <family val="2"/>
    </font>
    <font>
      <sz val="10"/>
      <color theme="1"/>
      <name val="Arial"/>
      <family val="2"/>
    </font>
    <font>
      <sz val="10"/>
      <color indexed="12"/>
      <name val="Arial"/>
      <family val="2"/>
    </font>
    <font>
      <b/>
      <sz val="10"/>
      <color indexed="12"/>
      <name val="Arial"/>
      <family val="2"/>
    </font>
    <font>
      <i/>
      <vertAlign val="subscript"/>
      <sz val="10"/>
      <name val="Arial"/>
      <family val="2"/>
    </font>
    <font>
      <i/>
      <sz val="10"/>
      <color indexed="8"/>
      <name val="Arial"/>
      <family val="2"/>
    </font>
    <font>
      <i/>
      <vertAlign val="superscript"/>
      <sz val="10"/>
      <color indexed="8"/>
      <name val="Arial"/>
      <family val="2"/>
    </font>
    <font>
      <i/>
      <vertAlign val="subscript"/>
      <sz val="10"/>
      <color indexed="8"/>
      <name val="Arial"/>
      <family val="2"/>
    </font>
    <font>
      <b/>
      <i/>
      <sz val="10"/>
      <color indexed="12"/>
      <name val="Arial"/>
      <family val="2"/>
    </font>
    <font>
      <b/>
      <sz val="10"/>
      <color indexed="8"/>
      <name val="Arial"/>
      <family val="2"/>
    </font>
    <font>
      <b/>
      <i/>
      <sz val="10"/>
      <color indexed="8"/>
      <name val="Arial"/>
      <family val="2"/>
    </font>
    <font>
      <i/>
      <sz val="10"/>
      <color theme="1"/>
      <name val="Arial"/>
      <family val="2"/>
    </font>
    <font>
      <i/>
      <sz val="10"/>
      <color indexed="10"/>
      <name val="Arial"/>
      <family val="2"/>
    </font>
    <font>
      <b/>
      <sz val="10"/>
      <color theme="0"/>
      <name val="Arial"/>
      <family val="2"/>
    </font>
  </fonts>
  <fills count="68">
    <fill>
      <patternFill patternType="none"/>
    </fill>
    <fill>
      <patternFill patternType="gray125"/>
    </fill>
    <fill>
      <patternFill patternType="solid">
        <fgColor rgb="FFFFEB9C"/>
      </patternFill>
    </fill>
    <fill>
      <patternFill patternType="solid">
        <fgColor rgb="FFFF0000"/>
        <bgColor indexed="64"/>
      </patternFill>
    </fill>
    <fill>
      <patternFill patternType="solid">
        <fgColor indexed="13"/>
        <bgColor indexed="64"/>
      </patternFill>
    </fill>
    <fill>
      <patternFill patternType="solid">
        <fgColor indexed="10"/>
        <bgColor indexed="64"/>
      </patternFill>
    </fill>
    <fill>
      <patternFill patternType="solid">
        <fgColor rgb="FF00B0F0"/>
        <bgColor indexed="64"/>
      </patternFill>
    </fill>
    <fill>
      <patternFill patternType="solid">
        <fgColor indexed="43"/>
        <bgColor indexed="64"/>
      </patternFill>
    </fill>
    <fill>
      <patternFill patternType="solid">
        <fgColor theme="0" tint="-0.34998626667073579"/>
        <bgColor indexed="64"/>
      </patternFill>
    </fill>
    <fill>
      <patternFill patternType="solid">
        <fgColor theme="0"/>
        <bgColor indexed="64"/>
      </patternFill>
    </fill>
    <fill>
      <patternFill patternType="solid">
        <fgColor indexed="54"/>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Horizontal">
        <fgColor indexed="51"/>
        <bgColor indexed="43"/>
      </patternFill>
    </fill>
    <fill>
      <patternFill patternType="solid">
        <fgColor theme="9"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060">
    <xf numFmtId="0" fontId="0" fillId="0" borderId="0"/>
    <xf numFmtId="0" fontId="6" fillId="0" borderId="0"/>
    <xf numFmtId="0" fontId="1" fillId="2" borderId="0" applyNumberFormat="0" applyBorder="0" applyAlignment="0" applyProtection="0"/>
    <xf numFmtId="0" fontId="7" fillId="0" borderId="0">
      <alignment vertical="center"/>
    </xf>
    <xf numFmtId="0" fontId="7" fillId="0" borderId="0">
      <alignment vertical="center"/>
    </xf>
    <xf numFmtId="0" fontId="8" fillId="0" borderId="0"/>
    <xf numFmtId="0" fontId="9" fillId="0" borderId="0"/>
    <xf numFmtId="9" fontId="8" fillId="0" borderId="0" applyFont="0" applyFill="0" applyBorder="0" applyAlignment="0" applyProtection="0"/>
    <xf numFmtId="0" fontId="11" fillId="0" borderId="0"/>
    <xf numFmtId="0" fontId="8" fillId="0" borderId="0"/>
    <xf numFmtId="0" fontId="8" fillId="0" borderId="0"/>
    <xf numFmtId="0" fontId="9" fillId="0" borderId="0">
      <alignment vertical="center"/>
    </xf>
    <xf numFmtId="0" fontId="8" fillId="0" borderId="0"/>
    <xf numFmtId="0" fontId="14" fillId="0" borderId="0"/>
    <xf numFmtId="0" fontId="6" fillId="0" borderId="0"/>
    <xf numFmtId="0" fontId="11"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8" fontId="5" fillId="62" borderId="0" applyNumberFormat="0" applyBorder="0" applyAlignment="0" applyProtection="0"/>
    <xf numFmtId="10" fontId="5" fillId="63" borderId="1" applyNumberFormat="0" applyBorder="0" applyAlignment="0" applyProtection="0"/>
    <xf numFmtId="0" fontId="48" fillId="64" borderId="0" applyNumberFormat="0" applyBorder="0" applyAlignment="0" applyProtection="0"/>
    <xf numFmtId="0" fontId="11" fillId="0" borderId="0"/>
    <xf numFmtId="0" fontId="11" fillId="0" borderId="0"/>
    <xf numFmtId="0" fontId="11" fillId="0" borderId="0"/>
    <xf numFmtId="0" fontId="6" fillId="0" borderId="0"/>
    <xf numFmtId="1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22" fillId="0" borderId="0">
      <alignment vertical="center"/>
    </xf>
    <xf numFmtId="0" fontId="11" fillId="0" borderId="0"/>
    <xf numFmtId="0" fontId="11" fillId="0" borderId="0"/>
    <xf numFmtId="9" fontId="11" fillId="0" borderId="0" applyFont="0" applyFill="0" applyBorder="0" applyAlignment="0" applyProtection="0"/>
    <xf numFmtId="0" fontId="11" fillId="0" borderId="0"/>
    <xf numFmtId="0" fontId="22" fillId="0" borderId="0"/>
    <xf numFmtId="0" fontId="53"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3" fillId="42" borderId="0" applyNumberFormat="0" applyBorder="0" applyAlignment="0" applyProtection="0">
      <alignment vertical="center"/>
    </xf>
    <xf numFmtId="0" fontId="53" fillId="43" borderId="0" applyNumberFormat="0" applyBorder="0" applyAlignment="0" applyProtection="0">
      <alignment vertical="center"/>
    </xf>
    <xf numFmtId="0" fontId="53" fillId="44" borderId="0" applyNumberFormat="0" applyBorder="0" applyAlignment="0" applyProtection="0">
      <alignment vertical="center"/>
    </xf>
    <xf numFmtId="0" fontId="53" fillId="45" borderId="0" applyNumberFormat="0" applyBorder="0" applyAlignment="0" applyProtection="0">
      <alignment vertical="center"/>
    </xf>
    <xf numFmtId="0" fontId="53" fillId="35" borderId="0" applyNumberFormat="0" applyBorder="0" applyAlignment="0" applyProtection="0">
      <alignment vertical="center"/>
    </xf>
    <xf numFmtId="0" fontId="53" fillId="39" borderId="0" applyNumberFormat="0" applyBorder="0" applyAlignment="0" applyProtection="0">
      <alignment vertical="center"/>
    </xf>
    <xf numFmtId="0" fontId="53" fillId="20" borderId="0" applyNumberFormat="0" applyBorder="0" applyAlignment="0" applyProtection="0">
      <alignment vertical="center"/>
    </xf>
    <xf numFmtId="0" fontId="53" fillId="24" borderId="0" applyNumberFormat="0" applyBorder="0" applyAlignment="0" applyProtection="0">
      <alignment vertical="center"/>
    </xf>
    <xf numFmtId="0" fontId="53" fillId="50" borderId="0" applyNumberFormat="0" applyBorder="0" applyAlignment="0" applyProtection="0">
      <alignment vertical="center"/>
    </xf>
    <xf numFmtId="0" fontId="53" fillId="32" borderId="0" applyNumberFormat="0" applyBorder="0" applyAlignment="0" applyProtection="0">
      <alignment vertical="center"/>
    </xf>
    <xf numFmtId="0" fontId="53" fillId="36" borderId="0" applyNumberFormat="0" applyBorder="0" applyAlignment="0" applyProtection="0">
      <alignment vertical="center"/>
    </xf>
    <xf numFmtId="0" fontId="53" fillId="40" borderId="0" applyNumberFormat="0" applyBorder="0" applyAlignment="0" applyProtection="0">
      <alignment vertical="center"/>
    </xf>
    <xf numFmtId="0" fontId="57" fillId="21" borderId="0" applyNumberFormat="0" applyBorder="0" applyAlignment="0" applyProtection="0">
      <alignment vertical="center"/>
    </xf>
    <xf numFmtId="0" fontId="57" fillId="25" borderId="0" applyNumberFormat="0" applyBorder="0" applyAlignment="0" applyProtection="0">
      <alignment vertical="center"/>
    </xf>
    <xf numFmtId="0" fontId="57" fillId="50" borderId="0" applyNumberFormat="0" applyBorder="0" applyAlignment="0" applyProtection="0">
      <alignment vertical="center"/>
    </xf>
    <xf numFmtId="0" fontId="57" fillId="53" borderId="0" applyNumberFormat="0" applyBorder="0" applyAlignment="0" applyProtection="0">
      <alignment vertical="center"/>
    </xf>
    <xf numFmtId="0" fontId="57" fillId="37" borderId="0" applyNumberFormat="0" applyBorder="0" applyAlignment="0" applyProtection="0">
      <alignment vertical="center"/>
    </xf>
    <xf numFmtId="0" fontId="57" fillId="55" borderId="0" applyNumberFormat="0" applyBorder="0" applyAlignment="0" applyProtection="0">
      <alignment vertical="center"/>
    </xf>
    <xf numFmtId="0" fontId="54" fillId="0" borderId="0" applyNumberFormat="0" applyFill="0" applyBorder="0" applyAlignment="0" applyProtection="0">
      <alignment vertical="top"/>
      <protection locked="0"/>
    </xf>
    <xf numFmtId="0" fontId="6" fillId="0" borderId="0"/>
    <xf numFmtId="0" fontId="57" fillId="18" borderId="0" applyNumberFormat="0" applyBorder="0" applyAlignment="0" applyProtection="0">
      <alignment vertical="center"/>
    </xf>
    <xf numFmtId="0" fontId="57" fillId="22" borderId="0" applyNumberFormat="0" applyBorder="0" applyAlignment="0" applyProtection="0">
      <alignment vertical="center"/>
    </xf>
    <xf numFmtId="0" fontId="57" fillId="26" borderId="0" applyNumberFormat="0" applyBorder="0" applyAlignment="0" applyProtection="0">
      <alignment vertical="center"/>
    </xf>
    <xf numFmtId="0" fontId="57" fillId="30" borderId="0" applyNumberFormat="0" applyBorder="0" applyAlignment="0" applyProtection="0">
      <alignment vertical="center"/>
    </xf>
    <xf numFmtId="0" fontId="57" fillId="34" borderId="0" applyNumberFormat="0" applyBorder="0" applyAlignment="0" applyProtection="0">
      <alignment vertical="center"/>
    </xf>
    <xf numFmtId="0" fontId="57" fillId="38" borderId="0" applyNumberFormat="0" applyBorder="0" applyAlignment="0" applyProtection="0">
      <alignment vertical="center"/>
    </xf>
    <xf numFmtId="0" fontId="58" fillId="0" borderId="0" applyNumberFormat="0" applyFill="0" applyBorder="0" applyAlignment="0" applyProtection="0">
      <alignment vertical="center"/>
    </xf>
    <xf numFmtId="0" fontId="59" fillId="16" borderId="11" applyNumberFormat="0" applyAlignment="0" applyProtection="0">
      <alignment vertical="center"/>
    </xf>
    <xf numFmtId="0" fontId="60" fillId="2" borderId="0" applyNumberFormat="0" applyBorder="0" applyAlignment="0" applyProtection="0">
      <alignment vertical="center"/>
    </xf>
    <xf numFmtId="0" fontId="56" fillId="0" borderId="0" applyNumberFormat="0" applyFill="0" applyBorder="0" applyAlignment="0" applyProtection="0">
      <alignment vertical="top"/>
      <protection locked="0"/>
    </xf>
    <xf numFmtId="0" fontId="55" fillId="17" borderId="12" applyNumberFormat="0" applyFont="0" applyAlignment="0" applyProtection="0">
      <alignment vertical="center"/>
    </xf>
    <xf numFmtId="0" fontId="61" fillId="0" borderId="10" applyNumberFormat="0" applyFill="0" applyAlignment="0" applyProtection="0">
      <alignment vertical="center"/>
    </xf>
    <xf numFmtId="0" fontId="62" fillId="13" borderId="0" applyNumberFormat="0" applyBorder="0" applyAlignment="0" applyProtection="0">
      <alignment vertical="center"/>
    </xf>
    <xf numFmtId="0" fontId="63" fillId="15" borderId="8" applyNumberFormat="0" applyAlignment="0" applyProtection="0">
      <alignment vertical="center"/>
    </xf>
    <xf numFmtId="0" fontId="64" fillId="0" borderId="0" applyNumberFormat="0" applyFill="0" applyBorder="0" applyAlignment="0" applyProtection="0">
      <alignment vertical="center"/>
    </xf>
    <xf numFmtId="43" fontId="11" fillId="0" borderId="0" applyFont="0" applyFill="0" applyBorder="0" applyAlignment="0" applyProtection="0"/>
    <xf numFmtId="0" fontId="65" fillId="0" borderId="5" applyNumberFormat="0" applyFill="0" applyAlignment="0" applyProtection="0">
      <alignment vertical="center"/>
    </xf>
    <xf numFmtId="0" fontId="66" fillId="0" borderId="6" applyNumberFormat="0" applyFill="0" applyAlignment="0" applyProtection="0">
      <alignment vertical="center"/>
    </xf>
    <xf numFmtId="0" fontId="67" fillId="0" borderId="7" applyNumberFormat="0" applyFill="0" applyAlignment="0" applyProtection="0">
      <alignment vertical="center"/>
    </xf>
    <xf numFmtId="0" fontId="67" fillId="0" borderId="0" applyNumberFormat="0" applyFill="0" applyBorder="0" applyAlignment="0" applyProtection="0">
      <alignment vertical="center"/>
    </xf>
    <xf numFmtId="0" fontId="68" fillId="0" borderId="13" applyNumberFormat="0" applyFill="0" applyAlignment="0" applyProtection="0">
      <alignment vertical="center"/>
    </xf>
    <xf numFmtId="0" fontId="69" fillId="15" borderId="9" applyNumberFormat="0" applyAlignment="0" applyProtection="0">
      <alignment vertical="center"/>
    </xf>
    <xf numFmtId="0" fontId="70" fillId="0" borderId="0" applyNumberFormat="0" applyFill="0" applyBorder="0" applyAlignment="0" applyProtection="0">
      <alignment vertical="center"/>
    </xf>
    <xf numFmtId="0" fontId="71" fillId="14" borderId="8" applyNumberFormat="0" applyAlignment="0" applyProtection="0">
      <alignment vertical="center"/>
    </xf>
    <xf numFmtId="0" fontId="11" fillId="0" borderId="0"/>
    <xf numFmtId="0" fontId="72" fillId="12" borderId="0" applyNumberFormat="0" applyBorder="0" applyAlignment="0" applyProtection="0">
      <alignment vertical="center"/>
    </xf>
    <xf numFmtId="0" fontId="53" fillId="0" borderId="0">
      <alignment vertical="center"/>
    </xf>
    <xf numFmtId="0" fontId="71" fillId="14" borderId="8" applyNumberFormat="0" applyAlignment="0" applyProtection="0">
      <alignment vertical="center"/>
    </xf>
    <xf numFmtId="0" fontId="22" fillId="0" borderId="0"/>
    <xf numFmtId="0" fontId="73" fillId="42" borderId="0" applyNumberFormat="0" applyBorder="0" applyAlignment="0" applyProtection="0">
      <alignment vertical="center"/>
    </xf>
    <xf numFmtId="0" fontId="73" fillId="43" borderId="0" applyNumberFormat="0" applyBorder="0" applyAlignment="0" applyProtection="0">
      <alignment vertical="center"/>
    </xf>
    <xf numFmtId="0" fontId="73" fillId="44" borderId="0" applyNumberFormat="0" applyBorder="0" applyAlignment="0" applyProtection="0">
      <alignment vertical="center"/>
    </xf>
    <xf numFmtId="0" fontId="73" fillId="45" borderId="0" applyNumberFormat="0" applyBorder="0" applyAlignment="0" applyProtection="0">
      <alignment vertical="center"/>
    </xf>
    <xf numFmtId="0" fontId="73" fillId="46" borderId="0" applyNumberFormat="0" applyBorder="0" applyAlignment="0" applyProtection="0">
      <alignment vertical="center"/>
    </xf>
    <xf numFmtId="0" fontId="73" fillId="47" borderId="0" applyNumberFormat="0" applyBorder="0" applyAlignment="0" applyProtection="0">
      <alignment vertical="center"/>
    </xf>
    <xf numFmtId="0" fontId="73" fillId="48" borderId="0" applyNumberFormat="0" applyBorder="0" applyAlignment="0" applyProtection="0">
      <alignment vertical="center"/>
    </xf>
    <xf numFmtId="0" fontId="73" fillId="49" borderId="0" applyNumberFormat="0" applyBorder="0" applyAlignment="0" applyProtection="0">
      <alignment vertical="center"/>
    </xf>
    <xf numFmtId="0" fontId="73" fillId="50" borderId="0" applyNumberFormat="0" applyBorder="0" applyAlignment="0" applyProtection="0">
      <alignment vertical="center"/>
    </xf>
    <xf numFmtId="0" fontId="73" fillId="45" borderId="0" applyNumberFormat="0" applyBorder="0" applyAlignment="0" applyProtection="0">
      <alignment vertical="center"/>
    </xf>
    <xf numFmtId="0" fontId="73" fillId="48" borderId="0" applyNumberFormat="0" applyBorder="0" applyAlignment="0" applyProtection="0">
      <alignment vertical="center"/>
    </xf>
    <xf numFmtId="0" fontId="73" fillId="51" borderId="0" applyNumberFormat="0" applyBorder="0" applyAlignment="0" applyProtection="0">
      <alignment vertical="center"/>
    </xf>
    <xf numFmtId="0" fontId="74" fillId="52" borderId="0" applyNumberFormat="0" applyBorder="0" applyAlignment="0" applyProtection="0">
      <alignment vertical="center"/>
    </xf>
    <xf numFmtId="0" fontId="74" fillId="49" borderId="0" applyNumberFormat="0" applyBorder="0" applyAlignment="0" applyProtection="0">
      <alignment vertical="center"/>
    </xf>
    <xf numFmtId="0" fontId="74" fillId="50" borderId="0" applyNumberFormat="0" applyBorder="0" applyAlignment="0" applyProtection="0">
      <alignment vertical="center"/>
    </xf>
    <xf numFmtId="0" fontId="74" fillId="53" borderId="0" applyNumberFormat="0" applyBorder="0" applyAlignment="0" applyProtection="0">
      <alignment vertical="center"/>
    </xf>
    <xf numFmtId="0" fontId="74" fillId="54" borderId="0" applyNumberFormat="0" applyBorder="0" applyAlignment="0" applyProtection="0">
      <alignment vertical="center"/>
    </xf>
    <xf numFmtId="0" fontId="74" fillId="55" borderId="0" applyNumberFormat="0" applyBorder="0" applyAlignment="0" applyProtection="0">
      <alignment vertical="center"/>
    </xf>
    <xf numFmtId="0" fontId="74" fillId="56" borderId="0" applyNumberFormat="0" applyBorder="0" applyAlignment="0" applyProtection="0">
      <alignment vertical="center"/>
    </xf>
    <xf numFmtId="0" fontId="74" fillId="57" borderId="0" applyNumberFormat="0" applyBorder="0" applyAlignment="0" applyProtection="0">
      <alignment vertical="center"/>
    </xf>
    <xf numFmtId="0" fontId="74" fillId="58" borderId="0" applyNumberFormat="0" applyBorder="0" applyAlignment="0" applyProtection="0">
      <alignment vertical="center"/>
    </xf>
    <xf numFmtId="0" fontId="74" fillId="53" borderId="0" applyNumberFormat="0" applyBorder="0" applyAlignment="0" applyProtection="0">
      <alignment vertical="center"/>
    </xf>
    <xf numFmtId="0" fontId="74" fillId="54" borderId="0" applyNumberFormat="0" applyBorder="0" applyAlignment="0" applyProtection="0">
      <alignment vertical="center"/>
    </xf>
    <xf numFmtId="0" fontId="74" fillId="59" borderId="0" applyNumberFormat="0" applyBorder="0" applyAlignment="0" applyProtection="0">
      <alignment vertical="center"/>
    </xf>
    <xf numFmtId="0" fontId="75" fillId="0" borderId="0" applyNumberFormat="0" applyFill="0" applyBorder="0" applyAlignment="0" applyProtection="0">
      <alignment vertical="center"/>
    </xf>
    <xf numFmtId="0" fontId="76" fillId="60" borderId="14" applyNumberFormat="0" applyAlignment="0" applyProtection="0">
      <alignment vertical="center"/>
    </xf>
    <xf numFmtId="0" fontId="77" fillId="43" borderId="0" applyNumberFormat="0" applyBorder="0" applyAlignment="0" applyProtection="0">
      <alignment vertical="center"/>
    </xf>
    <xf numFmtId="0" fontId="7" fillId="65" borderId="20" applyNumberFormat="0" applyFont="0" applyAlignment="0" applyProtection="0">
      <alignment vertical="center"/>
    </xf>
    <xf numFmtId="0" fontId="78" fillId="64" borderId="0" applyNumberFormat="0" applyBorder="0" applyAlignment="0" applyProtection="0">
      <alignment vertical="center"/>
    </xf>
    <xf numFmtId="0" fontId="79" fillId="0" borderId="0" applyNumberFormat="0" applyFill="0" applyBorder="0" applyAlignment="0" applyProtection="0">
      <alignment vertical="center"/>
    </xf>
    <xf numFmtId="0" fontId="80" fillId="61" borderId="15" applyNumberFormat="0" applyAlignment="0" applyProtection="0">
      <alignment vertical="center"/>
    </xf>
    <xf numFmtId="0" fontId="81" fillId="0" borderId="19" applyNumberFormat="0" applyFill="0" applyAlignment="0" applyProtection="0">
      <alignment vertical="center"/>
    </xf>
    <xf numFmtId="0" fontId="82" fillId="0" borderId="22" applyNumberFormat="0" applyFill="0" applyAlignment="0" applyProtection="0">
      <alignment vertical="center"/>
    </xf>
    <xf numFmtId="0" fontId="83" fillId="47" borderId="14" applyNumberFormat="0" applyAlignment="0" applyProtection="0">
      <alignment vertical="center"/>
    </xf>
    <xf numFmtId="0" fontId="84" fillId="0" borderId="0" applyNumberFormat="0" applyFill="0" applyBorder="0" applyAlignment="0" applyProtection="0">
      <alignment vertical="center"/>
    </xf>
    <xf numFmtId="0" fontId="85" fillId="0" borderId="16" applyNumberFormat="0" applyFill="0" applyAlignment="0" applyProtection="0">
      <alignment vertical="center"/>
    </xf>
    <xf numFmtId="0" fontId="86" fillId="0" borderId="17" applyNumberFormat="0" applyFill="0" applyAlignment="0" applyProtection="0">
      <alignment vertical="center"/>
    </xf>
    <xf numFmtId="0" fontId="87" fillId="0" borderId="18" applyNumberFormat="0" applyFill="0" applyAlignment="0" applyProtection="0">
      <alignment vertical="center"/>
    </xf>
    <xf numFmtId="0" fontId="87" fillId="0" borderId="0" applyNumberFormat="0" applyFill="0" applyBorder="0" applyAlignment="0" applyProtection="0">
      <alignment vertical="center"/>
    </xf>
    <xf numFmtId="0" fontId="88" fillId="44" borderId="0" applyNumberFormat="0" applyBorder="0" applyAlignment="0" applyProtection="0">
      <alignment vertical="center"/>
    </xf>
    <xf numFmtId="0" fontId="89" fillId="60" borderId="21" applyNumberFormat="0" applyAlignment="0" applyProtection="0">
      <alignment vertical="center"/>
    </xf>
    <xf numFmtId="0" fontId="73"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6" fillId="42"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45" borderId="0" applyNumberFormat="0" applyBorder="0" applyAlignment="0" applyProtection="0"/>
    <xf numFmtId="0" fontId="36" fillId="48" borderId="0" applyNumberFormat="0" applyBorder="0" applyAlignment="0" applyProtection="0"/>
    <xf numFmtId="0" fontId="36" fillId="51" borderId="0" applyNumberFormat="0" applyBorder="0" applyAlignment="0" applyProtection="0"/>
    <xf numFmtId="0" fontId="37" fillId="52"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7" borderId="0" applyNumberFormat="0" applyBorder="0" applyAlignment="0" applyProtection="0"/>
    <xf numFmtId="0" fontId="37" fillId="58"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9" borderId="0" applyNumberFormat="0" applyBorder="0" applyAlignment="0" applyProtection="0"/>
    <xf numFmtId="0" fontId="50" fillId="0" borderId="0" applyNumberFormat="0" applyFill="0" applyBorder="0" applyAlignment="0" applyProtection="0"/>
    <xf numFmtId="0" fontId="40" fillId="61" borderId="15" applyNumberFormat="0" applyAlignment="0" applyProtection="0"/>
    <xf numFmtId="0" fontId="48" fillId="64" borderId="0" applyNumberFormat="0" applyBorder="0" applyAlignment="0" applyProtection="0"/>
    <xf numFmtId="0" fontId="11" fillId="65" borderId="20" applyNumberFormat="0" applyFont="0" applyAlignment="0" applyProtection="0"/>
    <xf numFmtId="0" fontId="47" fillId="0" borderId="19" applyNumberFormat="0" applyFill="0" applyAlignment="0" applyProtection="0"/>
    <xf numFmtId="0" fontId="46" fillId="47" borderId="14" applyNumberFormat="0" applyAlignment="0" applyProtection="0"/>
    <xf numFmtId="0" fontId="49" fillId="60" borderId="21" applyNumberFormat="0" applyAlignment="0" applyProtection="0"/>
    <xf numFmtId="0" fontId="38" fillId="43" borderId="0" applyNumberFormat="0" applyBorder="0" applyAlignment="0" applyProtection="0"/>
    <xf numFmtId="0" fontId="42" fillId="44" borderId="0" applyNumberFormat="0" applyBorder="0" applyAlignment="0" applyProtection="0"/>
    <xf numFmtId="0" fontId="43" fillId="0" borderId="16" applyNumberFormat="0" applyFill="0" applyAlignment="0" applyProtection="0"/>
    <xf numFmtId="0" fontId="44" fillId="0" borderId="17" applyNumberFormat="0" applyFill="0" applyAlignment="0" applyProtection="0"/>
    <xf numFmtId="0" fontId="45" fillId="0" borderId="18" applyNumberFormat="0" applyFill="0" applyAlignment="0" applyProtection="0"/>
    <xf numFmtId="0" fontId="45" fillId="0" borderId="0" applyNumberFormat="0" applyFill="0" applyBorder="0" applyAlignment="0" applyProtection="0"/>
    <xf numFmtId="0" fontId="39" fillId="60" borderId="14" applyNumberFormat="0" applyAlignment="0" applyProtection="0"/>
    <xf numFmtId="0" fontId="41" fillId="0" borderId="0" applyNumberFormat="0" applyFill="0" applyBorder="0" applyAlignment="0" applyProtection="0"/>
    <xf numFmtId="0" fontId="52" fillId="0" borderId="0" applyNumberFormat="0" applyFill="0" applyBorder="0" applyAlignment="0" applyProtection="0"/>
    <xf numFmtId="0" fontId="51" fillId="0" borderId="22" applyNumberFormat="0" applyFill="0" applyAlignment="0" applyProtection="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90" fillId="0" borderId="0"/>
    <xf numFmtId="0" fontId="22" fillId="0" borderId="0"/>
    <xf numFmtId="0" fontId="1" fillId="2" borderId="0" applyNumberFormat="0" applyBorder="0" applyAlignment="0" applyProtection="0"/>
    <xf numFmtId="0" fontId="8" fillId="0" borderId="0"/>
    <xf numFmtId="0" fontId="8" fillId="0" borderId="0"/>
    <xf numFmtId="0" fontId="8" fillId="0" borderId="0"/>
    <xf numFmtId="0" fontId="11" fillId="0" borderId="0"/>
    <xf numFmtId="0" fontId="11"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46" fillId="47" borderId="14"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1" fillId="48" borderId="0" applyNumberFormat="0" applyBorder="0" applyAlignment="0" applyProtection="0">
      <alignment vertical="center"/>
    </xf>
    <xf numFmtId="0" fontId="92" fillId="49" borderId="0" applyNumberFormat="0" applyBorder="0" applyAlignment="0" applyProtection="0">
      <alignment vertical="center"/>
    </xf>
    <xf numFmtId="0" fontId="92" fillId="50" borderId="0" applyNumberFormat="0" applyBorder="0" applyAlignment="0" applyProtection="0">
      <alignment vertical="center"/>
    </xf>
    <xf numFmtId="0" fontId="92" fillId="53" borderId="0" applyNumberFormat="0" applyBorder="0" applyAlignment="0" applyProtection="0">
      <alignment vertical="center"/>
    </xf>
    <xf numFmtId="0" fontId="92" fillId="49" borderId="0" applyNumberFormat="0" applyBorder="0" applyAlignment="0" applyProtection="0">
      <alignment vertical="center"/>
    </xf>
    <xf numFmtId="0" fontId="46" fillId="47" borderId="14" applyNumberFormat="0" applyAlignment="0" applyProtection="0"/>
    <xf numFmtId="0" fontId="11" fillId="0" borderId="0"/>
    <xf numFmtId="0" fontId="96" fillId="0" borderId="0" applyNumberFormat="0" applyFill="0" applyBorder="0" applyAlignment="0" applyProtection="0">
      <alignment vertical="center"/>
    </xf>
    <xf numFmtId="0" fontId="95" fillId="61" borderId="15" applyNumberFormat="0" applyAlignment="0" applyProtection="0">
      <alignment vertical="center"/>
    </xf>
    <xf numFmtId="0" fontId="106" fillId="0" borderId="22" applyNumberFormat="0" applyFill="0" applyAlignment="0" applyProtection="0">
      <alignment vertical="center"/>
    </xf>
    <xf numFmtId="0" fontId="101" fillId="47" borderId="14" applyNumberFormat="0" applyAlignment="0" applyProtection="0">
      <alignment vertical="center"/>
    </xf>
    <xf numFmtId="0" fontId="105" fillId="0" borderId="0" applyNumberFormat="0" applyFill="0" applyBorder="0" applyAlignment="0" applyProtection="0">
      <alignment vertical="center"/>
    </xf>
    <xf numFmtId="0" fontId="98" fillId="0" borderId="16" applyNumberFormat="0" applyFill="0" applyAlignment="0" applyProtection="0">
      <alignment vertical="center"/>
    </xf>
    <xf numFmtId="0" fontId="108" fillId="0" borderId="0" applyNumberFormat="0" applyFill="0" applyBorder="0" applyAlignment="0" applyProtection="0">
      <alignment vertical="center"/>
    </xf>
    <xf numFmtId="0" fontId="94" fillId="60" borderId="14"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7" fillId="0" borderId="0" applyFont="0" applyFill="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9" fontId="8" fillId="0" borderId="0" applyFont="0" applyFill="0" applyBorder="0" applyAlignment="0" applyProtection="0"/>
    <xf numFmtId="0" fontId="11" fillId="0" borderId="0"/>
    <xf numFmtId="0" fontId="11"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22" fillId="0" borderId="0"/>
    <xf numFmtId="0" fontId="11" fillId="0" borderId="0"/>
    <xf numFmtId="0" fontId="11"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1" fillId="46" borderId="0" applyNumberFormat="0" applyBorder="0" applyAlignment="0" applyProtection="0">
      <alignment vertical="center"/>
    </xf>
    <xf numFmtId="0" fontId="92" fillId="5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6" fillId="47" borderId="14"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1" fillId="49" borderId="0" applyNumberFormat="0" applyBorder="0" applyAlignment="0" applyProtection="0">
      <alignment vertical="center"/>
    </xf>
    <xf numFmtId="0" fontId="91" fillId="48" borderId="0" applyNumberFormat="0" applyBorder="0" applyAlignment="0" applyProtection="0">
      <alignment vertical="center"/>
    </xf>
    <xf numFmtId="0" fontId="91" fillId="51" borderId="0" applyNumberFormat="0" applyBorder="0" applyAlignment="0" applyProtection="0">
      <alignment vertical="center"/>
    </xf>
    <xf numFmtId="0" fontId="91" fillId="50" borderId="0" applyNumberFormat="0" applyBorder="0" applyAlignment="0" applyProtection="0">
      <alignment vertical="center"/>
    </xf>
    <xf numFmtId="0" fontId="92" fillId="54" borderId="0" applyNumberFormat="0" applyBorder="0" applyAlignment="0" applyProtection="0">
      <alignment vertical="center"/>
    </xf>
    <xf numFmtId="0" fontId="92" fillId="55" borderId="0" applyNumberFormat="0" applyBorder="0" applyAlignment="0" applyProtection="0">
      <alignment vertical="center"/>
    </xf>
    <xf numFmtId="0" fontId="92" fillId="52" borderId="0" applyNumberFormat="0" applyBorder="0" applyAlignment="0" applyProtection="0">
      <alignment vertical="center"/>
    </xf>
    <xf numFmtId="0" fontId="92" fillId="50" borderId="0" applyNumberFormat="0" applyBorder="0" applyAlignment="0" applyProtection="0">
      <alignment vertical="center"/>
    </xf>
    <xf numFmtId="0" fontId="92" fillId="53" borderId="0" applyNumberFormat="0" applyBorder="0" applyAlignment="0" applyProtection="0">
      <alignment vertical="center"/>
    </xf>
    <xf numFmtId="0" fontId="92" fillId="55" borderId="0" applyNumberFormat="0" applyBorder="0" applyAlignment="0" applyProtection="0">
      <alignment vertical="center"/>
    </xf>
    <xf numFmtId="0" fontId="92" fillId="58" borderId="0" applyNumberFormat="0" applyBorder="0" applyAlignment="0" applyProtection="0">
      <alignment vertical="center"/>
    </xf>
    <xf numFmtId="0" fontId="92" fillId="53" borderId="0" applyNumberFormat="0" applyBorder="0" applyAlignment="0" applyProtection="0">
      <alignment vertical="center"/>
    </xf>
    <xf numFmtId="0" fontId="92" fillId="54" borderId="0" applyNumberFormat="0" applyBorder="0" applyAlignment="0" applyProtection="0">
      <alignment vertical="center"/>
    </xf>
    <xf numFmtId="0" fontId="92" fillId="59" borderId="0" applyNumberFormat="0" applyBorder="0" applyAlignment="0" applyProtection="0">
      <alignment vertical="center"/>
    </xf>
    <xf numFmtId="0" fontId="105" fillId="0" borderId="0" applyNumberFormat="0" applyFill="0" applyBorder="0" applyAlignment="0" applyProtection="0">
      <alignment vertical="center"/>
    </xf>
    <xf numFmtId="0" fontId="95" fillId="61" borderId="15" applyNumberFormat="0" applyAlignment="0" applyProtection="0">
      <alignment vertical="center"/>
    </xf>
    <xf numFmtId="0" fontId="103" fillId="64" borderId="0" applyNumberFormat="0" applyBorder="0" applyAlignment="0" applyProtection="0">
      <alignment vertical="center"/>
    </xf>
    <xf numFmtId="0" fontId="92" fillId="57" borderId="0" applyNumberFormat="0" applyBorder="0" applyAlignment="0" applyProtection="0">
      <alignment vertical="center"/>
    </xf>
    <xf numFmtId="0" fontId="92" fillId="59" borderId="0" applyNumberFormat="0" applyBorder="0" applyAlignment="0" applyProtection="0">
      <alignment vertical="center"/>
    </xf>
    <xf numFmtId="0" fontId="99" fillId="0" borderId="17" applyNumberFormat="0" applyFill="0" applyAlignment="0" applyProtection="0">
      <alignment vertical="center"/>
    </xf>
    <xf numFmtId="0" fontId="100" fillId="0" borderId="0" applyNumberFormat="0" applyFill="0" applyBorder="0" applyAlignment="0" applyProtection="0">
      <alignment vertical="center"/>
    </xf>
    <xf numFmtId="0" fontId="97" fillId="44" borderId="0" applyNumberFormat="0" applyBorder="0" applyAlignment="0" applyProtection="0">
      <alignment vertical="center"/>
    </xf>
    <xf numFmtId="0" fontId="101" fillId="47" borderId="14" applyNumberFormat="0" applyAlignment="0" applyProtection="0">
      <alignment vertical="center"/>
    </xf>
    <xf numFmtId="0" fontId="93" fillId="43"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9" fillId="0" borderId="0">
      <alignment vertical="center"/>
    </xf>
    <xf numFmtId="0" fontId="11" fillId="0" borderId="0"/>
    <xf numFmtId="0" fontId="11" fillId="0" borderId="0"/>
    <xf numFmtId="0" fontId="11"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2" fillId="58"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1" fillId="42" borderId="0" applyNumberFormat="0" applyBorder="0" applyAlignment="0" applyProtection="0">
      <alignment vertical="center"/>
    </xf>
    <xf numFmtId="0" fontId="91" fillId="43" borderId="0" applyNumberFormat="0" applyBorder="0" applyAlignment="0" applyProtection="0">
      <alignment vertical="center"/>
    </xf>
    <xf numFmtId="0" fontId="91" fillId="45" borderId="0" applyNumberFormat="0" applyBorder="0" applyAlignment="0" applyProtection="0">
      <alignment vertical="center"/>
    </xf>
    <xf numFmtId="0" fontId="91" fillId="43" borderId="0" applyNumberFormat="0" applyBorder="0" applyAlignment="0" applyProtection="0">
      <alignment vertical="center"/>
    </xf>
    <xf numFmtId="0" fontId="91" fillId="50"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51" borderId="0" applyNumberFormat="0" applyBorder="0" applyAlignment="0" applyProtection="0">
      <alignment vertical="center"/>
    </xf>
    <xf numFmtId="0" fontId="92" fillId="52" borderId="0" applyNumberFormat="0" applyBorder="0" applyAlignment="0" applyProtection="0">
      <alignment vertical="center"/>
    </xf>
    <xf numFmtId="0" fontId="11" fillId="0" borderId="0"/>
    <xf numFmtId="0" fontId="92" fillId="57" borderId="0" applyNumberFormat="0" applyBorder="0" applyAlignment="0" applyProtection="0">
      <alignment vertical="center"/>
    </xf>
    <xf numFmtId="0" fontId="9" fillId="65" borderId="20" applyNumberFormat="0" applyFont="0" applyAlignment="0" applyProtection="0">
      <alignment vertical="center"/>
    </xf>
    <xf numFmtId="0" fontId="102" fillId="0" borderId="19" applyNumberFormat="0" applyFill="0" applyAlignment="0" applyProtection="0">
      <alignment vertical="center"/>
    </xf>
    <xf numFmtId="0" fontId="92" fillId="53" borderId="0" applyNumberFormat="0" applyBorder="0" applyAlignment="0" applyProtection="0">
      <alignment vertical="center"/>
    </xf>
    <xf numFmtId="0" fontId="92" fillId="54" borderId="0" applyNumberFormat="0" applyBorder="0" applyAlignment="0" applyProtection="0">
      <alignment vertical="center"/>
    </xf>
    <xf numFmtId="0" fontId="107" fillId="0" borderId="0" applyNumberFormat="0" applyFill="0" applyBorder="0" applyAlignment="0" applyProtection="0">
      <alignment vertical="center"/>
    </xf>
    <xf numFmtId="0" fontId="94" fillId="60" borderId="14" applyNumberFormat="0" applyAlignment="0" applyProtection="0">
      <alignment vertical="center"/>
    </xf>
    <xf numFmtId="0" fontId="93" fillId="43" borderId="0" applyNumberFormat="0" applyBorder="0" applyAlignment="0" applyProtection="0">
      <alignment vertical="center"/>
    </xf>
    <xf numFmtId="0" fontId="9" fillId="65" borderId="20" applyNumberFormat="0" applyFont="0" applyAlignment="0" applyProtection="0">
      <alignment vertical="center"/>
    </xf>
    <xf numFmtId="0" fontId="103" fillId="64" borderId="0" applyNumberFormat="0" applyBorder="0" applyAlignment="0" applyProtection="0">
      <alignment vertical="center"/>
    </xf>
    <xf numFmtId="0" fontId="11" fillId="0" borderId="0"/>
    <xf numFmtId="0" fontId="102" fillId="0" borderId="19" applyNumberFormat="0" applyFill="0" applyAlignment="0" applyProtection="0">
      <alignment vertical="center"/>
    </xf>
    <xf numFmtId="0" fontId="96" fillId="0" borderId="0" applyNumberFormat="0" applyFill="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65" borderId="20"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alignment vertical="center"/>
    </xf>
    <xf numFmtId="9" fontId="8" fillId="0" borderId="0" applyFont="0" applyFill="0" applyBorder="0" applyAlignment="0" applyProtection="0"/>
    <xf numFmtId="9" fontId="8" fillId="0" borderId="0" applyFont="0" applyFill="0" applyBorder="0" applyAlignment="0" applyProtection="0"/>
    <xf numFmtId="0" fontId="11" fillId="0" borderId="0"/>
    <xf numFmtId="0" fontId="22" fillId="0" borderId="0"/>
    <xf numFmtId="0" fontId="22" fillId="0" borderId="0"/>
    <xf numFmtId="0" fontId="22"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4" fillId="60" borderId="21"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1" fillId="44" borderId="0" applyNumberFormat="0" applyBorder="0" applyAlignment="0" applyProtection="0">
      <alignment vertical="center"/>
    </xf>
    <xf numFmtId="0" fontId="91" fillId="46" borderId="0" applyNumberFormat="0" applyBorder="0" applyAlignment="0" applyProtection="0">
      <alignment vertical="center"/>
    </xf>
    <xf numFmtId="0" fontId="91" fillId="47" borderId="0" applyNumberFormat="0" applyBorder="0" applyAlignment="0" applyProtection="0">
      <alignment vertical="center"/>
    </xf>
    <xf numFmtId="0" fontId="91" fillId="42" borderId="0" applyNumberFormat="0" applyBorder="0" applyAlignment="0" applyProtection="0">
      <alignment vertical="center"/>
    </xf>
    <xf numFmtId="0" fontId="91" fillId="44" borderId="0" applyNumberFormat="0" applyBorder="0" applyAlignment="0" applyProtection="0">
      <alignment vertical="center"/>
    </xf>
    <xf numFmtId="0" fontId="91" fillId="45" borderId="0" applyNumberFormat="0" applyBorder="0" applyAlignment="0" applyProtection="0">
      <alignment vertical="center"/>
    </xf>
    <xf numFmtId="0" fontId="91" fillId="47" borderId="0" applyNumberFormat="0" applyBorder="0" applyAlignment="0" applyProtection="0">
      <alignment vertical="center"/>
    </xf>
    <xf numFmtId="0" fontId="91" fillId="48" borderId="0" applyNumberFormat="0" applyBorder="0" applyAlignment="0" applyProtection="0">
      <alignment vertical="center"/>
    </xf>
    <xf numFmtId="0" fontId="91" fillId="48" borderId="0" applyNumberFormat="0" applyBorder="0" applyAlignment="0" applyProtection="0">
      <alignment vertical="center"/>
    </xf>
    <xf numFmtId="0" fontId="91" fillId="49" borderId="0" applyNumberFormat="0" applyBorder="0" applyAlignment="0" applyProtection="0">
      <alignment vertical="center"/>
    </xf>
    <xf numFmtId="0" fontId="92" fillId="56" borderId="0" applyNumberFormat="0" applyBorder="0" applyAlignment="0" applyProtection="0">
      <alignment vertical="center"/>
    </xf>
    <xf numFmtId="0" fontId="92" fillId="56" borderId="0" applyNumberFormat="0" applyBorder="0" applyAlignment="0" applyProtection="0">
      <alignment vertical="center"/>
    </xf>
    <xf numFmtId="0" fontId="100" fillId="0" borderId="18" applyNumberFormat="0" applyFill="0" applyAlignment="0" applyProtection="0">
      <alignment vertical="center"/>
    </xf>
    <xf numFmtId="0" fontId="104" fillId="60" borderId="21" applyNumberFormat="0" applyAlignment="0" applyProtection="0">
      <alignment vertical="center"/>
    </xf>
    <xf numFmtId="0" fontId="97" fillId="44" borderId="0" applyNumberFormat="0" applyBorder="0" applyAlignment="0" applyProtection="0">
      <alignment vertical="center"/>
    </xf>
    <xf numFmtId="0" fontId="98" fillId="0" borderId="16" applyNumberFormat="0" applyFill="0" applyAlignment="0" applyProtection="0">
      <alignment vertical="center"/>
    </xf>
    <xf numFmtId="0" fontId="99" fillId="0" borderId="17" applyNumberFormat="0" applyFill="0" applyAlignment="0" applyProtection="0">
      <alignment vertical="center"/>
    </xf>
    <xf numFmtId="0" fontId="100" fillId="0" borderId="18" applyNumberFormat="0" applyFill="0" applyAlignment="0" applyProtection="0">
      <alignment vertical="center"/>
    </xf>
    <xf numFmtId="0" fontId="100"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6" fillId="0" borderId="22" applyNumberFormat="0" applyFill="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9" fontId="8"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22" fillId="0" borderId="0"/>
    <xf numFmtId="0" fontId="22" fillId="0" borderId="0"/>
    <xf numFmtId="0" fontId="22" fillId="0" borderId="0"/>
    <xf numFmtId="0" fontId="22" fillId="0" borderId="0"/>
    <xf numFmtId="0" fontId="11" fillId="0" borderId="0"/>
    <xf numFmtId="0" fontId="11" fillId="0" borderId="0"/>
    <xf numFmtId="0" fontId="11" fillId="0" borderId="0"/>
    <xf numFmtId="0" fontId="11"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11" fillId="0" borderId="0"/>
    <xf numFmtId="0" fontId="8" fillId="0" borderId="0"/>
    <xf numFmtId="0" fontId="46" fillId="47" borderId="14"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0" fillId="0" borderId="0" applyNumberFormat="0" applyFill="0" applyBorder="0" applyAlignment="0" applyProtection="0"/>
    <xf numFmtId="0" fontId="23" fillId="0" borderId="5" applyNumberFormat="0" applyFill="0" applyAlignment="0" applyProtection="0"/>
    <xf numFmtId="0" fontId="21"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7" fillId="14" borderId="8" applyNumberFormat="0" applyAlignment="0" applyProtection="0"/>
    <xf numFmtId="0" fontId="28" fillId="15" borderId="9" applyNumberFormat="0" applyAlignment="0" applyProtection="0"/>
    <xf numFmtId="0" fontId="29" fillId="15" borderId="8" applyNumberFormat="0" applyAlignment="0" applyProtection="0"/>
    <xf numFmtId="0" fontId="30" fillId="0" borderId="10" applyNumberFormat="0" applyFill="0" applyAlignment="0" applyProtection="0"/>
    <xf numFmtId="0" fontId="31" fillId="16" borderId="11" applyNumberFormat="0" applyAlignment="0" applyProtection="0"/>
    <xf numFmtId="0" fontId="32" fillId="0" borderId="0" applyNumberFormat="0" applyFill="0" applyBorder="0" applyAlignment="0" applyProtection="0"/>
    <xf numFmtId="0" fontId="22" fillId="17" borderId="12" applyNumberFormat="0" applyFont="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35" fillId="41" borderId="0" applyNumberFormat="0" applyBorder="0" applyAlignment="0" applyProtection="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17" borderId="12" applyNumberFormat="0" applyFont="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17" borderId="12" applyNumberFormat="0" applyFont="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0" borderId="0"/>
    <xf numFmtId="0" fontId="11" fillId="0" borderId="0"/>
    <xf numFmtId="0" fontId="11" fillId="0" borderId="0"/>
    <xf numFmtId="0" fontId="11"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17" borderId="12" applyNumberFormat="0" applyFont="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0" borderId="0"/>
    <xf numFmtId="0" fontId="11" fillId="0" borderId="0"/>
    <xf numFmtId="0" fontId="11" fillId="0" borderId="0"/>
    <xf numFmtId="0" fontId="11" fillId="0" borderId="0"/>
    <xf numFmtId="0" fontId="11" fillId="0" borderId="0"/>
    <xf numFmtId="0" fontId="22" fillId="0" borderId="0">
      <alignment vertical="center"/>
    </xf>
    <xf numFmtId="9" fontId="11" fillId="0" borderId="0" applyFont="0" applyFill="0" applyBorder="0" applyAlignment="0" applyProtection="0"/>
    <xf numFmtId="0" fontId="11" fillId="0" borderId="0"/>
  </cellStyleXfs>
  <cellXfs count="283">
    <xf numFmtId="0" fontId="0" fillId="0" borderId="0" xfId="0"/>
    <xf numFmtId="0" fontId="3" fillId="0" borderId="0" xfId="0" applyFont="1" applyFill="1" applyAlignment="1">
      <alignment horizontal="center"/>
    </xf>
    <xf numFmtId="0" fontId="3" fillId="0" borderId="0" xfId="0" applyFont="1" applyAlignment="1">
      <alignment horizontal="center"/>
    </xf>
    <xf numFmtId="0" fontId="11" fillId="0" borderId="0" xfId="0" applyFont="1" applyAlignment="1">
      <alignment vertical="center"/>
    </xf>
    <xf numFmtId="0" fontId="17" fillId="10" borderId="0" xfId="1" applyFont="1" applyFill="1" applyAlignment="1">
      <alignment horizontal="left" vertical="top"/>
    </xf>
    <xf numFmtId="0" fontId="18" fillId="10" borderId="0" xfId="1" applyFont="1" applyFill="1" applyAlignment="1" applyProtection="1">
      <alignment vertical="top"/>
    </xf>
    <xf numFmtId="0" fontId="0" fillId="0" borderId="0" xfId="0" applyAlignment="1">
      <alignment vertical="top"/>
    </xf>
    <xf numFmtId="0" fontId="19" fillId="0" borderId="0" xfId="18" applyAlignment="1" applyProtection="1"/>
    <xf numFmtId="0" fontId="15" fillId="0" borderId="0" xfId="17" applyAlignment="1" applyProtection="1">
      <alignment vertical="center"/>
    </xf>
    <xf numFmtId="0" fontId="19" fillId="0" borderId="0" xfId="18" applyAlignment="1">
      <alignment vertical="top" wrapText="1"/>
    </xf>
    <xf numFmtId="0" fontId="0" fillId="0" borderId="0" xfId="0" applyAlignment="1">
      <alignment vertical="top" wrapText="1"/>
    </xf>
    <xf numFmtId="0" fontId="20" fillId="0" borderId="0" xfId="18" applyFont="1" applyAlignment="1">
      <alignment vertical="center"/>
    </xf>
    <xf numFmtId="0" fontId="11" fillId="0" borderId="0" xfId="0" applyFont="1"/>
    <xf numFmtId="0" fontId="0" fillId="0" borderId="0" xfId="0"/>
    <xf numFmtId="0" fontId="15" fillId="0" borderId="0" xfId="17" applyAlignment="1" applyProtection="1">
      <alignment vertical="center"/>
    </xf>
    <xf numFmtId="0" fontId="19" fillId="0" borderId="0" xfId="18" applyAlignment="1" applyProtection="1"/>
    <xf numFmtId="0" fontId="19" fillId="0" borderId="0" xfId="18" applyAlignment="1">
      <alignment vertical="top" wrapText="1"/>
    </xf>
    <xf numFmtId="0" fontId="11" fillId="0" borderId="0" xfId="0" applyFont="1" applyAlignment="1" applyProtection="1">
      <alignment vertical="center"/>
      <protection hidden="1"/>
    </xf>
    <xf numFmtId="0" fontId="11" fillId="0" borderId="0" xfId="0" applyFont="1" applyProtection="1">
      <protection hidden="1"/>
    </xf>
    <xf numFmtId="0" fontId="16" fillId="0" borderId="0" xfId="16" applyFont="1" applyFill="1" applyBorder="1" applyAlignment="1" applyProtection="1">
      <alignment horizontal="center" wrapText="1"/>
      <protection hidden="1"/>
    </xf>
    <xf numFmtId="0" fontId="3" fillId="0" borderId="0" xfId="0" applyFont="1" applyProtection="1">
      <protection hidden="1"/>
    </xf>
    <xf numFmtId="0" fontId="11" fillId="0" borderId="0" xfId="0" applyFont="1" applyAlignment="1" applyProtection="1">
      <protection hidden="1"/>
    </xf>
    <xf numFmtId="0" fontId="11" fillId="0" borderId="0" xfId="0" applyFont="1" applyBorder="1" applyAlignment="1" applyProtection="1">
      <alignment horizontal="center" vertical="center"/>
      <protection hidden="1"/>
    </xf>
    <xf numFmtId="0" fontId="3" fillId="0" borderId="0" xfId="0" applyFont="1" applyAlignment="1" applyProtection="1">
      <alignment horizontal="center"/>
      <protection hidden="1"/>
    </xf>
    <xf numFmtId="0" fontId="13" fillId="67" borderId="1" xfId="0" applyFont="1" applyFill="1" applyBorder="1" applyAlignment="1" applyProtection="1">
      <alignment horizontal="center" vertical="center"/>
      <protection hidden="1"/>
    </xf>
    <xf numFmtId="0" fontId="11" fillId="0" borderId="0" xfId="6654" applyFont="1" applyProtection="1">
      <protection hidden="1"/>
    </xf>
    <xf numFmtId="0" fontId="3" fillId="66" borderId="1" xfId="3020" applyFont="1" applyFill="1" applyBorder="1" applyAlignment="1" applyProtection="1">
      <alignment vertical="center"/>
      <protection hidden="1"/>
    </xf>
    <xf numFmtId="0" fontId="11" fillId="0" borderId="0" xfId="6654" applyFont="1"/>
    <xf numFmtId="0" fontId="11" fillId="0" borderId="0" xfId="7842" applyFont="1"/>
    <xf numFmtId="0" fontId="3" fillId="66" borderId="1" xfId="3020" applyFont="1" applyFill="1" applyBorder="1" applyAlignment="1">
      <alignment vertical="center"/>
    </xf>
    <xf numFmtId="0" fontId="113" fillId="0" borderId="0" xfId="0" applyFont="1" applyBorder="1" applyAlignment="1" applyProtection="1">
      <alignment horizontal="center" vertical="center"/>
      <protection hidden="1"/>
    </xf>
    <xf numFmtId="0" fontId="15" fillId="0" borderId="0" xfId="16" applyFont="1" applyFill="1" applyBorder="1" applyAlignment="1" applyProtection="1">
      <alignment horizontal="center" wrapText="1"/>
      <protection hidden="1"/>
    </xf>
    <xf numFmtId="1" fontId="3" fillId="0" borderId="1" xfId="0" applyNumberFormat="1" applyFont="1" applyBorder="1" applyAlignment="1" applyProtection="1">
      <alignment horizontal="center" vertical="center"/>
      <protection hidden="1"/>
    </xf>
    <xf numFmtId="164" fontId="3" fillId="0" borderId="1" xfId="0" applyNumberFormat="1" applyFont="1" applyBorder="1" applyAlignment="1" applyProtection="1">
      <alignment horizontal="center" vertical="center"/>
      <protection hidden="1"/>
    </xf>
    <xf numFmtId="1" fontId="3" fillId="0" borderId="1" xfId="0" applyNumberFormat="1" applyFont="1" applyFill="1" applyBorder="1" applyAlignment="1" applyProtection="1">
      <alignment horizontal="center" vertical="center" wrapText="1"/>
      <protection hidden="1"/>
    </xf>
    <xf numFmtId="164" fontId="3" fillId="0" borderId="1" xfId="0" applyNumberFormat="1" applyFont="1" applyFill="1" applyBorder="1" applyAlignment="1" applyProtection="1">
      <alignment horizontal="center" vertical="center" wrapText="1"/>
      <protection hidden="1"/>
    </xf>
    <xf numFmtId="1" fontId="3" fillId="6" borderId="1" xfId="0" applyNumberFormat="1" applyFont="1" applyFill="1" applyBorder="1" applyAlignment="1" applyProtection="1">
      <alignment horizontal="center" vertical="center"/>
      <protection hidden="1"/>
    </xf>
    <xf numFmtId="0" fontId="3" fillId="0" borderId="3" xfId="0" applyFont="1" applyBorder="1" applyAlignment="1" applyProtection="1">
      <alignment horizontal="center" wrapText="1"/>
      <protection hidden="1"/>
    </xf>
    <xf numFmtId="1" fontId="3" fillId="6" borderId="1" xfId="0" applyNumberFormat="1" applyFont="1" applyFill="1" applyBorder="1" applyAlignment="1" applyProtection="1">
      <alignment horizontal="center" vertical="center" wrapText="1"/>
      <protection hidden="1"/>
    </xf>
    <xf numFmtId="164" fontId="3" fillId="6" borderId="1" xfId="0" applyNumberFormat="1" applyFont="1" applyFill="1" applyBorder="1" applyAlignment="1" applyProtection="1">
      <alignment horizontal="center" vertical="center" wrapText="1"/>
      <protection hidden="1"/>
    </xf>
    <xf numFmtId="2" fontId="3" fillId="0" borderId="1" xfId="0" applyNumberFormat="1" applyFont="1" applyFill="1" applyBorder="1" applyAlignment="1" applyProtection="1">
      <alignment horizontal="center" vertical="center" wrapText="1"/>
      <protection hidden="1"/>
    </xf>
    <xf numFmtId="10" fontId="3" fillId="0" borderId="1" xfId="0" applyNumberFormat="1" applyFont="1" applyFill="1" applyBorder="1" applyAlignment="1" applyProtection="1">
      <alignment horizontal="center" vertical="center" wrapText="1"/>
      <protection hidden="1"/>
    </xf>
    <xf numFmtId="165" fontId="3" fillId="0" borderId="1" xfId="0" applyNumberFormat="1" applyFont="1" applyFill="1" applyBorder="1" applyAlignment="1" applyProtection="1">
      <alignment horizontal="center" vertical="center" wrapText="1"/>
      <protection hidden="1"/>
    </xf>
    <xf numFmtId="9" fontId="3" fillId="0" borderId="1" xfId="0" applyNumberFormat="1" applyFont="1" applyFill="1" applyBorder="1" applyAlignment="1" applyProtection="1">
      <alignment horizontal="center" vertical="center" wrapText="1"/>
      <protection hidden="1"/>
    </xf>
    <xf numFmtId="1" fontId="3" fillId="6" borderId="1" xfId="0" applyNumberFormat="1" applyFont="1" applyFill="1" applyBorder="1" applyAlignment="1" applyProtection="1">
      <alignment horizontal="center" wrapText="1"/>
      <protection hidden="1"/>
    </xf>
    <xf numFmtId="164" fontId="3" fillId="6" borderId="1" xfId="0" applyNumberFormat="1" applyFont="1" applyFill="1" applyBorder="1" applyAlignment="1" applyProtection="1">
      <alignment horizontal="center" wrapText="1"/>
      <protection hidden="1"/>
    </xf>
    <xf numFmtId="1" fontId="3" fillId="0" borderId="1" xfId="0" applyNumberFormat="1" applyFont="1" applyBorder="1" applyAlignment="1" applyProtection="1">
      <alignment horizontal="center" wrapText="1"/>
      <protection hidden="1"/>
    </xf>
    <xf numFmtId="164" fontId="3" fillId="6" borderId="1" xfId="0" applyNumberFormat="1" applyFont="1" applyFill="1" applyBorder="1" applyAlignment="1" applyProtection="1">
      <alignment horizontal="center" vertical="center"/>
      <protection hidden="1"/>
    </xf>
    <xf numFmtId="164" fontId="3" fillId="0" borderId="1" xfId="0" applyNumberFormat="1" applyFont="1" applyFill="1" applyBorder="1" applyAlignment="1" applyProtection="1">
      <alignment horizontal="center" wrapText="1"/>
      <protection hidden="1"/>
    </xf>
    <xf numFmtId="164" fontId="3" fillId="11" borderId="1" xfId="0" applyNumberFormat="1" applyFont="1" applyFill="1" applyBorder="1" applyAlignment="1" applyProtection="1">
      <alignment horizontal="center" wrapText="1"/>
      <protection hidden="1"/>
    </xf>
    <xf numFmtId="164" fontId="3" fillId="0" borderId="1" xfId="0" applyNumberFormat="1" applyFont="1" applyFill="1" applyBorder="1" applyAlignment="1" applyProtection="1">
      <alignment horizontal="center" vertical="center"/>
      <protection hidden="1"/>
    </xf>
    <xf numFmtId="1" fontId="3" fillId="0" borderId="1" xfId="0" applyNumberFormat="1" applyFont="1" applyFill="1" applyBorder="1" applyAlignment="1" applyProtection="1">
      <alignment horizontal="center" vertical="center"/>
      <protection hidden="1"/>
    </xf>
    <xf numFmtId="2" fontId="3" fillId="0" borderId="1" xfId="0" applyNumberFormat="1" applyFont="1" applyFill="1" applyBorder="1" applyAlignment="1" applyProtection="1">
      <alignment horizontal="center" vertical="center"/>
      <protection hidden="1"/>
    </xf>
    <xf numFmtId="1" fontId="3" fillId="11" borderId="1" xfId="0" applyNumberFormat="1" applyFont="1" applyFill="1" applyBorder="1" applyAlignment="1" applyProtection="1">
      <alignment horizontal="center" vertical="center"/>
      <protection hidden="1"/>
    </xf>
    <xf numFmtId="164" fontId="3" fillId="8" borderId="1" xfId="0" applyNumberFormat="1" applyFont="1" applyFill="1" applyBorder="1" applyAlignment="1" applyProtection="1">
      <alignment horizontal="center" wrapText="1"/>
      <protection hidden="1"/>
    </xf>
    <xf numFmtId="164" fontId="3" fillId="0" borderId="1" xfId="0" applyNumberFormat="1" applyFont="1" applyBorder="1" applyAlignment="1" applyProtection="1">
      <alignment horizontal="center" wrapText="1"/>
      <protection hidden="1"/>
    </xf>
    <xf numFmtId="164" fontId="3" fillId="0" borderId="0" xfId="0" applyNumberFormat="1" applyFont="1" applyBorder="1" applyAlignment="1" applyProtection="1">
      <alignment horizontal="center" wrapText="1"/>
      <protection hidden="1"/>
    </xf>
    <xf numFmtId="1" fontId="3" fillId="0" borderId="1" xfId="0" applyNumberFormat="1" applyFont="1" applyFill="1" applyBorder="1" applyAlignment="1" applyProtection="1">
      <alignment horizontal="center" wrapText="1"/>
      <protection hidden="1"/>
    </xf>
    <xf numFmtId="2" fontId="3" fillId="0" borderId="1" xfId="0" applyNumberFormat="1" applyFont="1" applyFill="1" applyBorder="1" applyAlignment="1" applyProtection="1">
      <alignment horizontal="center" wrapText="1"/>
      <protection hidden="1"/>
    </xf>
    <xf numFmtId="1" fontId="3" fillId="11" borderId="1" xfId="0" applyNumberFormat="1" applyFont="1" applyFill="1" applyBorder="1" applyAlignment="1" applyProtection="1">
      <alignment horizontal="center" wrapText="1"/>
      <protection hidden="1"/>
    </xf>
    <xf numFmtId="2" fontId="3" fillId="11" borderId="1" xfId="0" applyNumberFormat="1" applyFont="1" applyFill="1" applyBorder="1" applyAlignment="1" applyProtection="1">
      <alignment horizontal="center" wrapText="1"/>
      <protection hidden="1"/>
    </xf>
    <xf numFmtId="164" fontId="3" fillId="11" borderId="1" xfId="0" applyNumberFormat="1" applyFont="1" applyFill="1" applyBorder="1" applyAlignment="1" applyProtection="1">
      <alignment horizontal="center" vertical="center"/>
      <protection hidden="1"/>
    </xf>
    <xf numFmtId="164" fontId="3" fillId="9" borderId="1" xfId="0" applyNumberFormat="1" applyFont="1" applyFill="1" applyBorder="1" applyAlignment="1" applyProtection="1">
      <alignment horizontal="center" vertical="center" wrapText="1"/>
      <protection hidden="1"/>
    </xf>
    <xf numFmtId="164" fontId="3" fillId="11" borderId="1" xfId="0" applyNumberFormat="1" applyFont="1" applyFill="1" applyBorder="1" applyAlignment="1" applyProtection="1">
      <alignment horizontal="center" vertical="center" wrapText="1"/>
      <protection hidden="1"/>
    </xf>
    <xf numFmtId="2" fontId="3" fillId="11" borderId="1" xfId="0" applyNumberFormat="1" applyFont="1" applyFill="1" applyBorder="1" applyAlignment="1" applyProtection="1">
      <alignment horizontal="center" vertical="center" wrapText="1"/>
      <protection hidden="1"/>
    </xf>
    <xf numFmtId="0" fontId="3" fillId="6" borderId="1"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1" fontId="3" fillId="9" borderId="1" xfId="0" applyNumberFormat="1" applyFont="1" applyFill="1" applyBorder="1" applyAlignment="1" applyProtection="1">
      <alignment horizontal="center" vertical="center" wrapText="1"/>
      <protection hidden="1"/>
    </xf>
    <xf numFmtId="0" fontId="13" fillId="6" borderId="1" xfId="0" applyFont="1" applyFill="1" applyBorder="1" applyAlignment="1" applyProtection="1">
      <alignment horizontal="center" vertical="center" wrapText="1"/>
      <protection hidden="1"/>
    </xf>
    <xf numFmtId="2" fontId="3" fillId="0" borderId="1" xfId="0" applyNumberFormat="1" applyFont="1" applyBorder="1" applyAlignment="1" applyProtection="1">
      <alignment horizontal="center" vertical="center" wrapText="1"/>
      <protection hidden="1"/>
    </xf>
    <xf numFmtId="2" fontId="3" fillId="9" borderId="1" xfId="0" applyNumberFormat="1" applyFont="1" applyFill="1" applyBorder="1" applyAlignment="1" applyProtection="1">
      <alignment horizontal="center" vertical="center"/>
      <protection hidden="1"/>
    </xf>
    <xf numFmtId="1" fontId="3" fillId="0" borderId="1" xfId="0" applyNumberFormat="1" applyFont="1" applyBorder="1" applyAlignment="1" applyProtection="1">
      <alignment horizontal="center" vertical="center" wrapText="1"/>
      <protection hidden="1"/>
    </xf>
    <xf numFmtId="2" fontId="3" fillId="11" borderId="1" xfId="0" applyNumberFormat="1" applyFont="1" applyFill="1" applyBorder="1" applyAlignment="1" applyProtection="1">
      <alignment horizontal="center" vertical="center"/>
      <protection hidden="1"/>
    </xf>
    <xf numFmtId="1" fontId="3" fillId="11" borderId="1" xfId="0" applyNumberFormat="1" applyFont="1" applyFill="1" applyBorder="1" applyAlignment="1" applyProtection="1">
      <alignment horizontal="center" vertical="center" wrapText="1"/>
      <protection hidden="1"/>
    </xf>
    <xf numFmtId="11" fontId="3" fillId="0" borderId="1" xfId="0" applyNumberFormat="1" applyFont="1" applyBorder="1" applyAlignment="1" applyProtection="1">
      <alignment horizontal="center" vertical="center" wrapText="1"/>
      <protection hidden="1"/>
    </xf>
    <xf numFmtId="11" fontId="3" fillId="0" borderId="1" xfId="0" applyNumberFormat="1" applyFont="1" applyFill="1" applyBorder="1" applyAlignment="1" applyProtection="1">
      <alignment horizontal="center" vertical="center" wrapText="1"/>
      <protection hidden="1"/>
    </xf>
    <xf numFmtId="165" fontId="3" fillId="0" borderId="1" xfId="0" applyNumberFormat="1" applyFont="1" applyBorder="1" applyAlignment="1" applyProtection="1">
      <alignment horizontal="center" vertical="center" wrapText="1"/>
      <protection hidden="1"/>
    </xf>
    <xf numFmtId="2" fontId="3" fillId="0" borderId="1" xfId="1" applyNumberFormat="1" applyFont="1" applyFill="1" applyBorder="1" applyAlignment="1" applyProtection="1">
      <alignment horizontal="center" vertical="center" wrapText="1"/>
      <protection hidden="1"/>
    </xf>
    <xf numFmtId="2" fontId="3" fillId="0" borderId="1" xfId="2" applyNumberFormat="1" applyFont="1" applyFill="1" applyBorder="1" applyAlignment="1" applyProtection="1">
      <alignment horizontal="center" vertical="center" wrapText="1"/>
      <protection hidden="1"/>
    </xf>
    <xf numFmtId="1" fontId="3" fillId="0" borderId="1" xfId="0" applyNumberFormat="1" applyFont="1" applyBorder="1" applyAlignment="1" applyProtection="1">
      <alignment horizontal="center"/>
      <protection hidden="1"/>
    </xf>
    <xf numFmtId="0" fontId="13" fillId="0" borderId="1" xfId="0" applyFont="1" applyFill="1" applyBorder="1" applyAlignment="1" applyProtection="1">
      <alignment horizontal="center" vertical="center" wrapText="1"/>
      <protection hidden="1"/>
    </xf>
    <xf numFmtId="176" fontId="3" fillId="0" borderId="1" xfId="0" applyNumberFormat="1" applyFont="1" applyBorder="1" applyAlignment="1" applyProtection="1">
      <alignment horizontal="center" wrapText="1"/>
      <protection hidden="1"/>
    </xf>
    <xf numFmtId="2" fontId="3" fillId="0" borderId="1" xfId="0" applyNumberFormat="1" applyFont="1" applyBorder="1" applyAlignment="1" applyProtection="1">
      <alignment horizontal="center" wrapText="1"/>
      <protection hidden="1"/>
    </xf>
    <xf numFmtId="0" fontId="13" fillId="0" borderId="0" xfId="3020" applyFont="1" applyBorder="1" applyAlignment="1" applyProtection="1">
      <alignment horizontal="right" vertical="center"/>
      <protection hidden="1"/>
    </xf>
    <xf numFmtId="0" fontId="3" fillId="0" borderId="1" xfId="3020" applyFont="1" applyBorder="1" applyAlignment="1" applyProtection="1">
      <alignment vertical="center"/>
      <protection hidden="1"/>
    </xf>
    <xf numFmtId="0" fontId="114" fillId="0" borderId="0" xfId="0" applyFont="1" applyProtection="1">
      <protection hidden="1"/>
    </xf>
    <xf numFmtId="0" fontId="3" fillId="4" borderId="1" xfId="3020" applyFont="1" applyFill="1" applyBorder="1" applyAlignment="1" applyProtection="1">
      <alignment vertical="center"/>
      <protection hidden="1"/>
    </xf>
    <xf numFmtId="0" fontId="3" fillId="5" borderId="1" xfId="3020" applyFont="1" applyFill="1" applyBorder="1" applyAlignment="1" applyProtection="1">
      <alignment vertical="center"/>
      <protection hidden="1"/>
    </xf>
    <xf numFmtId="0" fontId="117" fillId="0" borderId="0" xfId="0" applyFont="1" applyFill="1" applyBorder="1" applyAlignment="1" applyProtection="1">
      <alignment horizontal="center" vertical="center"/>
      <protection hidden="1"/>
    </xf>
    <xf numFmtId="2" fontId="113" fillId="0" borderId="0" xfId="0" applyNumberFormat="1" applyFont="1" applyFill="1" applyBorder="1" applyAlignment="1" applyProtection="1">
      <alignment horizontal="center" wrapText="1"/>
      <protection hidden="1"/>
    </xf>
    <xf numFmtId="0" fontId="116" fillId="0" borderId="0" xfId="0" applyFont="1" applyProtection="1">
      <protection hidden="1"/>
    </xf>
    <xf numFmtId="1" fontId="3" fillId="6" borderId="1" xfId="0" applyNumberFormat="1" applyFont="1" applyFill="1" applyBorder="1" applyAlignment="1">
      <alignment horizontal="center" vertical="center"/>
    </xf>
    <xf numFmtId="164" fontId="3" fillId="6" borderId="1" xfId="0" applyNumberFormat="1" applyFont="1" applyFill="1" applyBorder="1" applyAlignment="1">
      <alignment horizontal="center" vertical="center"/>
    </xf>
    <xf numFmtId="0" fontId="3" fillId="9"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0" borderId="1" xfId="0" applyFont="1" applyFill="1" applyBorder="1" applyAlignment="1">
      <alignment horizontal="center" vertical="center"/>
    </xf>
    <xf numFmtId="2" fontId="3" fillId="0" borderId="1" xfId="0" applyNumberFormat="1" applyFont="1" applyFill="1" applyBorder="1" applyAlignment="1">
      <alignment horizontal="center" vertical="center"/>
    </xf>
    <xf numFmtId="0" fontId="118" fillId="0" borderId="0" xfId="0" applyFont="1" applyFill="1" applyBorder="1" applyAlignment="1">
      <alignment horizontal="center" vertical="center"/>
    </xf>
    <xf numFmtId="0" fontId="11" fillId="0" borderId="0" xfId="4" applyFont="1">
      <alignment vertical="center"/>
    </xf>
    <xf numFmtId="166" fontId="3" fillId="0" borderId="1" xfId="0" applyNumberFormat="1" applyFont="1" applyFill="1" applyBorder="1" applyAlignment="1" applyProtection="1">
      <alignment horizontal="center" vertical="center"/>
      <protection locked="0"/>
    </xf>
    <xf numFmtId="0" fontId="3" fillId="0" borderId="1" xfId="3" applyFont="1" applyFill="1" applyBorder="1" applyAlignment="1" applyProtection="1">
      <alignment horizontal="center" vertical="center"/>
      <protection locked="0"/>
    </xf>
    <xf numFmtId="0" fontId="11" fillId="0" borderId="0" xfId="4" applyFont="1" applyAlignment="1">
      <alignment vertical="center" wrapText="1"/>
    </xf>
    <xf numFmtId="168" fontId="3" fillId="0" borderId="1" xfId="3" applyNumberFormat="1" applyFont="1" applyFill="1" applyBorder="1" applyAlignment="1" applyProtection="1">
      <alignment horizontal="center" vertical="center"/>
      <protection locked="0"/>
    </xf>
    <xf numFmtId="2" fontId="3" fillId="0" borderId="1" xfId="3" applyNumberFormat="1" applyFont="1" applyFill="1" applyBorder="1" applyAlignment="1" applyProtection="1">
      <alignment horizontal="center" vertical="center"/>
      <protection locked="0"/>
    </xf>
    <xf numFmtId="167" fontId="3" fillId="0" borderId="1" xfId="3"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18" fillId="0" borderId="0" xfId="3020" applyFont="1" applyBorder="1" applyAlignment="1">
      <alignment horizontal="right" vertical="center"/>
    </xf>
    <xf numFmtId="0" fontId="11" fillId="0" borderId="1" xfId="3020" applyFont="1" applyBorder="1" applyAlignment="1">
      <alignment vertical="center"/>
    </xf>
    <xf numFmtId="0" fontId="116" fillId="0" borderId="0" xfId="0" applyFont="1"/>
    <xf numFmtId="0" fontId="3" fillId="4" borderId="1" xfId="3020" applyFont="1" applyFill="1" applyBorder="1" applyAlignment="1">
      <alignment vertical="center"/>
    </xf>
    <xf numFmtId="0" fontId="3" fillId="5" borderId="1" xfId="3020" applyFont="1" applyFill="1" applyBorder="1" applyAlignment="1">
      <alignment vertical="center"/>
    </xf>
    <xf numFmtId="0" fontId="13" fillId="0" borderId="0" xfId="6864" applyFont="1" applyAlignment="1">
      <alignment horizontal="justify" vertical="top" wrapText="1"/>
    </xf>
    <xf numFmtId="0" fontId="13" fillId="0" borderId="0" xfId="0" applyFont="1" applyBorder="1" applyAlignment="1">
      <alignment horizontal="justify" vertical="top" wrapText="1"/>
    </xf>
    <xf numFmtId="0" fontId="18" fillId="0" borderId="0" xfId="0" applyFont="1" applyAlignment="1">
      <alignment vertical="top" wrapText="1"/>
    </xf>
    <xf numFmtId="0" fontId="18" fillId="0" borderId="0" xfId="0" applyFont="1" applyAlignment="1">
      <alignment horizontal="left" vertical="center" wrapText="1"/>
    </xf>
    <xf numFmtId="0" fontId="13" fillId="67" borderId="1" xfId="0" applyFont="1" applyFill="1" applyBorder="1" applyAlignment="1" applyProtection="1">
      <alignment horizontal="left" vertical="center"/>
      <protection hidden="1"/>
    </xf>
    <xf numFmtId="0" fontId="13" fillId="0" borderId="1" xfId="0" applyFont="1" applyBorder="1" applyAlignment="1" applyProtection="1">
      <alignment horizontal="left" wrapText="1"/>
      <protection hidden="1"/>
    </xf>
    <xf numFmtId="0" fontId="13" fillId="0" borderId="1" xfId="0" applyFont="1" applyFill="1" applyBorder="1" applyAlignment="1" applyProtection="1">
      <alignment vertical="center" wrapText="1"/>
      <protection hidden="1"/>
    </xf>
    <xf numFmtId="0" fontId="13" fillId="6" borderId="1" xfId="0" applyFont="1" applyFill="1" applyBorder="1" applyAlignment="1">
      <alignment horizontal="left" wrapText="1"/>
    </xf>
    <xf numFmtId="1" fontId="3" fillId="6" borderId="1" xfId="0" applyNumberFormat="1" applyFont="1" applyFill="1" applyBorder="1" applyAlignment="1">
      <alignment horizontal="center" vertical="center" wrapText="1"/>
    </xf>
    <xf numFmtId="164" fontId="3" fillId="6" borderId="1" xfId="0" applyNumberFormat="1" applyFont="1" applyFill="1" applyBorder="1" applyAlignment="1">
      <alignment horizontal="center" vertical="center" wrapText="1"/>
    </xf>
    <xf numFmtId="0" fontId="18" fillId="0" borderId="1" xfId="0" applyFont="1" applyFill="1" applyBorder="1" applyAlignment="1">
      <alignment vertical="center" wrapText="1"/>
    </xf>
    <xf numFmtId="169" fontId="3" fillId="0" borderId="1" xfId="0" applyNumberFormat="1" applyFont="1" applyFill="1" applyBorder="1" applyAlignment="1">
      <alignment horizontal="center" vertical="center" wrapText="1"/>
    </xf>
    <xf numFmtId="0" fontId="11" fillId="0" borderId="0" xfId="0" applyFont="1" applyFill="1" applyAlignment="1">
      <alignment vertical="center"/>
    </xf>
    <xf numFmtId="1" fontId="3" fillId="0" borderId="1" xfId="0" applyNumberFormat="1" applyFont="1" applyFill="1" applyBorder="1" applyAlignment="1">
      <alignment horizontal="center" wrapText="1"/>
    </xf>
    <xf numFmtId="0" fontId="18" fillId="0" borderId="1" xfId="0" applyFont="1" applyBorder="1" applyAlignment="1">
      <alignment vertical="center" wrapText="1"/>
    </xf>
    <xf numFmtId="49" fontId="3" fillId="0" borderId="1" xfId="6"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5"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xf>
    <xf numFmtId="0" fontId="116" fillId="0" borderId="0" xfId="0" applyFont="1" applyAlignment="1">
      <alignment vertical="center"/>
    </xf>
    <xf numFmtId="0" fontId="18" fillId="0" borderId="1" xfId="0" applyFont="1" applyBorder="1" applyAlignment="1">
      <alignment wrapText="1"/>
    </xf>
    <xf numFmtId="171" fontId="3" fillId="0" borderId="1" xfId="0" applyNumberFormat="1" applyFont="1" applyBorder="1" applyAlignment="1">
      <alignment horizontal="center" vertical="center"/>
    </xf>
    <xf numFmtId="171" fontId="3" fillId="0" borderId="1" xfId="0" applyNumberFormat="1" applyFont="1" applyFill="1" applyBorder="1" applyAlignment="1">
      <alignment horizontal="center" vertical="center"/>
    </xf>
    <xf numFmtId="169" fontId="3" fillId="0" borderId="1" xfId="0" applyNumberFormat="1" applyFont="1" applyFill="1" applyBorder="1" applyAlignment="1">
      <alignment horizontal="center" vertical="center"/>
    </xf>
    <xf numFmtId="11" fontId="3" fillId="0" borderId="1" xfId="0" applyNumberFormat="1" applyFont="1" applyFill="1" applyBorder="1" applyAlignment="1">
      <alignment horizontal="center" vertical="center"/>
    </xf>
    <xf numFmtId="0" fontId="18" fillId="0" borderId="2" xfId="0" applyFont="1" applyBorder="1" applyAlignment="1">
      <alignment wrapText="1"/>
    </xf>
    <xf numFmtId="11" fontId="3" fillId="0" borderId="24" xfId="0" applyNumberFormat="1" applyFont="1" applyFill="1" applyBorder="1" applyAlignment="1">
      <alignment horizontal="center" vertical="center"/>
    </xf>
    <xf numFmtId="11" fontId="3" fillId="0" borderId="25" xfId="0" applyNumberFormat="1" applyFont="1" applyFill="1" applyBorder="1" applyAlignment="1">
      <alignment horizontal="center" vertical="center"/>
    </xf>
    <xf numFmtId="49" fontId="18" fillId="0" borderId="1" xfId="0" applyNumberFormat="1" applyFont="1" applyBorder="1" applyAlignment="1">
      <alignment vertical="center" wrapText="1"/>
    </xf>
    <xf numFmtId="49" fontId="11" fillId="0" borderId="0" xfId="0" applyNumberFormat="1" applyFont="1" applyAlignment="1">
      <alignment vertical="center"/>
    </xf>
    <xf numFmtId="49" fontId="3" fillId="0" borderId="1" xfId="7" applyNumberFormat="1" applyFont="1" applyFill="1" applyBorder="1" applyAlignment="1">
      <alignment horizontal="center" vertical="center"/>
    </xf>
    <xf numFmtId="0" fontId="3" fillId="0" borderId="1" xfId="0" applyFont="1" applyBorder="1" applyAlignment="1">
      <alignment horizontal="center" vertical="center"/>
    </xf>
    <xf numFmtId="170" fontId="3" fillId="0" borderId="1" xfId="0" applyNumberFormat="1" applyFont="1" applyBorder="1" applyAlignment="1">
      <alignment horizontal="center" vertical="center"/>
    </xf>
    <xf numFmtId="0" fontId="18" fillId="0" borderId="1" xfId="0" applyFont="1" applyBorder="1" applyProtection="1">
      <protection hidden="1"/>
    </xf>
    <xf numFmtId="1" fontId="13" fillId="6" borderId="1" xfId="0" applyNumberFormat="1" applyFont="1" applyFill="1" applyBorder="1" applyAlignment="1" applyProtection="1">
      <alignment horizontal="left" vertical="center"/>
      <protection hidden="1"/>
    </xf>
    <xf numFmtId="0" fontId="18" fillId="0" borderId="1" xfId="0" applyFont="1" applyFill="1" applyBorder="1" applyAlignment="1" applyProtection="1">
      <alignment vertical="center" wrapText="1"/>
      <protection hidden="1"/>
    </xf>
    <xf numFmtId="0" fontId="13" fillId="6" borderId="1" xfId="0" applyFont="1" applyFill="1" applyBorder="1" applyAlignment="1" applyProtection="1">
      <alignment vertical="center" wrapText="1"/>
      <protection hidden="1"/>
    </xf>
    <xf numFmtId="0" fontId="18" fillId="0" borderId="1" xfId="0" applyFont="1" applyFill="1" applyBorder="1" applyAlignment="1" applyProtection="1">
      <alignment horizontal="right" vertical="center" wrapText="1"/>
      <protection hidden="1"/>
    </xf>
    <xf numFmtId="0" fontId="18" fillId="0" borderId="1" xfId="0" applyFont="1" applyFill="1" applyBorder="1" applyAlignment="1" applyProtection="1">
      <alignment horizontal="left" vertical="center" wrapText="1"/>
      <protection hidden="1"/>
    </xf>
    <xf numFmtId="0" fontId="13" fillId="6" borderId="1" xfId="0" applyFont="1" applyFill="1" applyBorder="1" applyAlignment="1" applyProtection="1">
      <alignment horizontal="left" wrapText="1"/>
      <protection hidden="1"/>
    </xf>
    <xf numFmtId="0" fontId="18" fillId="0" borderId="4" xfId="0" applyFont="1" applyBorder="1" applyAlignment="1" applyProtection="1">
      <alignment horizontal="left" wrapText="1"/>
      <protection hidden="1"/>
    </xf>
    <xf numFmtId="0" fontId="18" fillId="0" borderId="1" xfId="0" applyFont="1" applyBorder="1" applyAlignment="1" applyProtection="1">
      <alignment horizontal="left" wrapText="1"/>
      <protection hidden="1"/>
    </xf>
    <xf numFmtId="0" fontId="18" fillId="0" borderId="1" xfId="0" applyFont="1" applyBorder="1" applyAlignment="1" applyProtection="1">
      <alignment horizontal="right" wrapText="1"/>
      <protection hidden="1"/>
    </xf>
    <xf numFmtId="0" fontId="18" fillId="0" borderId="4" xfId="0" applyFont="1" applyBorder="1" applyAlignment="1" applyProtection="1">
      <alignment horizontal="right" wrapText="1"/>
      <protection hidden="1"/>
    </xf>
    <xf numFmtId="0" fontId="13" fillId="6" borderId="1" xfId="0" applyFont="1" applyFill="1" applyBorder="1" applyAlignment="1" applyProtection="1">
      <alignment horizontal="left"/>
      <protection hidden="1"/>
    </xf>
    <xf numFmtId="0" fontId="18" fillId="0" borderId="2" xfId="1" applyFont="1" applyBorder="1" applyAlignment="1" applyProtection="1">
      <alignment vertical="center" wrapText="1"/>
      <protection hidden="1"/>
    </xf>
    <xf numFmtId="1" fontId="18" fillId="0" borderId="1" xfId="0" applyNumberFormat="1" applyFont="1" applyBorder="1" applyAlignment="1" applyProtection="1">
      <alignment horizontal="left" wrapText="1"/>
      <protection hidden="1"/>
    </xf>
    <xf numFmtId="0" fontId="18" fillId="0" borderId="0" xfId="0" applyFont="1" applyProtection="1">
      <protection hidden="1"/>
    </xf>
    <xf numFmtId="0" fontId="18" fillId="0" borderId="0" xfId="7842" applyFont="1" applyProtection="1">
      <protection hidden="1"/>
    </xf>
    <xf numFmtId="0" fontId="18" fillId="0" borderId="1" xfId="3" applyFont="1" applyBorder="1" applyAlignment="1">
      <alignment horizontal="left" vertical="center" wrapText="1"/>
    </xf>
    <xf numFmtId="0" fontId="120" fillId="0" borderId="1" xfId="3" applyFont="1" applyBorder="1" applyAlignment="1">
      <alignment horizontal="left" vertical="center"/>
    </xf>
    <xf numFmtId="0" fontId="120" fillId="0" borderId="1" xfId="3" applyFont="1" applyBorder="1" applyAlignment="1">
      <alignment vertical="center" wrapText="1"/>
    </xf>
    <xf numFmtId="0" fontId="120" fillId="0" borderId="1" xfId="3" applyFont="1" applyBorder="1" applyAlignment="1">
      <alignment horizontal="left" vertical="center" wrapText="1"/>
    </xf>
    <xf numFmtId="0" fontId="18" fillId="0" borderId="1" xfId="5" applyFont="1" applyFill="1" applyBorder="1" applyAlignment="1">
      <alignment vertical="center"/>
    </xf>
    <xf numFmtId="0" fontId="123" fillId="7" borderId="1" xfId="0" applyFont="1" applyFill="1" applyBorder="1" applyAlignment="1">
      <alignment horizontal="center" vertical="center"/>
    </xf>
    <xf numFmtId="0" fontId="18" fillId="0" borderId="0" xfId="7842" applyFont="1"/>
    <xf numFmtId="0" fontId="18" fillId="0" borderId="0" xfId="0" applyFont="1"/>
    <xf numFmtId="0" fontId="11" fillId="0" borderId="0" xfId="12" applyFont="1" applyFill="1" applyAlignment="1">
      <alignment vertical="center"/>
    </xf>
    <xf numFmtId="0" fontId="13" fillId="6" borderId="1" xfId="0" applyFont="1" applyFill="1" applyBorder="1" applyAlignment="1">
      <alignment vertical="center" wrapText="1"/>
    </xf>
    <xf numFmtId="0" fontId="17" fillId="6" borderId="1" xfId="0" applyFont="1" applyFill="1" applyBorder="1" applyAlignment="1">
      <alignment horizontal="center" vertical="center"/>
    </xf>
    <xf numFmtId="0" fontId="11" fillId="0" borderId="0" xfId="9" applyFont="1" applyAlignment="1">
      <alignment vertical="center"/>
    </xf>
    <xf numFmtId="172" fontId="120" fillId="0" borderId="1" xfId="13" applyNumberFormat="1" applyFont="1" applyBorder="1" applyAlignment="1">
      <alignment horizontal="left" vertical="center" wrapText="1"/>
    </xf>
    <xf numFmtId="0" fontId="3" fillId="0" borderId="1" xfId="1" applyFont="1" applyBorder="1" applyAlignment="1">
      <alignment horizontal="center" wrapText="1"/>
    </xf>
    <xf numFmtId="0" fontId="18" fillId="0" borderId="1" xfId="14" applyFont="1" applyBorder="1" applyAlignment="1">
      <alignment wrapText="1"/>
    </xf>
    <xf numFmtId="0" fontId="3" fillId="0" borderId="1" xfId="14" applyFont="1" applyFill="1" applyBorder="1" applyAlignment="1">
      <alignment horizontal="center" wrapText="1"/>
    </xf>
    <xf numFmtId="0" fontId="120" fillId="0" borderId="1" xfId="13" applyFont="1" applyBorder="1" applyAlignment="1">
      <alignment horizontal="left" vertical="center" wrapText="1"/>
    </xf>
    <xf numFmtId="172" fontId="3" fillId="4" borderId="1" xfId="13" applyNumberFormat="1" applyFont="1" applyFill="1" applyBorder="1" applyAlignment="1">
      <alignment horizontal="center" vertical="center" wrapText="1"/>
    </xf>
    <xf numFmtId="169" fontId="3" fillId="4" borderId="1" xfId="13" applyNumberFormat="1" applyFont="1" applyFill="1" applyBorder="1" applyAlignment="1">
      <alignment horizontal="center" vertical="center" wrapText="1"/>
    </xf>
    <xf numFmtId="169" fontId="17" fillId="5" borderId="1" xfId="13" applyNumberFormat="1" applyFont="1" applyFill="1" applyBorder="1" applyAlignment="1">
      <alignment horizontal="center" vertical="center" wrapText="1"/>
    </xf>
    <xf numFmtId="167" fontId="3" fillId="4" borderId="1" xfId="14" applyNumberFormat="1" applyFont="1" applyFill="1" applyBorder="1" applyAlignment="1">
      <alignment horizontal="center" wrapText="1"/>
    </xf>
    <xf numFmtId="167" fontId="17" fillId="5" borderId="1" xfId="14" applyNumberFormat="1" applyFont="1" applyFill="1" applyBorder="1" applyAlignment="1">
      <alignment horizontal="center" wrapText="1"/>
    </xf>
    <xf numFmtId="0" fontId="3" fillId="4" borderId="1" xfId="1" applyFont="1" applyFill="1" applyBorder="1" applyAlignment="1">
      <alignment horizontal="center" wrapText="1"/>
    </xf>
    <xf numFmtId="0" fontId="17" fillId="5" borderId="1" xfId="1" applyFont="1" applyFill="1" applyBorder="1" applyAlignment="1">
      <alignment horizontal="center" wrapText="1"/>
    </xf>
    <xf numFmtId="0" fontId="3" fillId="4" borderId="1" xfId="14" applyFont="1" applyFill="1" applyBorder="1" applyAlignment="1">
      <alignment horizontal="center" wrapText="1"/>
    </xf>
    <xf numFmtId="173" fontId="3" fillId="4" borderId="1" xfId="14" applyNumberFormat="1" applyFont="1" applyFill="1" applyBorder="1" applyAlignment="1">
      <alignment horizontal="center" wrapText="1"/>
    </xf>
    <xf numFmtId="173" fontId="17" fillId="5" borderId="1" xfId="14" applyNumberFormat="1" applyFont="1" applyFill="1" applyBorder="1" applyAlignment="1">
      <alignment horizontal="center" wrapText="1"/>
    </xf>
    <xf numFmtId="0" fontId="17" fillId="5" borderId="1" xfId="14" applyFont="1" applyFill="1" applyBorder="1" applyAlignment="1">
      <alignment horizontal="center" wrapText="1"/>
    </xf>
    <xf numFmtId="174" fontId="3" fillId="0" borderId="1" xfId="14" applyNumberFormat="1" applyFont="1" applyFill="1" applyBorder="1" applyAlignment="1">
      <alignment horizontal="center" wrapText="1"/>
    </xf>
    <xf numFmtId="174" fontId="3" fillId="4" borderId="1" xfId="14" applyNumberFormat="1" applyFont="1" applyFill="1" applyBorder="1" applyAlignment="1">
      <alignment horizontal="center" wrapText="1"/>
    </xf>
    <xf numFmtId="174" fontId="17" fillId="5" borderId="1" xfId="14" applyNumberFormat="1" applyFont="1" applyFill="1" applyBorder="1" applyAlignment="1">
      <alignment horizontal="center" wrapText="1"/>
    </xf>
    <xf numFmtId="0" fontId="18" fillId="0" borderId="1" xfId="13" applyFont="1" applyBorder="1" applyAlignment="1">
      <alignment horizontal="left" vertical="center" wrapText="1"/>
    </xf>
    <xf numFmtId="11" fontId="3" fillId="4" borderId="1" xfId="14" applyNumberFormat="1" applyFont="1" applyFill="1" applyBorder="1" applyAlignment="1">
      <alignment horizontal="center"/>
    </xf>
    <xf numFmtId="0" fontId="11" fillId="0" borderId="0" xfId="12" applyFont="1" applyAlignment="1">
      <alignment vertical="center"/>
    </xf>
    <xf numFmtId="0" fontId="120" fillId="0" borderId="1" xfId="0" applyFont="1" applyBorder="1" applyAlignment="1">
      <alignment vertical="center" wrapText="1"/>
    </xf>
    <xf numFmtId="0" fontId="124" fillId="0" borderId="1" xfId="0" applyFont="1" applyBorder="1" applyAlignment="1">
      <alignment horizontal="center" vertical="center"/>
    </xf>
    <xf numFmtId="0" fontId="125" fillId="6" borderId="1" xfId="0" applyFont="1" applyFill="1" applyBorder="1" applyAlignment="1">
      <alignment vertical="center" wrapText="1"/>
    </xf>
    <xf numFmtId="0" fontId="124" fillId="6" borderId="1" xfId="0" applyFont="1" applyFill="1" applyBorder="1" applyAlignment="1">
      <alignment horizontal="center" vertical="center"/>
    </xf>
    <xf numFmtId="1" fontId="3" fillId="0" borderId="1" xfId="0" applyNumberFormat="1" applyFont="1" applyFill="1" applyBorder="1" applyAlignment="1">
      <alignment horizontal="center" vertical="center"/>
    </xf>
    <xf numFmtId="0" fontId="18" fillId="0" borderId="0" xfId="9" applyFont="1" applyAlignment="1">
      <alignment vertical="center"/>
    </xf>
    <xf numFmtId="171" fontId="124" fillId="0" borderId="1" xfId="0" applyNumberFormat="1" applyFont="1" applyFill="1" applyBorder="1" applyAlignment="1">
      <alignment horizontal="center" vertical="center"/>
    </xf>
    <xf numFmtId="1" fontId="124" fillId="0" borderId="1" xfId="0" applyNumberFormat="1" applyFont="1" applyFill="1" applyBorder="1" applyAlignment="1">
      <alignment horizontal="center" vertical="center"/>
    </xf>
    <xf numFmtId="1" fontId="124" fillId="4" borderId="1" xfId="0" applyNumberFormat="1" applyFont="1" applyFill="1" applyBorder="1" applyAlignment="1">
      <alignment horizontal="center" vertical="center"/>
    </xf>
    <xf numFmtId="0" fontId="124" fillId="0" borderId="1" xfId="0" applyFont="1" applyBorder="1" applyAlignment="1">
      <alignment horizontal="center" vertical="center" wrapText="1"/>
    </xf>
    <xf numFmtId="170" fontId="124" fillId="0" borderId="1" xfId="0" applyNumberFormat="1" applyFont="1" applyBorder="1" applyAlignment="1">
      <alignment horizontal="center" vertical="center"/>
    </xf>
    <xf numFmtId="170" fontId="124" fillId="4" borderId="1" xfId="0" applyNumberFormat="1" applyFont="1" applyFill="1" applyBorder="1" applyAlignment="1">
      <alignment horizontal="center" vertical="center"/>
    </xf>
    <xf numFmtId="49" fontId="18" fillId="0" borderId="1" xfId="0" applyNumberFormat="1" applyFont="1" applyFill="1" applyBorder="1" applyAlignment="1">
      <alignment vertical="center" wrapText="1"/>
    </xf>
    <xf numFmtId="170" fontId="124" fillId="0" borderId="1" xfId="0" applyNumberFormat="1" applyFont="1" applyFill="1" applyBorder="1" applyAlignment="1">
      <alignment horizontal="center" vertical="center"/>
    </xf>
    <xf numFmtId="164" fontId="124" fillId="0" borderId="1" xfId="0" applyNumberFormat="1" applyFont="1" applyFill="1" applyBorder="1" applyAlignment="1">
      <alignment horizontal="center" vertical="center"/>
    </xf>
    <xf numFmtId="49" fontId="11" fillId="0" borderId="0" xfId="9" applyNumberFormat="1" applyFont="1" applyAlignment="1">
      <alignment vertical="center"/>
    </xf>
    <xf numFmtId="170" fontId="17" fillId="5" borderId="1" xfId="0" applyNumberFormat="1" applyFont="1" applyFill="1" applyBorder="1" applyAlignment="1">
      <alignment horizontal="center" vertical="center"/>
    </xf>
    <xf numFmtId="0" fontId="120" fillId="0" borderId="1" xfId="0" applyFont="1" applyBorder="1" applyAlignment="1">
      <alignment horizontal="center" vertical="center" wrapText="1"/>
    </xf>
    <xf numFmtId="0" fontId="120" fillId="6" borderId="1" xfId="0" applyFont="1" applyFill="1" applyBorder="1" applyAlignment="1">
      <alignment horizontal="center" vertical="center" wrapText="1"/>
    </xf>
    <xf numFmtId="1" fontId="3" fillId="4" borderId="1" xfId="0" applyNumberFormat="1" applyFont="1" applyFill="1" applyBorder="1" applyAlignment="1">
      <alignment horizontal="center" vertical="center"/>
    </xf>
    <xf numFmtId="171" fontId="3" fillId="0" borderId="1" xfId="0" applyNumberFormat="1" applyFont="1" applyBorder="1" applyAlignment="1">
      <alignment horizontal="center" vertical="center" wrapText="1"/>
    </xf>
    <xf numFmtId="175" fontId="3" fillId="0" borderId="1" xfId="0" applyNumberFormat="1" applyFont="1" applyBorder="1" applyAlignment="1">
      <alignment horizontal="center" vertical="center" wrapText="1"/>
    </xf>
    <xf numFmtId="0" fontId="17" fillId="0" borderId="1" xfId="0" applyFont="1" applyFill="1" applyBorder="1" applyAlignment="1">
      <alignment horizontal="center" vertical="center"/>
    </xf>
    <xf numFmtId="0" fontId="3" fillId="4" borderId="1" xfId="0" applyNumberFormat="1" applyFont="1" applyFill="1" applyBorder="1" applyAlignment="1">
      <alignment horizontal="center" vertical="center" wrapText="1"/>
    </xf>
    <xf numFmtId="0" fontId="17" fillId="5" borderId="1" xfId="0" applyNumberFormat="1" applyFont="1" applyFill="1" applyBorder="1" applyAlignment="1">
      <alignment horizontal="center" vertical="center" wrapText="1"/>
    </xf>
    <xf numFmtId="0" fontId="17" fillId="5" borderId="1" xfId="0" applyFont="1" applyFill="1" applyBorder="1" applyAlignment="1">
      <alignment horizontal="center" vertical="center"/>
    </xf>
    <xf numFmtId="49" fontId="17" fillId="5" borderId="1" xfId="0" applyNumberFormat="1" applyFont="1" applyFill="1" applyBorder="1" applyAlignment="1">
      <alignment horizontal="center" vertical="center"/>
    </xf>
    <xf numFmtId="0" fontId="11" fillId="0" borderId="0" xfId="9" applyFont="1"/>
    <xf numFmtId="169" fontId="3" fillId="0" borderId="1" xfId="0" applyNumberFormat="1" applyFont="1" applyBorder="1" applyAlignment="1">
      <alignment horizontal="center" vertical="center"/>
    </xf>
    <xf numFmtId="11" fontId="3" fillId="0" borderId="1" xfId="0" applyNumberFormat="1" applyFont="1" applyBorder="1" applyAlignment="1">
      <alignment horizontal="center" vertical="center"/>
    </xf>
    <xf numFmtId="0" fontId="3" fillId="0" borderId="1" xfId="0" applyNumberFormat="1" applyFont="1" applyFill="1" applyBorder="1" applyAlignment="1">
      <alignment horizontal="center" vertical="center" wrapText="1"/>
    </xf>
    <xf numFmtId="170" fontId="3" fillId="4" borderId="1" xfId="0" applyNumberFormat="1" applyFont="1" applyFill="1" applyBorder="1" applyAlignment="1">
      <alignment horizontal="center" vertical="center"/>
    </xf>
    <xf numFmtId="0" fontId="116" fillId="0" borderId="1" xfId="0" applyFont="1" applyBorder="1"/>
    <xf numFmtId="1" fontId="17" fillId="5" borderId="1" xfId="0" applyNumberFormat="1" applyFont="1" applyFill="1" applyBorder="1" applyAlignment="1">
      <alignment horizontal="center" vertical="center"/>
    </xf>
    <xf numFmtId="169" fontId="3" fillId="4" borderId="1" xfId="0" applyNumberFormat="1" applyFont="1" applyFill="1" applyBorder="1" applyAlignment="1">
      <alignment horizontal="center" vertical="center"/>
    </xf>
    <xf numFmtId="169" fontId="17" fillId="5" borderId="1" xfId="0" applyNumberFormat="1" applyFont="1" applyFill="1" applyBorder="1" applyAlignment="1">
      <alignment horizontal="center" vertical="center"/>
    </xf>
    <xf numFmtId="167" fontId="3" fillId="0" borderId="1" xfId="0" applyNumberFormat="1" applyFont="1" applyBorder="1" applyAlignment="1">
      <alignment horizontal="center" vertical="center"/>
    </xf>
    <xf numFmtId="175" fontId="3" fillId="0" borderId="1" xfId="0" applyNumberFormat="1" applyFont="1" applyFill="1" applyBorder="1" applyAlignment="1">
      <alignment horizontal="center" vertical="center"/>
    </xf>
    <xf numFmtId="11" fontId="3" fillId="4" borderId="1" xfId="0" applyNumberFormat="1" applyFont="1" applyFill="1" applyBorder="1" applyAlignment="1">
      <alignment horizontal="center" vertical="center"/>
    </xf>
    <xf numFmtId="11" fontId="17" fillId="5" borderId="1" xfId="0" applyNumberFormat="1" applyFont="1" applyFill="1" applyBorder="1" applyAlignment="1">
      <alignment horizontal="center" vertical="center"/>
    </xf>
    <xf numFmtId="0" fontId="3" fillId="0" borderId="1" xfId="10" applyFont="1" applyBorder="1" applyAlignment="1">
      <alignment horizontal="center" vertical="center"/>
    </xf>
    <xf numFmtId="11" fontId="3" fillId="0" borderId="1" xfId="10" applyNumberFormat="1" applyFont="1" applyBorder="1" applyAlignment="1">
      <alignment horizontal="center" vertical="center"/>
    </xf>
    <xf numFmtId="169" fontId="3" fillId="5" borderId="1" xfId="10" applyNumberFormat="1" applyFont="1" applyFill="1" applyBorder="1" applyAlignment="1">
      <alignment horizontal="center" vertical="center"/>
    </xf>
    <xf numFmtId="167" fontId="3" fillId="0" borderId="1" xfId="10" applyNumberFormat="1" applyFont="1" applyBorder="1" applyAlignment="1">
      <alignment horizontal="center" vertical="center"/>
    </xf>
    <xf numFmtId="175" fontId="3" fillId="0" borderId="1" xfId="10" applyNumberFormat="1" applyFont="1" applyFill="1" applyBorder="1" applyAlignment="1">
      <alignment horizontal="center" vertical="center"/>
    </xf>
    <xf numFmtId="11" fontId="3" fillId="5" borderId="1" xfId="10" applyNumberFormat="1" applyFont="1" applyFill="1" applyBorder="1" applyAlignment="1">
      <alignment horizontal="center" vertical="center"/>
    </xf>
    <xf numFmtId="0" fontId="3" fillId="0" borderId="1" xfId="10" applyNumberFormat="1" applyFont="1" applyFill="1" applyBorder="1" applyAlignment="1">
      <alignment horizontal="center" vertical="center" wrapText="1"/>
    </xf>
    <xf numFmtId="170" fontId="3" fillId="0" borderId="1" xfId="10" applyNumberFormat="1" applyFont="1" applyBorder="1" applyAlignment="1">
      <alignment horizontal="center" vertical="center"/>
    </xf>
    <xf numFmtId="0" fontId="126" fillId="0" borderId="1" xfId="0" applyFont="1" applyBorder="1"/>
    <xf numFmtId="49" fontId="18" fillId="0" borderId="1" xfId="10" applyNumberFormat="1" applyFont="1" applyBorder="1" applyAlignment="1">
      <alignment vertical="center" wrapText="1"/>
    </xf>
    <xf numFmtId="0" fontId="126" fillId="0" borderId="0" xfId="0" applyFont="1"/>
    <xf numFmtId="0" fontId="18" fillId="0" borderId="0" xfId="6864" applyFont="1" applyFill="1" applyBorder="1" applyAlignment="1">
      <alignment horizontal="justify" vertical="top" wrapText="1"/>
    </xf>
    <xf numFmtId="0" fontId="18" fillId="0" borderId="0" xfId="4" applyFont="1" applyBorder="1" applyAlignment="1">
      <alignment horizontal="left" vertical="center" wrapText="1"/>
    </xf>
    <xf numFmtId="0" fontId="126" fillId="0" borderId="0" xfId="0" applyFont="1" applyBorder="1"/>
    <xf numFmtId="0" fontId="126" fillId="0" borderId="0" xfId="0" applyFont="1" applyAlignment="1">
      <alignment vertical="top" wrapText="1"/>
    </xf>
    <xf numFmtId="0" fontId="18" fillId="0" borderId="0" xfId="0" applyFont="1" applyBorder="1" applyAlignment="1">
      <alignment horizontal="justify" vertical="top" wrapText="1"/>
    </xf>
    <xf numFmtId="0" fontId="18" fillId="0" borderId="0" xfId="0" applyFont="1" applyBorder="1" applyAlignment="1">
      <alignment vertical="top" wrapText="1"/>
    </xf>
    <xf numFmtId="49" fontId="18" fillId="0" borderId="0" xfId="0" applyNumberFormat="1" applyFont="1" applyFill="1" applyBorder="1" applyAlignment="1" applyProtection="1">
      <alignment horizontal="left" vertical="top" wrapText="1"/>
      <protection locked="0"/>
    </xf>
    <xf numFmtId="0" fontId="126" fillId="0" borderId="0" xfId="0" applyFont="1" applyAlignment="1">
      <alignment horizontal="left" vertical="top" wrapText="1"/>
    </xf>
    <xf numFmtId="0" fontId="18" fillId="0" borderId="0" xfId="0" applyNumberFormat="1" applyFont="1" applyBorder="1" applyAlignment="1">
      <alignment vertical="top" wrapText="1"/>
    </xf>
    <xf numFmtId="0" fontId="18" fillId="0" borderId="0" xfId="0" applyFont="1" applyFill="1" applyBorder="1" applyAlignment="1">
      <alignment vertical="top" wrapText="1"/>
    </xf>
    <xf numFmtId="0" fontId="18" fillId="0" borderId="0" xfId="0" applyFont="1" applyBorder="1" applyAlignment="1">
      <alignment wrapText="1"/>
    </xf>
    <xf numFmtId="0" fontId="126" fillId="0" borderId="0" xfId="0" applyFont="1" applyBorder="1" applyAlignment="1">
      <alignment wrapText="1"/>
    </xf>
    <xf numFmtId="0" fontId="18" fillId="0" borderId="0" xfId="0" applyFont="1" applyBorder="1" applyAlignment="1">
      <alignment horizontal="left" vertical="center" wrapText="1"/>
    </xf>
    <xf numFmtId="166" fontId="3" fillId="11" borderId="1" xfId="0" applyNumberFormat="1" applyFont="1" applyFill="1" applyBorder="1" applyAlignment="1" applyProtection="1">
      <alignment horizontal="center" vertical="center"/>
      <protection locked="0"/>
    </xf>
    <xf numFmtId="0" fontId="128" fillId="5" borderId="1" xfId="3" applyFont="1" applyFill="1" applyBorder="1" applyAlignment="1" applyProtection="1">
      <alignment horizontal="center" vertical="center"/>
      <protection locked="0"/>
    </xf>
    <xf numFmtId="166" fontId="128" fillId="3" borderId="1" xfId="0" applyNumberFormat="1" applyFont="1" applyFill="1" applyBorder="1" applyAlignment="1" applyProtection="1">
      <alignment horizontal="center" vertical="center"/>
      <protection locked="0"/>
    </xf>
    <xf numFmtId="166" fontId="128" fillId="5" borderId="1" xfId="0" applyNumberFormat="1" applyFont="1" applyFill="1" applyBorder="1" applyAlignment="1" applyProtection="1">
      <alignment horizontal="center" vertical="center"/>
      <protection locked="0"/>
    </xf>
    <xf numFmtId="0" fontId="128" fillId="5" borderId="1" xfId="0" applyFont="1" applyFill="1" applyBorder="1" applyAlignment="1">
      <alignment horizontal="center" vertical="center"/>
    </xf>
    <xf numFmtId="0" fontId="128" fillId="3" borderId="1" xfId="0" applyFont="1" applyFill="1" applyBorder="1" applyAlignment="1" applyProtection="1">
      <alignment horizontal="center" vertical="center"/>
      <protection locked="0"/>
    </xf>
    <xf numFmtId="167" fontId="128" fillId="5" borderId="1" xfId="3" applyNumberFormat="1" applyFont="1" applyFill="1" applyBorder="1" applyAlignment="1" applyProtection="1">
      <alignment horizontal="center" vertical="center"/>
      <protection locked="0"/>
    </xf>
    <xf numFmtId="2" fontId="128" fillId="5" borderId="1" xfId="0" applyNumberFormat="1" applyFont="1" applyFill="1" applyBorder="1" applyAlignment="1">
      <alignment horizontal="center" vertical="center"/>
    </xf>
    <xf numFmtId="164" fontId="128" fillId="3" borderId="1" xfId="0" applyNumberFormat="1" applyFont="1" applyFill="1" applyBorder="1" applyAlignment="1" applyProtection="1">
      <alignment horizontal="center" wrapText="1"/>
      <protection hidden="1"/>
    </xf>
    <xf numFmtId="1" fontId="128" fillId="3" borderId="1" xfId="0" applyNumberFormat="1" applyFont="1" applyFill="1" applyBorder="1" applyAlignment="1" applyProtection="1">
      <alignment horizontal="center" vertical="center" wrapText="1"/>
      <protection hidden="1"/>
    </xf>
    <xf numFmtId="1" fontId="128" fillId="3" borderId="1" xfId="0" applyNumberFormat="1" applyFont="1" applyFill="1" applyBorder="1" applyAlignment="1" applyProtection="1">
      <alignment horizontal="center" vertical="center"/>
      <protection hidden="1"/>
    </xf>
    <xf numFmtId="164" fontId="128" fillId="3" borderId="1" xfId="0" applyNumberFormat="1" applyFont="1" applyFill="1" applyBorder="1" applyAlignment="1" applyProtection="1">
      <alignment horizontal="center" vertical="center"/>
      <protection hidden="1"/>
    </xf>
    <xf numFmtId="164" fontId="128" fillId="3" borderId="1" xfId="0" applyNumberFormat="1" applyFont="1" applyFill="1" applyBorder="1" applyAlignment="1" applyProtection="1">
      <alignment horizontal="center" vertical="center" wrapText="1"/>
      <protection hidden="1"/>
    </xf>
    <xf numFmtId="2" fontId="128" fillId="3" borderId="1" xfId="0" applyNumberFormat="1" applyFont="1" applyFill="1" applyBorder="1" applyAlignment="1" applyProtection="1">
      <alignment horizontal="center" vertical="center" wrapText="1"/>
      <protection hidden="1"/>
    </xf>
    <xf numFmtId="2" fontId="128" fillId="3" borderId="1" xfId="0" applyNumberFormat="1" applyFont="1" applyFill="1" applyBorder="1" applyAlignment="1" applyProtection="1">
      <alignment horizontal="center" wrapText="1"/>
      <protection hidden="1"/>
    </xf>
    <xf numFmtId="1" fontId="128" fillId="3" borderId="1" xfId="0" applyNumberFormat="1" applyFont="1" applyFill="1" applyBorder="1" applyAlignment="1" applyProtection="1">
      <alignment horizontal="center" wrapText="1"/>
      <protection hidden="1"/>
    </xf>
    <xf numFmtId="0" fontId="115" fillId="0" borderId="0" xfId="18" applyFont="1" applyAlignment="1" applyProtection="1">
      <alignment vertical="center"/>
      <protection locked="0"/>
    </xf>
    <xf numFmtId="0" fontId="13" fillId="0" borderId="23" xfId="0" applyFont="1" applyBorder="1" applyAlignment="1" applyProtection="1">
      <alignment horizontal="left" vertical="center"/>
      <protection hidden="1"/>
    </xf>
    <xf numFmtId="0" fontId="116" fillId="0" borderId="23" xfId="0" applyFont="1" applyBorder="1" applyAlignment="1">
      <alignment vertical="center"/>
    </xf>
    <xf numFmtId="0" fontId="13" fillId="0" borderId="23" xfId="0" applyFont="1" applyBorder="1" applyAlignment="1">
      <alignment horizontal="left" vertical="center"/>
    </xf>
    <xf numFmtId="0" fontId="13" fillId="6" borderId="2" xfId="0" applyFont="1" applyFill="1" applyBorder="1" applyAlignment="1">
      <alignment vertical="center"/>
    </xf>
    <xf numFmtId="0" fontId="116" fillId="6" borderId="24" xfId="0" applyFont="1" applyFill="1" applyBorder="1" applyAlignment="1">
      <alignment vertical="center"/>
    </xf>
    <xf numFmtId="0" fontId="116" fillId="6" borderId="25" xfId="0" applyFont="1" applyFill="1" applyBorder="1" applyAlignment="1">
      <alignment vertical="center"/>
    </xf>
    <xf numFmtId="0" fontId="18" fillId="0" borderId="0" xfId="18" applyFont="1" applyAlignment="1">
      <alignment vertical="top"/>
    </xf>
  </cellXfs>
  <cellStyles count="8060">
    <cellStyle name="___retenti" xfId="7263" xr:uid="{00000000-0005-0000-0000-000000000000}"/>
    <cellStyle name="___retention" xfId="19" xr:uid="{00000000-0005-0000-0000-000001000000}"/>
    <cellStyle name="___retention_" xfId="6683" xr:uid="{00000000-0005-0000-0000-000002000000}"/>
    <cellStyle name="___retention_2005Tables_CrossTWGv1P_for YIELD_AAupdate_082305" xfId="20" xr:uid="{00000000-0005-0000-0000-000003000000}"/>
    <cellStyle name="___retention_2005Tables_CrossTWGv1P_for YIELD_AAupdate_082305 2" xfId="7470" xr:uid="{00000000-0005-0000-0000-000004000000}"/>
    <cellStyle name="___retention_2005Tables_CrossTWGv1P_for YIELD_AAupdate_082305_2007_CTSG1_FocusTWGs-test_STRJ(SOC)" xfId="21" xr:uid="{00000000-0005-0000-0000-000005000000}"/>
    <cellStyle name="___retention_2005Tables_CrossTWGv1P_for YIELD_AAupdate_082305_2007_CTSG1_FocusTWGs-test_STRJ(SOC) 2" xfId="6873" xr:uid="{00000000-0005-0000-0000-000006000000}"/>
    <cellStyle name="___retention_2005Tables_CrossTWGv1P_for YIELD_AAupdate_082305_2007_CTSG1_FocusTWGs-test_STRJ(SOC)_2007Test_SoC_0618" xfId="22" xr:uid="{00000000-0005-0000-0000-000007000000}"/>
    <cellStyle name="___retention_2005Tables_CrossTWGv1P_for YIELD_AAupdate_082305_2007_CTSG1_FocusTWGs-test_STRJ(SOC)_2007Test_SoC_0618 2" xfId="7234" xr:uid="{00000000-0005-0000-0000-000008000000}"/>
    <cellStyle name="___retention_2005Tables_CrossTWGv1P_for YIELD_AAupdate_082305_2007_CTSG1_FocusTWGs-test_STRJ(SOC)_2007Test_SoC_0618_2008Tables_FOCUS_ERM-ERD-FEP-LITH-INTC-FAC-AP_DRAFTv7" xfId="23" xr:uid="{00000000-0005-0000-0000-000009000000}"/>
    <cellStyle name="___retention_2005Tables_CrossTWGv1P_for YIELD_AAupdate_082305_2007_CTSG1_FocusTWGs-test_STRJ(SOC)_2007Test_SoC_0618_2008Tables_FOCUS_ERM-ERD-FEP-LITH-INTC-FAC-AP_DRAFTv7 2" xfId="6874" xr:uid="{00000000-0005-0000-0000-00000A000000}"/>
    <cellStyle name="___retention_2005Tables_CrossTWGv1P_for YIELD_AAupdate_082305_2007_CTSG1_FocusTWGs-test_STRJ(SOC)_2007Test_SoC_0618_2008Tables_FOCUS_ERM-ERD-FEP-LITH-INTC-FAC-AP_DRAFTv7_2009 TR Tables_Factory Integration version 08-LSW" xfId="24" xr:uid="{00000000-0005-0000-0000-00000B000000}"/>
    <cellStyle name="___retention_2005Tables_CrossTWGv1P_for YIELD_AAupdate_082305_2007_CTSG1_FocusTWGs-test_STRJ(SOC)_2007Test_SoC_0618_2008Tables_FOCUS_ERM-ERD-FEP-LITH-INTC-FAC-AP_DRAFTv7_2009 TR Tables_Factory Integration(20090806)_02A" xfId="25" xr:uid="{00000000-0005-0000-0000-00000C000000}"/>
    <cellStyle name="___retention_2005Tables_CrossTWGv1P_for YIELD_AAupdate_082305_2007_CTSG1_FocusTWGs-test_STRJ(SOC)_2007Test_SoC_0618_2008Tables_FOCUS_ERM-ERD-FEP-LITH-INTC-FAC-AP_DRAFTv7_2009_INDEX" xfId="3229" xr:uid="{00000000-0005-0000-0000-00000D000000}"/>
    <cellStyle name="___retention_2005Tables_CrossTWGv1P_for YIELD_AAupdate_082305_2007_CTSG1_FocusTWGs-test_STRJ(SOC)_2007Test_SoC_0618_2008Tables_FOCUS_ERM-ERD-FEP-LITH-INTC-FAC-AP_DRAFTv7_2009_InterconnectTables_03032010" xfId="3230" xr:uid="{00000000-0005-0000-0000-00000E000000}"/>
    <cellStyle name="___retention_2005Tables_CrossTWGv1P_for YIELD_AAupdate_082305_2007_CTSG1_FocusTWGs-test_STRJ(SOC)_2007Test_SoC_0618_2008Tables_FOCUS_ERM-ERD-FEP-LITH-INTC-FAC-AP_DRAFTv7_2009Tables_FOCUS_B_ITRS" xfId="26" xr:uid="{00000000-0005-0000-0000-00000F000000}"/>
    <cellStyle name="___retention_2005Tables_CrossTWGv1P_for YIELD_AAupdate_082305_2007_CTSG1_FocusTWGs-test_STRJ(SOC)_2007Test_SoC_0618_2008Tables_FOCUS_ERM-ERD-FEP-LITH-INTC-FAC-AP_DRAFTv7_2009Tables_FOCUS_B_itwg(Factory Integration)09" xfId="27" xr:uid="{00000000-0005-0000-0000-000010000000}"/>
    <cellStyle name="___retention_2005Tables_CrossTWGv1P_for YIELD_AAupdate_082305_2007_CTSG1_FocusTWGs-test_STRJ(SOC)_2007Test_SoC_0618_2008Tables_FOCUS_ERM-ERD-FEP-LITH-INTC-FAC-AP_DRAFTv7_2009Tables_Focus_B-LITH-US-Bussels-V3" xfId="28" xr:uid="{00000000-0005-0000-0000-000011000000}"/>
    <cellStyle name="___retention_2005Tables_CrossTWGv1P_for YIELD_AAupdate_082305_2007_CTSG1_FocusTWGs-test_STRJ(SOC)_2007Test_SoC_0618_2008Tables_FOCUS_ERM-ERD-FEP-LITH-INTC-FAC-AP_DRAFTv7_2009Tables_Focus_B-LITH-US-V13b" xfId="29" xr:uid="{00000000-0005-0000-0000-000012000000}"/>
    <cellStyle name="___retention_2005Tables_CrossTWGv1P_for YIELD_AAupdate_082305_2007_CTSG1_FocusTWGs-test_STRJ(SOC)_2007Test_SoC_0618_2008Tables_FOCUS_ERM-ERD-FEP-LITH-INTC-FAC-AP_DRAFTv7_2009Tables_FOCUS_C_ITRS-FEPITWG(LL edits)" xfId="7264" xr:uid="{00000000-0005-0000-0000-000013000000}"/>
    <cellStyle name="___retention_2005Tables_CrossTWGv1P_for YIELD_AAupdate_082305_2007_CTSG1_FocusTWGs-test_STRJ(SOC)_2007Test_SoC_0618_2008Tables_FOCUS_ERM-ERD-FEP-LITH-INTC-FAC-AP_DRAFTv7_2009Tables_FOCUS_C_ITRSV1" xfId="30" xr:uid="{00000000-0005-0000-0000-000014000000}"/>
    <cellStyle name="___retention_2005Tables_CrossTWGv1P_for YIELD_AAupdate_082305_2007_CTSG1_FocusTWGs-test_STRJ(SOC)_2007Test_SoC_0618_2008Tables_FOCUS_ERM-ERD-FEP-LITH-INTC-FAC-AP_DRAFTv7_2009Tables_FOCUS_C_ITRSV3" xfId="31" xr:uid="{00000000-0005-0000-0000-000015000000}"/>
    <cellStyle name="___retention_2005Tables_CrossTWGv1P_for YIELD_AAupdate_082305_2007_CTSG1_FocusTWGs-test_STRJ(SOC)_2007Test_SoC_0618_2008Tables_FOCUS_ERM-ERD-FEP-LITH-INTC-FAC-AP_DRAFTv7_2009Tables_FOCUS_D_ITRS-ITWG Copy 2010 V1" xfId="32" xr:uid="{00000000-0005-0000-0000-000016000000}"/>
    <cellStyle name="___retention_2005Tables_CrossTWGv1P_for YIELD_AAupdate_082305_2007_CTSG1_FocusTWGs-test_STRJ(SOC)_2007Test_SoC_0618_2008Tables_FOCUS_ERM-ERD-FEP-LITH-INTC-FAC-AP_DRAFTv7_2009Tables_FOCUS_E_ITRS-AP and Interconnectv1" xfId="3231" xr:uid="{00000000-0005-0000-0000-000017000000}"/>
    <cellStyle name="___retention_2005Tables_CrossTWGv1P_for YIELD_AAupdate_082305_2007_CTSG1_FocusTWGs-test_STRJ(SOC)_2007Test_SoC_0618_2008Tables_FOCUS_ERM-ERD-FEP-LITH-INTC-FAC-AP_DRAFTv7_2009Tables_FOCUS_E_ITRS-Interconnect-DRAFT" xfId="3232" xr:uid="{00000000-0005-0000-0000-000018000000}"/>
    <cellStyle name="___retention_2005Tables_CrossTWGv1P_for YIELD_AAupdate_082305_2007_CTSG1_FocusTWGs-test_STRJ(SOC)_2007Test_SoC_0618_2008Tables_FOCUS_ERM-ERD-FEP-LITH-INTC-FAC-AP_DRAFTv7_2009Tables_ORTC_V5" xfId="33" xr:uid="{00000000-0005-0000-0000-000019000000}"/>
    <cellStyle name="___retention_2005Tables_CrossTWGv1P_for YIELD_AAupdate_082305_2007_CTSG1_FocusTWGs-test_STRJ(SOC)_2007Test_SoC_0618_2008Tables_FOCUS_ERM-ERD-FEP-LITH-INTC-FAC-AP_DRAFTv7_2010-Update-PIDS-4B-lsw" xfId="6684" xr:uid="{00000000-0005-0000-0000-00001A000000}"/>
    <cellStyle name="___retention_2005Tables_CrossTWGv1P_for YIELD_AAupdate_082305_2007_CTSG1_FocusTWGs-test_STRJ(SOC)_2007Test_SoC_0618_2008Tables_FOCUS_ERM-ERD-FEP-LITH-INTC-FAC-AP_DRAFTv7_2011_ORTC-2A" xfId="3047" xr:uid="{00000000-0005-0000-0000-00001B000000}"/>
    <cellStyle name="___retention_2005Tables_CrossTWGv1P_for YIELD_AAupdate_082305_2007_CTSG1_FocusTWGs-test_STRJ(SOC)_2007Test_SoC_0618_2008Tables_FOCUS_ERM-ERD-FEP-LITH-INTC-FAC-AP_DRAFTv7_4FINAL2009Tables_ERD_Oct30_lsw" xfId="34" xr:uid="{00000000-0005-0000-0000-00001C000000}"/>
    <cellStyle name="___retention_2005Tables_CrossTWGv1P_for YIELD_AAupdate_082305_2007_CTSG1_FocusTWGs-test_STRJ(SOC)_2007Test_SoC_0618_2008Tables_FOCUS_ERM-ERD-FEP-LITH-INTC-FAC-AP_DRAFTv7_4FINAL2009Tables_ERD_Oct30_lsw2" xfId="35" xr:uid="{00000000-0005-0000-0000-00001D000000}"/>
    <cellStyle name="___retention_2005Tables_CrossTWGv1P_for YIELD_AAupdate_082305_2007_CTSG1_FocusTWGs-test_STRJ(SOC)_2007Test_SoC_0618_2008Tables_FOCUS_ERM-ERD-FEP-LITH-INTC-FAC-AP_DRAFTv7_ITRS 2010 NAND Flash table revision--LSW  (Revised 09-15-2010)" xfId="7586" xr:uid="{00000000-0005-0000-0000-00001E000000}"/>
    <cellStyle name="___retention_2005Tables_CrossTWGv1P_for YIELD_AAupdate_082305_2007_CTSG1_FocusTWGs-test_STRJ(SOC)_2007Test_SoC_0618_2008Tables_FOCUS_ERM-ERD-FEP-LITH-INTC-FAC-AP_DRAFTv7_ITRS B)_Table_ver6_INTC1~6_021710_After_Telecon_Rev_Alexis-lswEDITORS-NOTES" xfId="3233" xr:uid="{00000000-0005-0000-0000-00001F000000}"/>
    <cellStyle name="___retention_2005Tables_CrossTWGv1P_for YIELD_AAupdate_082305_2007_CTSG1_FocusTWGs-test_STRJ(SOC)_2007Test_SoC_0618_2008Tables_FOCUS_ERM-ERD-FEP-LITH-INTC-FAC-AP_DRAFTv7_ITRS EUV Mask WG Meeting with Proposals-2009" xfId="36" xr:uid="{00000000-0005-0000-0000-000020000000}"/>
    <cellStyle name="___retention_2005Tables_CrossTWGv1P_for YIELD_AAupdate_082305_2007_CTSG1_FocusTWGs-test_STRJ(SOC)_2007Test_SoC_0618_2008Tables_FOCUS_ERM-ERD-FEP-LITH-INTC-FAC-AP_DRAFTv7_ITRS Optica Mask Table change note 200907011" xfId="37" xr:uid="{00000000-0005-0000-0000-000021000000}"/>
    <cellStyle name="___retention_2005Tables_CrossTWGv1P_for YIELD_AAupdate_082305_2007_CTSG1_FocusTWGs-test_STRJ(SOC)_2007Test_SoC_0618_2008Tables_FOCUS_ERM-ERD-FEP-LITH-INTC-FAC-AP_DRAFTv7_Litho_Challenges_2009_ITRS_Lith_Table_Summary-V5" xfId="38" xr:uid="{00000000-0005-0000-0000-000022000000}"/>
    <cellStyle name="___retention_2005Tables_CrossTWGv1P_for YIELD_AAupdate_082305_2007_CTSG1_FocusTWGs-test_STRJ(SOC)_2007Test_SoC_0618_2008Tables_FOCUS_ERM-ERD-FEP-LITH-INTC-FAC-AP_DRAFTv7_Table INTC6-Final from Italy" xfId="3234" xr:uid="{00000000-0005-0000-0000-000023000000}"/>
    <cellStyle name="___retention_2005Tables_CrossTWGv1P_for YIELD_AAupdate_082305_2007_CTSG1_FocusTWGs-test_STRJ(SOC)_2007Test_SoC_0618_2008Tables_FOCUS_ERM-ERD-FEP-LITH-INTC-FAC-AP_DRAFTv7_Table-PIDS4-LSW" xfId="6958" xr:uid="{00000000-0005-0000-0000-000024000000}"/>
    <cellStyle name="___retention_2005Tables_CrossTWGv1P_for YIELD_AAupdate_082305_2007_CTSG1_FocusTWGs-test_STRJ(SOC)_2007Test_SoC_0618_2008Tables_FOCUS_ERM-ERD-FEP-LITH-INTC-FAC-AP_DRAFTv7_To Linda ITRS_NILb (2)" xfId="39" xr:uid="{00000000-0005-0000-0000-000025000000}"/>
    <cellStyle name="___retention_2005Tables_CrossTWGv1P_for YIELD_AAupdate_082305_2007_CTSG1_FocusTWGs-test_STRJ(SOC)_2007Test_SoC_0618_2008Test 081203 handler revised proposal by SEAJ" xfId="3235" xr:uid="{00000000-0005-0000-0000-000026000000}"/>
    <cellStyle name="___retention_2005Tables_CrossTWGv1P_for YIELD_AAupdate_082305_2007_CTSG1_FocusTWGs-test_STRJ(SOC)_2007Test_SoC_0618_2008Test 081203 handler revised proposal by SEAJ_2009 ITRS TestTable(Handler)090505" xfId="3236" xr:uid="{00000000-0005-0000-0000-000027000000}"/>
    <cellStyle name="___retention_2005Tables_CrossTWGv1P_for YIELD_AAupdate_082305_2007_CTSG1_FocusTWGs-test_STRJ(SOC)_2007Test_SoC_0618_2008Test 081203 handler revised proposal by SEAJ_Table Test-T8 RF updated 14 July 2009" xfId="3237" xr:uid="{00000000-0005-0000-0000-000028000000}"/>
    <cellStyle name="___retention_2005Tables_CrossTWGv1P_for YIELD_AAupdate_082305_2007_CTSG1_FocusTWGs-test_STRJ(SOC)_2007Test_SoC_0618_2008Test 1120 prober " xfId="3238" xr:uid="{00000000-0005-0000-0000-000029000000}"/>
    <cellStyle name="___retention_2005Tables_CrossTWGv1P_for YIELD_AAupdate_082305_2007_CTSG1_FocusTWGs-test_STRJ(SOC)_2007Test_SoC_0618_2008Test 1120 prober _2009 ITRS TestTable(Handler)090505" xfId="3239" xr:uid="{00000000-0005-0000-0000-00002A000000}"/>
    <cellStyle name="___retention_2005Tables_CrossTWGv1P_for YIELD_AAupdate_082305_2007_CTSG1_FocusTWGs-test_STRJ(SOC)_2007Test_SoC_0618_2008Test 1120 prober _Table Test-T8 RF updated 14 July 2009" xfId="3240" xr:uid="{00000000-0005-0000-0000-00002B000000}"/>
    <cellStyle name="___retention_2005Tables_CrossTWGv1P_for YIELD_AAupdate_082305_2007_CTSG1_FocusTWGs-test_STRJ(SOC)_2007Test_SoC_0618_2008Test0722" xfId="3241" xr:uid="{00000000-0005-0000-0000-00002C000000}"/>
    <cellStyle name="___retention_2005Tables_CrossTWGv1P_for YIELD_AAupdate_082305_2007_CTSG1_FocusTWGs-test_STRJ(SOC)_2007Test_SoC_0618_2008Test0722_2009 ITRS TestTable(Handler)090505" xfId="3242" xr:uid="{00000000-0005-0000-0000-00002D000000}"/>
    <cellStyle name="___retention_2005Tables_CrossTWGv1P_for YIELD_AAupdate_082305_2007_CTSG1_FocusTWGs-test_STRJ(SOC)_2007Test_SoC_0618_2008Test0722_Table Test-T8 RF updated 14 July 2009" xfId="3243" xr:uid="{00000000-0005-0000-0000-00002E000000}"/>
    <cellStyle name="___retention_2005Tables_CrossTWGv1P_for YIELD_AAupdate_082305_2007_CTSG1_FocusTWGs-test_STRJ(SOC)_2007Test_SoC_0618_2008Test1215" xfId="3244" xr:uid="{00000000-0005-0000-0000-00002F000000}"/>
    <cellStyle name="___retention_2005Tables_CrossTWGv1P_for YIELD_AAupdate_082305_2007_CTSG1_FocusTWGs-test_STRJ(SOC)_2007Test_SoC_0618_2008Test1215_Table Test-T8 RF updated 14 July 2009" xfId="3245" xr:uid="{00000000-0005-0000-0000-000030000000}"/>
    <cellStyle name="___retention_2005Tables_CrossTWGv1P_for YIELD_AAupdate_082305_2007_CTSG1_FocusTWGs-test_STRJ(SOC)_2007Test_SoC_0618_2008TestProposals_Handler_081208" xfId="3246" xr:uid="{00000000-0005-0000-0000-000031000000}"/>
    <cellStyle name="___retention_2005Tables_CrossTWGv1P_for YIELD_AAupdate_082305_2007_CTSG1_FocusTWGs-test_STRJ(SOC)_2007Test_SoC_0618_2008TestProposals_Handler_081208_Table Test-T8 RF updated 14 July 2009" xfId="3247" xr:uid="{00000000-0005-0000-0000-000032000000}"/>
    <cellStyle name="___retention_2005Tables_CrossTWGv1P_for YIELD_AAupdate_082305_2007_CTSG1_FocusTWGs-test_STRJ(SOC)_2007Test_SoC_0618_2009 ITRS TestTable(Handler)090505" xfId="3248" xr:uid="{00000000-0005-0000-0000-000033000000}"/>
    <cellStyle name="___retention_2005Tables_CrossTWGv1P_for YIELD_AAupdate_082305_2007_CTSG1_FocusTWGs-test_STRJ(SOC)_2007Test_SoC_0618_2009 TR Tables_Factory Integration version 08-LSW" xfId="40" xr:uid="{00000000-0005-0000-0000-000034000000}"/>
    <cellStyle name="___retention_2005Tables_CrossTWGv1P_for YIELD_AAupdate_082305_2007_CTSG1_FocusTWGs-test_STRJ(SOC)_2007Test_SoC_0618_2009 TR Tables_Factory Integration(20090806)_02A" xfId="41" xr:uid="{00000000-0005-0000-0000-000035000000}"/>
    <cellStyle name="___retention_2005Tables_CrossTWGv1P_for YIELD_AAupdate_082305_2007_CTSG1_FocusTWGs-test_STRJ(SOC)_2007Test_SoC_0618_2009_INDEX" xfId="3249" xr:uid="{00000000-0005-0000-0000-000036000000}"/>
    <cellStyle name="___retention_2005Tables_CrossTWGv1P_for YIELD_AAupdate_082305_2007_CTSG1_FocusTWGs-test_STRJ(SOC)_2007Test_SoC_0618_2009_InterconnectTables_03032010" xfId="3250" xr:uid="{00000000-0005-0000-0000-000037000000}"/>
    <cellStyle name="___retention_2005Tables_CrossTWGv1P_for YIELD_AAupdate_082305_2007_CTSG1_FocusTWGs-test_STRJ(SOC)_2007Test_SoC_0618_2009Tables_FOCUS_B_ITRS" xfId="42" xr:uid="{00000000-0005-0000-0000-000038000000}"/>
    <cellStyle name="___retention_2005Tables_CrossTWGv1P_for YIELD_AAupdate_082305_2007_CTSG1_FocusTWGs-test_STRJ(SOC)_2007Test_SoC_0618_2009Tables_FOCUS_B_itwg(Factory Integration)09" xfId="43" xr:uid="{00000000-0005-0000-0000-000039000000}"/>
    <cellStyle name="___retention_2005Tables_CrossTWGv1P_for YIELD_AAupdate_082305_2007_CTSG1_FocusTWGs-test_STRJ(SOC)_2007Test_SoC_0618_2009Tables_Focus_B-LITH-US-Bussels-V3" xfId="44" xr:uid="{00000000-0005-0000-0000-00003A000000}"/>
    <cellStyle name="___retention_2005Tables_CrossTWGv1P_for YIELD_AAupdate_082305_2007_CTSG1_FocusTWGs-test_STRJ(SOC)_2007Test_SoC_0618_2009Tables_Focus_B-LITH-US-V13b" xfId="45" xr:uid="{00000000-0005-0000-0000-00003B000000}"/>
    <cellStyle name="___retention_2005Tables_CrossTWGv1P_for YIELD_AAupdate_082305_2007_CTSG1_FocusTWGs-test_STRJ(SOC)_2007Test_SoC_0618_2009Tables_FOCUS_C_ITRS-FEPITWG(LL edits)" xfId="7587" xr:uid="{00000000-0005-0000-0000-00003C000000}"/>
    <cellStyle name="___retention_2005Tables_CrossTWGv1P_for YIELD_AAupdate_082305_2007_CTSG1_FocusTWGs-test_STRJ(SOC)_2007Test_SoC_0618_2009Tables_FOCUS_C_ITRSV1" xfId="46" xr:uid="{00000000-0005-0000-0000-00003D000000}"/>
    <cellStyle name="___retention_2005Tables_CrossTWGv1P_for YIELD_AAupdate_082305_2007_CTSG1_FocusTWGs-test_STRJ(SOC)_2007Test_SoC_0618_2009Tables_FOCUS_C_ITRSV3" xfId="47" xr:uid="{00000000-0005-0000-0000-00003E000000}"/>
    <cellStyle name="___retention_2005Tables_CrossTWGv1P_for YIELD_AAupdate_082305_2007_CTSG1_FocusTWGs-test_STRJ(SOC)_2007Test_SoC_0618_2009Tables_FOCUS_D_ITRS-ITWG Copy 2010 V1" xfId="48" xr:uid="{00000000-0005-0000-0000-00003F000000}"/>
    <cellStyle name="___retention_2005Tables_CrossTWGv1P_for YIELD_AAupdate_082305_2007_CTSG1_FocusTWGs-test_STRJ(SOC)_2007Test_SoC_0618_2009Tables_FOCUS_E_ITRS-AP and Interconnectv1" xfId="3251" xr:uid="{00000000-0005-0000-0000-000040000000}"/>
    <cellStyle name="___retention_2005Tables_CrossTWGv1P_for YIELD_AAupdate_082305_2007_CTSG1_FocusTWGs-test_STRJ(SOC)_2007Test_SoC_0618_2009Tables_FOCUS_E_ITRS-Interconnect-DRAFT" xfId="3252" xr:uid="{00000000-0005-0000-0000-000041000000}"/>
    <cellStyle name="___retention_2005Tables_CrossTWGv1P_for YIELD_AAupdate_082305_2007_CTSG1_FocusTWGs-test_STRJ(SOC)_2007Test_SoC_0618_2009Tables_ORTC_V5" xfId="49" xr:uid="{00000000-0005-0000-0000-000042000000}"/>
    <cellStyle name="___retention_2005Tables_CrossTWGv1P_for YIELD_AAupdate_082305_2007_CTSG1_FocusTWGs-test_STRJ(SOC)_2007Test_SoC_0618_2010-Update-PIDS-4B-lsw" xfId="7265" xr:uid="{00000000-0005-0000-0000-000043000000}"/>
    <cellStyle name="___retention_2005Tables_CrossTWGv1P_for YIELD_AAupdate_082305_2007_CTSG1_FocusTWGs-test_STRJ(SOC)_2007Test_SoC_0618_2011_ORTC-2A" xfId="3048" xr:uid="{00000000-0005-0000-0000-000044000000}"/>
    <cellStyle name="___retention_2005Tables_CrossTWGv1P_for YIELD_AAupdate_082305_2007_CTSG1_FocusTWGs-test_STRJ(SOC)_2007Test_SoC_0618_4FINAL2009Tables_ERD_Oct30_lsw" xfId="50" xr:uid="{00000000-0005-0000-0000-000045000000}"/>
    <cellStyle name="___retention_2005Tables_CrossTWGv1P_for YIELD_AAupdate_082305_2007_CTSG1_FocusTWGs-test_STRJ(SOC)_2007Test_SoC_0618_4FINAL2009Tables_ERD_Oct30_lsw2" xfId="51" xr:uid="{00000000-0005-0000-0000-000046000000}"/>
    <cellStyle name="___retention_2005Tables_CrossTWGv1P_for YIELD_AAupdate_082305_2007_CTSG1_FocusTWGs-test_STRJ(SOC)_2007Test_SoC_0618_ITRS 2010 NAND Flash table revision--LSW  (Revised 09-15-2010)" xfId="7266" xr:uid="{00000000-0005-0000-0000-000047000000}"/>
    <cellStyle name="___retention_2005Tables_CrossTWGv1P_for YIELD_AAupdate_082305_2007_CTSG1_FocusTWGs-test_STRJ(SOC)_2007Test_SoC_0618_ITRS B)_Table_ver6_INTC1~6_021710_After_Telecon_Rev_Alexis-lswEDITORS-NOTES" xfId="3253" xr:uid="{00000000-0005-0000-0000-000048000000}"/>
    <cellStyle name="___retention_2005Tables_CrossTWGv1P_for YIELD_AAupdate_082305_2007_CTSG1_FocusTWGs-test_STRJ(SOC)_2007Test_SoC_0618_ITRS EUV Mask WG Meeting with Proposals-2009" xfId="52" xr:uid="{00000000-0005-0000-0000-000049000000}"/>
    <cellStyle name="___retention_2005Tables_CrossTWGv1P_for YIELD_AAupdate_082305_2007_CTSG1_FocusTWGs-test_STRJ(SOC)_2007Test_SoC_0618_ITRS Optica Mask Table change note 200907011" xfId="53" xr:uid="{00000000-0005-0000-0000-00004A000000}"/>
    <cellStyle name="___retention_2005Tables_CrossTWGv1P_for YIELD_AAupdate_082305_2007_CTSG1_FocusTWGs-test_STRJ(SOC)_2007Test_SoC_0618_Litho_Challenges_2009_ITRS_Lith_Table_Summary-V5" xfId="54" xr:uid="{00000000-0005-0000-0000-00004B000000}"/>
    <cellStyle name="___retention_2005Tables_CrossTWGv1P_for YIELD_AAupdate_082305_2007_CTSG1_FocusTWGs-test_STRJ(SOC)_2007Test_SoC_0618_Table INTC6-Final from Italy" xfId="3254" xr:uid="{00000000-0005-0000-0000-00004C000000}"/>
    <cellStyle name="___retention_2005Tables_CrossTWGv1P_for YIELD_AAupdate_082305_2007_CTSG1_FocusTWGs-test_STRJ(SOC)_2007Test_SoC_0618_Table Test-T11 Prober updated 08Jul09" xfId="3255" xr:uid="{00000000-0005-0000-0000-00004D000000}"/>
    <cellStyle name="___retention_2005Tables_CrossTWGv1P_for YIELD_AAupdate_082305_2007_CTSG1_FocusTWGs-test_STRJ(SOC)_2007Test_SoC_0618_Table Test-T8 RF updated 14 July 2009" xfId="3256" xr:uid="{00000000-0005-0000-0000-00004E000000}"/>
    <cellStyle name="___retention_2005Tables_CrossTWGv1P_for YIELD_AAupdate_082305_2007_CTSG1_FocusTWGs-test_STRJ(SOC)_2007Test_SoC_0618_Table-PIDS4-LSW" xfId="7267" xr:uid="{00000000-0005-0000-0000-00004F000000}"/>
    <cellStyle name="___retention_2005Tables_CrossTWGv1P_for YIELD_AAupdate_082305_2007_CTSG1_FocusTWGs-test_STRJ(SOC)_2007Test_SoC_0618_Test_Tables_20081208" xfId="3257" xr:uid="{00000000-0005-0000-0000-000050000000}"/>
    <cellStyle name="___retention_2005Tables_CrossTWGv1P_for YIELD_AAupdate_082305_2007_CTSG1_FocusTWGs-test_STRJ(SOC)_2007Test_SoC_0618_Test_Tables_20081208 Korea feedback_08081225 " xfId="3258" xr:uid="{00000000-0005-0000-0000-000051000000}"/>
    <cellStyle name="___retention_2005Tables_CrossTWGv1P_for YIELD_AAupdate_082305_2007_CTSG1_FocusTWGs-test_STRJ(SOC)_2007Test_SoC_0618_Test_Tables_20081208 Korea feedback_08081225 _Table Test-T8 RF updated 14 July 2009" xfId="3259" xr:uid="{00000000-0005-0000-0000-000052000000}"/>
    <cellStyle name="___retention_2005Tables_CrossTWGv1P_for YIELD_AAupdate_082305_2007_CTSG1_FocusTWGs-test_STRJ(SOC)_2007Test_SoC_0618_Test_Tables_20081208_Table Test-T8 RF updated 14 July 2009" xfId="3260" xr:uid="{00000000-0005-0000-0000-000053000000}"/>
    <cellStyle name="___retention_2005Tables_CrossTWGv1P_for YIELD_AAupdate_082305_2007_CTSG1_FocusTWGs-test_STRJ(SOC)_2007Test_SoC_0618_Test_Tables_20081231プローブカード案" xfId="3261" xr:uid="{00000000-0005-0000-0000-000054000000}"/>
    <cellStyle name="___retention_2005Tables_CrossTWGv1P_for YIELD_AAupdate_082305_2007_CTSG1_FocusTWGs-test_STRJ(SOC)_2007Test_SoC_0618_Test_Tables_20081231プローブカード案_Table Test-T8 RF updated 14 July 2009" xfId="3262" xr:uid="{00000000-0005-0000-0000-000055000000}"/>
    <cellStyle name="___retention_2005Tables_CrossTWGv1P_for YIELD_AAupdate_082305_2007_CTSG1_FocusTWGs-test_STRJ(SOC)_2007Test_SoC_0618_Test_Tables_20090113プローブカード案2" xfId="3263" xr:uid="{00000000-0005-0000-0000-000056000000}"/>
    <cellStyle name="___retention_2005Tables_CrossTWGv1P_for YIELD_AAupdate_082305_2007_CTSG1_FocusTWGs-test_STRJ(SOC)_2007Test_SoC_0618_Test_Tables_20090113プローブカード案2_Table Test-T8 RF updated 14 July 2009" xfId="3264" xr:uid="{00000000-0005-0000-0000-000057000000}"/>
    <cellStyle name="___retention_2005Tables_CrossTWGv1P_for YIELD_AAupdate_082305_2007_CTSG1_FocusTWGs-test_STRJ(SOC)_2007Test_SoC_0618_Test_Tables_20090113プローブカード案3" xfId="3265" xr:uid="{00000000-0005-0000-0000-000058000000}"/>
    <cellStyle name="___retention_2005Tables_CrossTWGv1P_for YIELD_AAupdate_082305_2007_CTSG1_FocusTWGs-test_STRJ(SOC)_2007Test_SoC_0618_Test_Tables_20090113プローブカード案3_Table Test-T8 RF updated 14 July 2009" xfId="3266" xr:uid="{00000000-0005-0000-0000-000059000000}"/>
    <cellStyle name="___retention_2005Tables_CrossTWGv1P_for YIELD_AAupdate_082305_2007_CTSG1_FocusTWGs-test_STRJ(SOC)_2007Test_SoC_0618_To Linda ITRS_NILb (2)" xfId="55" xr:uid="{00000000-0005-0000-0000-00005A000000}"/>
    <cellStyle name="___retention_2005Tables_CrossTWGv1P_for YIELD_AAupdate_082305_2007_CTSG1_FocusTWGs-test_STRJ(SOC)_2007Test_SoC_0618_見直しfor2009：2007Test0829_SoC&amp;Logic" xfId="3267" xr:uid="{00000000-0005-0000-0000-00005B000000}"/>
    <cellStyle name="___retention_2005Tables_CrossTWGv1P_for YIELD_AAupdate_082305_2007_CTSG1_FocusTWGs-test_STRJ(SOC)_2007Test_SoC_0618_見直しfor2009：2007Test0829_SoC&amp;Logic(0707会議後)" xfId="3268" xr:uid="{00000000-0005-0000-0000-00005C000000}"/>
    <cellStyle name="___retention_2005Tables_CrossTWGv1P_for YIELD_AAupdate_082305_2007_CTSG1_FocusTWGs-test_STRJ(SOC)_2008Tables_FOCUS_ERM-ERD-FEP-LITH-INTC-FAC-AP_DRAFTv7" xfId="56" xr:uid="{00000000-0005-0000-0000-00005D000000}"/>
    <cellStyle name="___retention_2005Tables_CrossTWGv1P_for YIELD_AAupdate_082305_2007_CTSG1_FocusTWGs-test_STRJ(SOC)_2008Tables_FOCUS_ERM-ERD-FEP-LITH-INTC-FAC-AP_DRAFTv7 2" xfId="6876" xr:uid="{00000000-0005-0000-0000-00005E000000}"/>
    <cellStyle name="___retention_2005Tables_CrossTWGv1P_for YIELD_AAupdate_082305_2007_CTSG1_FocusTWGs-test_STRJ(SOC)_2008Tables_FOCUS_ERM-ERD-FEP-LITH-INTC-FAC-AP_DRAFTv7_2009 TR Tables_Factory Integration version 08-LSW" xfId="57" xr:uid="{00000000-0005-0000-0000-00005F000000}"/>
    <cellStyle name="___retention_2005Tables_CrossTWGv1P_for YIELD_AAupdate_082305_2007_CTSG1_FocusTWGs-test_STRJ(SOC)_2008Tables_FOCUS_ERM-ERD-FEP-LITH-INTC-FAC-AP_DRAFTv7_2009 TR Tables_Factory Integration(20090806)_02A" xfId="58" xr:uid="{00000000-0005-0000-0000-000060000000}"/>
    <cellStyle name="___retention_2005Tables_CrossTWGv1P_for YIELD_AAupdate_082305_2007_CTSG1_FocusTWGs-test_STRJ(SOC)_2008Tables_FOCUS_ERM-ERD-FEP-LITH-INTC-FAC-AP_DRAFTv7_2009_INDEX" xfId="3269" xr:uid="{00000000-0005-0000-0000-000061000000}"/>
    <cellStyle name="___retention_2005Tables_CrossTWGv1P_for YIELD_AAupdate_082305_2007_CTSG1_FocusTWGs-test_STRJ(SOC)_2008Tables_FOCUS_ERM-ERD-FEP-LITH-INTC-FAC-AP_DRAFTv7_2009_InterconnectTables_03032010" xfId="3270" xr:uid="{00000000-0005-0000-0000-000062000000}"/>
    <cellStyle name="___retention_2005Tables_CrossTWGv1P_for YIELD_AAupdate_082305_2007_CTSG1_FocusTWGs-test_STRJ(SOC)_2008Tables_FOCUS_ERM-ERD-FEP-LITH-INTC-FAC-AP_DRAFTv7_2009Tables_FOCUS_B_ITRS" xfId="59" xr:uid="{00000000-0005-0000-0000-000063000000}"/>
    <cellStyle name="___retention_2005Tables_CrossTWGv1P_for YIELD_AAupdate_082305_2007_CTSG1_FocusTWGs-test_STRJ(SOC)_2008Tables_FOCUS_ERM-ERD-FEP-LITH-INTC-FAC-AP_DRAFTv7_2009Tables_FOCUS_B_itwg(Factory Integration)09" xfId="60" xr:uid="{00000000-0005-0000-0000-000064000000}"/>
    <cellStyle name="___retention_2005Tables_CrossTWGv1P_for YIELD_AAupdate_082305_2007_CTSG1_FocusTWGs-test_STRJ(SOC)_2008Tables_FOCUS_ERM-ERD-FEP-LITH-INTC-FAC-AP_DRAFTv7_2009Tables_Focus_B-LITH-US-Bussels-V3" xfId="61" xr:uid="{00000000-0005-0000-0000-000065000000}"/>
    <cellStyle name="___retention_2005Tables_CrossTWGv1P_for YIELD_AAupdate_082305_2007_CTSG1_FocusTWGs-test_STRJ(SOC)_2008Tables_FOCUS_ERM-ERD-FEP-LITH-INTC-FAC-AP_DRAFTv7_2009Tables_Focus_B-LITH-US-V13b" xfId="62" xr:uid="{00000000-0005-0000-0000-000066000000}"/>
    <cellStyle name="___retention_2005Tables_CrossTWGv1P_for YIELD_AAupdate_082305_2007_CTSG1_FocusTWGs-test_STRJ(SOC)_2008Tables_FOCUS_ERM-ERD-FEP-LITH-INTC-FAC-AP_DRAFTv7_2009Tables_FOCUS_C_ITRS-FEPITWG(LL edits)" xfId="7268" xr:uid="{00000000-0005-0000-0000-000067000000}"/>
    <cellStyle name="___retention_2005Tables_CrossTWGv1P_for YIELD_AAupdate_082305_2007_CTSG1_FocusTWGs-test_STRJ(SOC)_2008Tables_FOCUS_ERM-ERD-FEP-LITH-INTC-FAC-AP_DRAFTv7_2009Tables_FOCUS_C_ITRSV1" xfId="63" xr:uid="{00000000-0005-0000-0000-000068000000}"/>
    <cellStyle name="___retention_2005Tables_CrossTWGv1P_for YIELD_AAupdate_082305_2007_CTSG1_FocusTWGs-test_STRJ(SOC)_2008Tables_FOCUS_ERM-ERD-FEP-LITH-INTC-FAC-AP_DRAFTv7_2009Tables_FOCUS_C_ITRSV3" xfId="64" xr:uid="{00000000-0005-0000-0000-000069000000}"/>
    <cellStyle name="___retention_2005Tables_CrossTWGv1P_for YIELD_AAupdate_082305_2007_CTSG1_FocusTWGs-test_STRJ(SOC)_2008Tables_FOCUS_ERM-ERD-FEP-LITH-INTC-FAC-AP_DRAFTv7_2009Tables_FOCUS_D_ITRS-ITWG Copy 2010 V1" xfId="65" xr:uid="{00000000-0005-0000-0000-00006A000000}"/>
    <cellStyle name="___retention_2005Tables_CrossTWGv1P_for YIELD_AAupdate_082305_2007_CTSG1_FocusTWGs-test_STRJ(SOC)_2008Tables_FOCUS_ERM-ERD-FEP-LITH-INTC-FAC-AP_DRAFTv7_2009Tables_FOCUS_E_ITRS-AP and Interconnectv1" xfId="3271" xr:uid="{00000000-0005-0000-0000-00006B000000}"/>
    <cellStyle name="___retention_2005Tables_CrossTWGv1P_for YIELD_AAupdate_082305_2007_CTSG1_FocusTWGs-test_STRJ(SOC)_2008Tables_FOCUS_ERM-ERD-FEP-LITH-INTC-FAC-AP_DRAFTv7_2009Tables_FOCUS_E_ITRS-Interconnect-DRAFT" xfId="3272" xr:uid="{00000000-0005-0000-0000-00006C000000}"/>
    <cellStyle name="___retention_2005Tables_CrossTWGv1P_for YIELD_AAupdate_082305_2007_CTSG1_FocusTWGs-test_STRJ(SOC)_2008Tables_FOCUS_ERM-ERD-FEP-LITH-INTC-FAC-AP_DRAFTv7_2009Tables_ORTC_V5" xfId="66" xr:uid="{00000000-0005-0000-0000-00006D000000}"/>
    <cellStyle name="___retention_2005Tables_CrossTWGv1P_for YIELD_AAupdate_082305_2007_CTSG1_FocusTWGs-test_STRJ(SOC)_2008Tables_FOCUS_ERM-ERD-FEP-LITH-INTC-FAC-AP_DRAFTv7_2010-Update-PIDS-4B-lsw" xfId="6980" xr:uid="{00000000-0005-0000-0000-00006E000000}"/>
    <cellStyle name="___retention_2005Tables_CrossTWGv1P_for YIELD_AAupdate_082305_2007_CTSG1_FocusTWGs-test_STRJ(SOC)_2008Tables_FOCUS_ERM-ERD-FEP-LITH-INTC-FAC-AP_DRAFTv7_2011_ORTC-2A" xfId="3049" xr:uid="{00000000-0005-0000-0000-00006F000000}"/>
    <cellStyle name="___retention_2005Tables_CrossTWGv1P_for YIELD_AAupdate_082305_2007_CTSG1_FocusTWGs-test_STRJ(SOC)_2008Tables_FOCUS_ERM-ERD-FEP-LITH-INTC-FAC-AP_DRAFTv7_4FINAL2009Tables_ERD_Oct30_lsw" xfId="67" xr:uid="{00000000-0005-0000-0000-000070000000}"/>
    <cellStyle name="___retention_2005Tables_CrossTWGv1P_for YIELD_AAupdate_082305_2007_CTSG1_FocusTWGs-test_STRJ(SOC)_2008Tables_FOCUS_ERM-ERD-FEP-LITH-INTC-FAC-AP_DRAFTv7_4FINAL2009Tables_ERD_Oct30_lsw2" xfId="68" xr:uid="{00000000-0005-0000-0000-000071000000}"/>
    <cellStyle name="___retention_2005Tables_CrossTWGv1P_for YIELD_AAupdate_082305_2007_CTSG1_FocusTWGs-test_STRJ(SOC)_2008Tables_FOCUS_ERM-ERD-FEP-LITH-INTC-FAC-AP_DRAFTv7_ITRS 2010 NAND Flash table revision--LSW  (Revised 09-15-2010)" xfId="6685" xr:uid="{00000000-0005-0000-0000-000072000000}"/>
    <cellStyle name="___retention_2005Tables_CrossTWGv1P_for YIELD_AAupdate_082305_2007_CTSG1_FocusTWGs-test_STRJ(SOC)_2008Tables_FOCUS_ERM-ERD-FEP-LITH-INTC-FAC-AP_DRAFTv7_ITRS B)_Table_ver6_INTC1~6_021710_After_Telecon_Rev_Alexis-lswEDITORS-NOTES" xfId="3273" xr:uid="{00000000-0005-0000-0000-000073000000}"/>
    <cellStyle name="___retention_2005Tables_CrossTWGv1P_for YIELD_AAupdate_082305_2007_CTSG1_FocusTWGs-test_STRJ(SOC)_2008Tables_FOCUS_ERM-ERD-FEP-LITH-INTC-FAC-AP_DRAFTv7_ITRS EUV Mask WG Meeting with Proposals-2009" xfId="69" xr:uid="{00000000-0005-0000-0000-000074000000}"/>
    <cellStyle name="___retention_2005Tables_CrossTWGv1P_for YIELD_AAupdate_082305_2007_CTSG1_FocusTWGs-test_STRJ(SOC)_2008Tables_FOCUS_ERM-ERD-FEP-LITH-INTC-FAC-AP_DRAFTv7_ITRS Optica Mask Table change note 200907011" xfId="70" xr:uid="{00000000-0005-0000-0000-000075000000}"/>
    <cellStyle name="___retention_2005Tables_CrossTWGv1P_for YIELD_AAupdate_082305_2007_CTSG1_FocusTWGs-test_STRJ(SOC)_2008Tables_FOCUS_ERM-ERD-FEP-LITH-INTC-FAC-AP_DRAFTv7_Litho_Challenges_2009_ITRS_Lith_Table_Summary-V5" xfId="71" xr:uid="{00000000-0005-0000-0000-000076000000}"/>
    <cellStyle name="___retention_2005Tables_CrossTWGv1P_for YIELD_AAupdate_082305_2007_CTSG1_FocusTWGs-test_STRJ(SOC)_2008Tables_FOCUS_ERM-ERD-FEP-LITH-INTC-FAC-AP_DRAFTv7_Table INTC6-Final from Italy" xfId="3274" xr:uid="{00000000-0005-0000-0000-000077000000}"/>
    <cellStyle name="___retention_2005Tables_CrossTWGv1P_for YIELD_AAupdate_082305_2007_CTSG1_FocusTWGs-test_STRJ(SOC)_2008Tables_FOCUS_ERM-ERD-FEP-LITH-INTC-FAC-AP_DRAFTv7_Table-PIDS4-LSW" xfId="7588" xr:uid="{00000000-0005-0000-0000-000078000000}"/>
    <cellStyle name="___retention_2005Tables_CrossTWGv1P_for YIELD_AAupdate_082305_2007_CTSG1_FocusTWGs-test_STRJ(SOC)_2008Tables_FOCUS_ERM-ERD-FEP-LITH-INTC-FAC-AP_DRAFTv7_To Linda ITRS_NILb (2)" xfId="72" xr:uid="{00000000-0005-0000-0000-000079000000}"/>
    <cellStyle name="___retention_2005Tables_CrossTWGv1P_for YIELD_AAupdate_082305_2007_CTSG1_FocusTWGs-test_STRJ(SOC)_2008Test 081203 handler revised proposal by SEAJ" xfId="3275" xr:uid="{00000000-0005-0000-0000-00007A000000}"/>
    <cellStyle name="___retention_2005Tables_CrossTWGv1P_for YIELD_AAupdate_082305_2007_CTSG1_FocusTWGs-test_STRJ(SOC)_2008Test 081203 handler revised proposal by SEAJ_2009 ITRS TestTable(Handler)090505" xfId="3276" xr:uid="{00000000-0005-0000-0000-00007B000000}"/>
    <cellStyle name="___retention_2005Tables_CrossTWGv1P_for YIELD_AAupdate_082305_2007_CTSG1_FocusTWGs-test_STRJ(SOC)_2008Test 081203 handler revised proposal by SEAJ_Table Test-T8 RF updated 14 July 2009" xfId="3277" xr:uid="{00000000-0005-0000-0000-00007C000000}"/>
    <cellStyle name="___retention_2005Tables_CrossTWGv1P_for YIELD_AAupdate_082305_2007_CTSG1_FocusTWGs-test_STRJ(SOC)_2008Test 1120 prober " xfId="3278" xr:uid="{00000000-0005-0000-0000-00007D000000}"/>
    <cellStyle name="___retention_2005Tables_CrossTWGv1P_for YIELD_AAupdate_082305_2007_CTSG1_FocusTWGs-test_STRJ(SOC)_2008Test 1120 prober _2009 ITRS TestTable(Handler)090505" xfId="3279" xr:uid="{00000000-0005-0000-0000-00007E000000}"/>
    <cellStyle name="___retention_2005Tables_CrossTWGv1P_for YIELD_AAupdate_082305_2007_CTSG1_FocusTWGs-test_STRJ(SOC)_2008Test 1120 prober _Table Test-T8 RF updated 14 July 2009" xfId="3280" xr:uid="{00000000-0005-0000-0000-00007F000000}"/>
    <cellStyle name="___retention_2005Tables_CrossTWGv1P_for YIELD_AAupdate_082305_2007_CTSG1_FocusTWGs-test_STRJ(SOC)_2008Test0722" xfId="3281" xr:uid="{00000000-0005-0000-0000-000080000000}"/>
    <cellStyle name="___retention_2005Tables_CrossTWGv1P_for YIELD_AAupdate_082305_2007_CTSG1_FocusTWGs-test_STRJ(SOC)_2008Test0722_2009 ITRS TestTable(Handler)090505" xfId="3282" xr:uid="{00000000-0005-0000-0000-000081000000}"/>
    <cellStyle name="___retention_2005Tables_CrossTWGv1P_for YIELD_AAupdate_082305_2007_CTSG1_FocusTWGs-test_STRJ(SOC)_2008Test0722_Table Test-T8 RF updated 14 July 2009" xfId="3283" xr:uid="{00000000-0005-0000-0000-000082000000}"/>
    <cellStyle name="___retention_2005Tables_CrossTWGv1P_for YIELD_AAupdate_082305_2007_CTSG1_FocusTWGs-test_STRJ(SOC)_2008Test1215" xfId="3284" xr:uid="{00000000-0005-0000-0000-000083000000}"/>
    <cellStyle name="___retention_2005Tables_CrossTWGv1P_for YIELD_AAupdate_082305_2007_CTSG1_FocusTWGs-test_STRJ(SOC)_2008Test1215_Table Test-T8 RF updated 14 July 2009" xfId="3285" xr:uid="{00000000-0005-0000-0000-000084000000}"/>
    <cellStyle name="___retention_2005Tables_CrossTWGv1P_for YIELD_AAupdate_082305_2007_CTSG1_FocusTWGs-test_STRJ(SOC)_2008TestProposals_Handler_081208" xfId="3286" xr:uid="{00000000-0005-0000-0000-000085000000}"/>
    <cellStyle name="___retention_2005Tables_CrossTWGv1P_for YIELD_AAupdate_082305_2007_CTSG1_FocusTWGs-test_STRJ(SOC)_2008TestProposals_Handler_081208_Table Test-T8 RF updated 14 July 2009" xfId="3287" xr:uid="{00000000-0005-0000-0000-000086000000}"/>
    <cellStyle name="___retention_2005Tables_CrossTWGv1P_for YIELD_AAupdate_082305_2007_CTSG1_FocusTWGs-test_STRJ(SOC)_2009 ITRS TestTable(Handler)090505" xfId="3288" xr:uid="{00000000-0005-0000-0000-000087000000}"/>
    <cellStyle name="___retention_2005Tables_CrossTWGv1P_for YIELD_AAupdate_082305_2007_CTSG1_FocusTWGs-test_STRJ(SOC)_2009 TR Tables_Factory Integration version 08-LSW" xfId="73" xr:uid="{00000000-0005-0000-0000-000088000000}"/>
    <cellStyle name="___retention_2005Tables_CrossTWGv1P_for YIELD_AAupdate_082305_2007_CTSG1_FocusTWGs-test_STRJ(SOC)_2009 TR Tables_Factory Integration(20090806)_02A" xfId="74" xr:uid="{00000000-0005-0000-0000-000089000000}"/>
    <cellStyle name="___retention_2005Tables_CrossTWGv1P_for YIELD_AAupdate_082305_2007_CTSG1_FocusTWGs-test_STRJ(SOC)_2009_INDEX" xfId="3289" xr:uid="{00000000-0005-0000-0000-00008A000000}"/>
    <cellStyle name="___retention_2005Tables_CrossTWGv1P_for YIELD_AAupdate_082305_2007_CTSG1_FocusTWGs-test_STRJ(SOC)_2009_InterconnectTables_03032010" xfId="3290" xr:uid="{00000000-0005-0000-0000-00008B000000}"/>
    <cellStyle name="___retention_2005Tables_CrossTWGv1P_for YIELD_AAupdate_082305_2007_CTSG1_FocusTWGs-test_STRJ(SOC)_2009Tables_FOCUS_B_ITRS" xfId="75" xr:uid="{00000000-0005-0000-0000-00008C000000}"/>
    <cellStyle name="___retention_2005Tables_CrossTWGv1P_for YIELD_AAupdate_082305_2007_CTSG1_FocusTWGs-test_STRJ(SOC)_2009Tables_FOCUS_B_itwg(Factory Integration)09" xfId="76" xr:uid="{00000000-0005-0000-0000-00008D000000}"/>
    <cellStyle name="___retention_2005Tables_CrossTWGv1P_for YIELD_AAupdate_082305_2007_CTSG1_FocusTWGs-test_STRJ(SOC)_2009Tables_Focus_B-LITH-US-Bussels-V3" xfId="77" xr:uid="{00000000-0005-0000-0000-00008E000000}"/>
    <cellStyle name="___retention_2005Tables_CrossTWGv1P_for YIELD_AAupdate_082305_2007_CTSG1_FocusTWGs-test_STRJ(SOC)_2009Tables_Focus_B-LITH-US-V13b" xfId="78" xr:uid="{00000000-0005-0000-0000-00008F000000}"/>
    <cellStyle name="___retention_2005Tables_CrossTWGv1P_for YIELD_AAupdate_082305_2007_CTSG1_FocusTWGs-test_STRJ(SOC)_2009Tables_FOCUS_C_ITRS-FEPITWG(LL edits)" xfId="7589" xr:uid="{00000000-0005-0000-0000-000090000000}"/>
    <cellStyle name="___retention_2005Tables_CrossTWGv1P_for YIELD_AAupdate_082305_2007_CTSG1_FocusTWGs-test_STRJ(SOC)_2009Tables_FOCUS_C_ITRSV1" xfId="79" xr:uid="{00000000-0005-0000-0000-000091000000}"/>
    <cellStyle name="___retention_2005Tables_CrossTWGv1P_for YIELD_AAupdate_082305_2007_CTSG1_FocusTWGs-test_STRJ(SOC)_2009Tables_FOCUS_C_ITRSV3" xfId="80" xr:uid="{00000000-0005-0000-0000-000092000000}"/>
    <cellStyle name="___retention_2005Tables_CrossTWGv1P_for YIELD_AAupdate_082305_2007_CTSG1_FocusTWGs-test_STRJ(SOC)_2009Tables_FOCUS_D_ITRS-ITWG Copy 2010 V1" xfId="81" xr:uid="{00000000-0005-0000-0000-000093000000}"/>
    <cellStyle name="___retention_2005Tables_CrossTWGv1P_for YIELD_AAupdate_082305_2007_CTSG1_FocusTWGs-test_STRJ(SOC)_2009Tables_FOCUS_E_ITRS-AP and Interconnectv1" xfId="3291" xr:uid="{00000000-0005-0000-0000-000094000000}"/>
    <cellStyle name="___retention_2005Tables_CrossTWGv1P_for YIELD_AAupdate_082305_2007_CTSG1_FocusTWGs-test_STRJ(SOC)_2009Tables_FOCUS_E_ITRS-Interconnect-DRAFT" xfId="3292" xr:uid="{00000000-0005-0000-0000-000095000000}"/>
    <cellStyle name="___retention_2005Tables_CrossTWGv1P_for YIELD_AAupdate_082305_2007_CTSG1_FocusTWGs-test_STRJ(SOC)_2009Tables_ORTC_V5" xfId="82" xr:uid="{00000000-0005-0000-0000-000096000000}"/>
    <cellStyle name="___retention_2005Tables_CrossTWGv1P_for YIELD_AAupdate_082305_2007_CTSG1_FocusTWGs-test_STRJ(SOC)_2010-Update-PIDS-4B-lsw" xfId="7590" xr:uid="{00000000-0005-0000-0000-000097000000}"/>
    <cellStyle name="___retention_2005Tables_CrossTWGv1P_for YIELD_AAupdate_082305_2007_CTSG1_FocusTWGs-test_STRJ(SOC)_2011_ORTC-2A" xfId="3050" xr:uid="{00000000-0005-0000-0000-000098000000}"/>
    <cellStyle name="___retention_2005Tables_CrossTWGv1P_for YIELD_AAupdate_082305_2007_CTSG1_FocusTWGs-test_STRJ(SOC)_4FINAL2009Tables_ERD_Oct30_lsw" xfId="83" xr:uid="{00000000-0005-0000-0000-000099000000}"/>
    <cellStyle name="___retention_2005Tables_CrossTWGv1P_for YIELD_AAupdate_082305_2007_CTSG1_FocusTWGs-test_STRJ(SOC)_4FINAL2009Tables_ERD_Oct30_lsw2" xfId="84" xr:uid="{00000000-0005-0000-0000-00009A000000}"/>
    <cellStyle name="___retention_2005Tables_CrossTWGv1P_for YIELD_AAupdate_082305_2007_CTSG1_FocusTWGs-test_STRJ(SOC)_ITRS 2010 NAND Flash table revision--LSW  (Revised 09-15-2010)" xfId="7591" xr:uid="{00000000-0005-0000-0000-00009B000000}"/>
    <cellStyle name="___retention_2005Tables_CrossTWGv1P_for YIELD_AAupdate_082305_2007_CTSG1_FocusTWGs-test_STRJ(SOC)_ITRS B)_Table_ver6_INTC1~6_021710_After_Telecon_Rev_Alexis-lswEDITORS-NOTES" xfId="3293" xr:uid="{00000000-0005-0000-0000-00009C000000}"/>
    <cellStyle name="___retention_2005Tables_CrossTWGv1P_for YIELD_AAupdate_082305_2007_CTSG1_FocusTWGs-test_STRJ(SOC)_ITRS EUV Mask WG Meeting with Proposals-2009" xfId="85" xr:uid="{00000000-0005-0000-0000-00009D000000}"/>
    <cellStyle name="___retention_2005Tables_CrossTWGv1P_for YIELD_AAupdate_082305_2007_CTSG1_FocusTWGs-test_STRJ(SOC)_ITRS Optica Mask Table change note 200907011" xfId="86" xr:uid="{00000000-0005-0000-0000-00009E000000}"/>
    <cellStyle name="___retention_2005Tables_CrossTWGv1P_for YIELD_AAupdate_082305_2007_CTSG1_FocusTWGs-test_STRJ(SOC)_Litho_Challenges_2009_ITRS_Lith_Table_Summary-V5" xfId="87" xr:uid="{00000000-0005-0000-0000-00009F000000}"/>
    <cellStyle name="___retention_2005Tables_CrossTWGv1P_for YIELD_AAupdate_082305_2007_CTSG1_FocusTWGs-test_STRJ(SOC)_SOC_Proposal_2 (1)" xfId="88" xr:uid="{00000000-0005-0000-0000-0000A0000000}"/>
    <cellStyle name="___retention_2005Tables_CrossTWGv1P_for YIELD_AAupdate_082305_2007_CTSG1_FocusTWGs-test_STRJ(SOC)_SOC_Proposal_2 (1) 2" xfId="6877" xr:uid="{00000000-0005-0000-0000-0000A1000000}"/>
    <cellStyle name="___retention_2005Tables_CrossTWGv1P_for YIELD_AAupdate_082305_2007_CTSG1_FocusTWGs-test_STRJ(SOC)_SOC_Proposal_2 (1)_2007Test_SoC_0618" xfId="89" xr:uid="{00000000-0005-0000-0000-0000A2000000}"/>
    <cellStyle name="___retention_2005Tables_CrossTWGv1P_for YIELD_AAupdate_082305_2007_CTSG1_FocusTWGs-test_STRJ(SOC)_SOC_Proposal_2 (1)_2007Test_SoC_0618 2" xfId="6878" xr:uid="{00000000-0005-0000-0000-0000A3000000}"/>
    <cellStyle name="___retention_2005Tables_CrossTWGv1P_for YIELD_AAupdate_082305_2007_CTSG1_FocusTWGs-test_STRJ(SOC)_SOC_Proposal_2 (1)_2007Test_SoC_0618_2008Tables_FOCUS_ERM-ERD-FEP-LITH-INTC-FAC-AP_DRAFTv7" xfId="90" xr:uid="{00000000-0005-0000-0000-0000A4000000}"/>
    <cellStyle name="___retention_2005Tables_CrossTWGv1P_for YIELD_AAupdate_082305_2007_CTSG1_FocusTWGs-test_STRJ(SOC)_SOC_Proposal_2 (1)_2007Test_SoC_0618_2008Tables_FOCUS_ERM-ERD-FEP-LITH-INTC-FAC-AP_DRAFTv7 2" xfId="7472" xr:uid="{00000000-0005-0000-0000-0000A5000000}"/>
    <cellStyle name="___retention_2005Tables_CrossTWGv1P_for YIELD_AAupdate_082305_2007_CTSG1_FocusTWGs-test_STRJ(SOC)_SOC_Proposal_2 (1)_2007Test_SoC_0618_2008Tables_FOCUS_ERM-ERD-FEP-LITH-INTC-FAC-AP_DRAFTv7_2009 TR Tables_Factory Integration version 08-LSW" xfId="91" xr:uid="{00000000-0005-0000-0000-0000A6000000}"/>
    <cellStyle name="___retention_2005Tables_CrossTWGv1P_for YIELD_AAupdate_082305_2007_CTSG1_FocusTWGs-test_STRJ(SOC)_SOC_Proposal_2 (1)_2007Test_SoC_0618_2008Tables_FOCUS_ERM-ERD-FEP-LITH-INTC-FAC-AP_DRAFTv7_2009 TR Tables_Factory Integration(20090806)_02A" xfId="92" xr:uid="{00000000-0005-0000-0000-0000A7000000}"/>
    <cellStyle name="___retention_2005Tables_CrossTWGv1P_for YIELD_AAupdate_082305_2007_CTSG1_FocusTWGs-test_STRJ(SOC)_SOC_Proposal_2 (1)_2007Test_SoC_0618_2008Tables_FOCUS_ERM-ERD-FEP-LITH-INTC-FAC-AP_DRAFTv7_2009_INDEX" xfId="3294" xr:uid="{00000000-0005-0000-0000-0000A8000000}"/>
    <cellStyle name="___retention_2005Tables_CrossTWGv1P_for YIELD_AAupdate_082305_2007_CTSG1_FocusTWGs-test_STRJ(SOC)_SOC_Proposal_2 (1)_2007Test_SoC_0618_2008Tables_FOCUS_ERM-ERD-FEP-LITH-INTC-FAC-AP_DRAFTv7_2009_InterconnectTables_03032010" xfId="3295" xr:uid="{00000000-0005-0000-0000-0000A9000000}"/>
    <cellStyle name="___retention_2005Tables_CrossTWGv1P_for YIELD_AAupdate_082305_2007_CTSG1_FocusTWGs-test_STRJ(SOC)_SOC_Proposal_2 (1)_2007Test_SoC_0618_2008Tables_FOCUS_ERM-ERD-FEP-LITH-INTC-FAC-AP_DRAFTv7_2009Tables_FOCUS_B_ITRS" xfId="93" xr:uid="{00000000-0005-0000-0000-0000AA000000}"/>
    <cellStyle name="___retention_2005Tables_CrossTWGv1P_for YIELD_AAupdate_082305_2007_CTSG1_FocusTWGs-test_STRJ(SOC)_SOC_Proposal_2 (1)_2007Test_SoC_0618_2008Tables_FOCUS_ERM-ERD-FEP-LITH-INTC-FAC-AP_DRAFTv7_2009Tables_FOCUS_B_itwg(Factory Integration)09" xfId="94" xr:uid="{00000000-0005-0000-0000-0000AB000000}"/>
    <cellStyle name="___retention_2005Tables_CrossTWGv1P_for YIELD_AAupdate_082305_2007_CTSG1_FocusTWGs-test_STRJ(SOC)_SOC_Proposal_2 (1)_2007Test_SoC_0618_2008Tables_FOCUS_ERM-ERD-FEP-LITH-INTC-FAC-AP_DRAFTv7_2009Tables_Focus_B-LITH-US-Bussels-V3" xfId="95" xr:uid="{00000000-0005-0000-0000-0000AC000000}"/>
    <cellStyle name="___retention_2005Tables_CrossTWGv1P_for YIELD_AAupdate_082305_2007_CTSG1_FocusTWGs-test_STRJ(SOC)_SOC_Proposal_2 (1)_2007Test_SoC_0618_2008Tables_FOCUS_ERM-ERD-FEP-LITH-INTC-FAC-AP_DRAFTv7_2009Tables_Focus_B-LITH-US-V13b" xfId="96" xr:uid="{00000000-0005-0000-0000-0000AD000000}"/>
    <cellStyle name="___retention_2005Tables_CrossTWGv1P_for YIELD_AAupdate_082305_2007_CTSG1_FocusTWGs-test_STRJ(SOC)_SOC_Proposal_2 (1)_2007Test_SoC_0618_2008Tables_FOCUS_ERM-ERD-FEP-LITH-INTC-FAC-AP_DRAFTv7_2009Tables_FOCUS_C_ITRS-FEPITWG(LL edits)" xfId="6686" xr:uid="{00000000-0005-0000-0000-0000AE000000}"/>
    <cellStyle name="___retention_2005Tables_CrossTWGv1P_for YIELD_AAupdate_082305_2007_CTSG1_FocusTWGs-test_STRJ(SOC)_SOC_Proposal_2 (1)_2007Test_SoC_0618_2008Tables_FOCUS_ERM-ERD-FEP-LITH-INTC-FAC-AP_DRAFTv7_2009Tables_FOCUS_C_ITRSV1" xfId="97" xr:uid="{00000000-0005-0000-0000-0000AF000000}"/>
    <cellStyle name="___retention_2005Tables_CrossTWGv1P_for YIELD_AAupdate_082305_2007_CTSG1_FocusTWGs-test_STRJ(SOC)_SOC_Proposal_2 (1)_2007Test_SoC_0618_2008Tables_FOCUS_ERM-ERD-FEP-LITH-INTC-FAC-AP_DRAFTv7_2009Tables_FOCUS_C_ITRSV3" xfId="98" xr:uid="{00000000-0005-0000-0000-0000B0000000}"/>
    <cellStyle name="___retention_2005Tables_CrossTWGv1P_for YIELD_AAupdate_082305_2007_CTSG1_FocusTWGs-test_STRJ(SOC)_SOC_Proposal_2 (1)_2007Test_SoC_0618_2008Tables_FOCUS_ERM-ERD-FEP-LITH-INTC-FAC-AP_DRAFTv7_2009Tables_FOCUS_D_ITRS-ITWG Copy 2010 V1" xfId="99" xr:uid="{00000000-0005-0000-0000-0000B1000000}"/>
    <cellStyle name="___retention_2005Tables_CrossTWGv1P_for YIELD_AAupdate_082305_2007_CTSG1_FocusTWGs-test_STRJ(SOC)_SOC_Proposal_2 (1)_2007Test_SoC_0618_2008Tables_FOCUS_ERM-ERD-FEP-LITH-INTC-FAC-AP_DRAFTv7_2009Tables_FOCUS_E_ITRS-AP and Interconnectv1" xfId="3296" xr:uid="{00000000-0005-0000-0000-0000B2000000}"/>
    <cellStyle name="___retention_2005Tables_CrossTWGv1P_for YIELD_AAupdate_082305_2007_CTSG1_FocusTWGs-test_STRJ(SOC)_SOC_Proposal_2 (1)_2007Test_SoC_0618_2008Tables_FOCUS_ERM-ERD-FEP-LITH-INTC-FAC-AP_DRAFTv7_2009Tables_FOCUS_E_ITRS-Interconnect-DRAFT" xfId="3297" xr:uid="{00000000-0005-0000-0000-0000B3000000}"/>
    <cellStyle name="___retention_2005Tables_CrossTWGv1P_for YIELD_AAupdate_082305_2007_CTSG1_FocusTWGs-test_STRJ(SOC)_SOC_Proposal_2 (1)_2007Test_SoC_0618_2008Tables_FOCUS_ERM-ERD-FEP-LITH-INTC-FAC-AP_DRAFTv7_2009Tables_ORTC_V5" xfId="100" xr:uid="{00000000-0005-0000-0000-0000B4000000}"/>
    <cellStyle name="___retention_2005Tables_CrossTWGv1P_for YIELD_AAupdate_082305_2007_CTSG1_FocusTWGs-test_STRJ(SOC)_SOC_Proposal_2 (1)_2007Test_SoC_0618_2008Tables_FOCUS_ERM-ERD-FEP-LITH-INTC-FAC-AP_DRAFTv7_2010-Update-PIDS-4B-lsw" xfId="6687" xr:uid="{00000000-0005-0000-0000-0000B5000000}"/>
    <cellStyle name="___retention_2005Tables_CrossTWGv1P_for YIELD_AAupdate_082305_2007_CTSG1_FocusTWGs-test_STRJ(SOC)_SOC_Proposal_2 (1)_2007Test_SoC_0618_2008Tables_FOCUS_ERM-ERD-FEP-LITH-INTC-FAC-AP_DRAFTv7_2011_ORTC-2A" xfId="3051" xr:uid="{00000000-0005-0000-0000-0000B6000000}"/>
    <cellStyle name="___retention_2005Tables_CrossTWGv1P_for YIELD_AAupdate_082305_2007_CTSG1_FocusTWGs-test_STRJ(SOC)_SOC_Proposal_2 (1)_2007Test_SoC_0618_2008Tables_FOCUS_ERM-ERD-FEP-LITH-INTC-FAC-AP_DRAFTv7_4FINAL2009Tables_ERD_Oct30_lsw" xfId="101" xr:uid="{00000000-0005-0000-0000-0000B7000000}"/>
    <cellStyle name="___retention_2005Tables_CrossTWGv1P_for YIELD_AAupdate_082305_2007_CTSG1_FocusTWGs-test_STRJ(SOC)_SOC_Proposal_2 (1)_2007Test_SoC_0618_2008Tables_FOCUS_ERM-ERD-FEP-LITH-INTC-FAC-AP_DRAFTv7_4FINAL2009Tables_ERD_Oct30_lsw2" xfId="102" xr:uid="{00000000-0005-0000-0000-0000B8000000}"/>
    <cellStyle name="___retention_2005Tables_CrossTWGv1P_for YIELD_AAupdate_082305_2007_CTSG1_FocusTWGs-test_STRJ(SOC)_SOC_Proposal_2 (1)_2007Test_SoC_0618_2008Tables_FOCUS_ERM-ERD-FEP-LITH-INTC-FAC-AP_DRAFTv7_ITRS 2010 NAND Flash table revision--LSW  (Revised 09-15-2010)" xfId="6959" xr:uid="{00000000-0005-0000-0000-0000B9000000}"/>
    <cellStyle name="___retention_2005Tables_CrossTWGv1P_for YIELD_AAupdate_082305_2007_CTSG1_FocusTWGs-test_STRJ(SOC)_SOC_Proposal_2 (1)_2007Test_SoC_0618_2008Tables_FOCUS_ERM-ERD-FEP-LITH-INTC-FAC-AP_DRAFTv7_ITRS B)_Table_ver6_INTC1~6_021710_After_Telecon_Rev_Alexis-lswEDIT" xfId="3298" xr:uid="{00000000-0005-0000-0000-0000BA000000}"/>
    <cellStyle name="___retention_2005Tables_CrossTWGv1P_for YIELD_AAupdate_082305_2007_CTSG1_FocusTWGs-test_STRJ(SOC)_SOC_Proposal_2 (1)_2007Test_SoC_0618_2008Tables_FOCUS_ERM-ERD-FEP-LITH-INTC-FAC-AP_DRAFTv7_ITRS EUV Mask WG Meeting with Proposals-2009" xfId="103" xr:uid="{00000000-0005-0000-0000-0000BB000000}"/>
    <cellStyle name="___retention_2005Tables_CrossTWGv1P_for YIELD_AAupdate_082305_2007_CTSG1_FocusTWGs-test_STRJ(SOC)_SOC_Proposal_2 (1)_2007Test_SoC_0618_2008Tables_FOCUS_ERM-ERD-FEP-LITH-INTC-FAC-AP_DRAFTv7_ITRS Optica Mask Table change note 200907011" xfId="104" xr:uid="{00000000-0005-0000-0000-0000BC000000}"/>
    <cellStyle name="___retention_2005Tables_CrossTWGv1P_for YIELD_AAupdate_082305_2007_CTSG1_FocusTWGs-test_STRJ(SOC)_SOC_Proposal_2 (1)_2007Test_SoC_0618_2008Tables_FOCUS_ERM-ERD-FEP-LITH-INTC-FAC-AP_DRAFTv7_Litho_Challenges_2009_ITRS_Lith_Table_Summary-V5" xfId="105" xr:uid="{00000000-0005-0000-0000-0000BD000000}"/>
    <cellStyle name="___retention_2005Tables_CrossTWGv1P_for YIELD_AAupdate_082305_2007_CTSG1_FocusTWGs-test_STRJ(SOC)_SOC_Proposal_2 (1)_2007Test_SoC_0618_2008Tables_FOCUS_ERM-ERD-FEP-LITH-INTC-FAC-AP_DRAFTv7_Table INTC6-Final from Italy" xfId="3299" xr:uid="{00000000-0005-0000-0000-0000BE000000}"/>
    <cellStyle name="___retention_2005Tables_CrossTWGv1P_for YIELD_AAupdate_082305_2007_CTSG1_FocusTWGs-test_STRJ(SOC)_SOC_Proposal_2 (1)_2007Test_SoC_0618_2008Tables_FOCUS_ERM-ERD-FEP-LITH-INTC-FAC-AP_DRAFTv7_Table-PIDS4-LSW" xfId="6981" xr:uid="{00000000-0005-0000-0000-0000BF000000}"/>
    <cellStyle name="___retention_2005Tables_CrossTWGv1P_for YIELD_AAupdate_082305_2007_CTSG1_FocusTWGs-test_STRJ(SOC)_SOC_Proposal_2 (1)_2007Test_SoC_0618_2008Tables_FOCUS_ERM-ERD-FEP-LITH-INTC-FAC-AP_DRAFTv7_To Linda ITRS_NILb (2)" xfId="106" xr:uid="{00000000-0005-0000-0000-0000C0000000}"/>
    <cellStyle name="___retention_2005Tables_CrossTWGv1P_for YIELD_AAupdate_082305_2007_CTSG1_FocusTWGs-test_STRJ(SOC)_SOC_Proposal_2 (1)_2007Test_SoC_0618_2008Test 081203 handler revised proposal by SEAJ" xfId="3300" xr:uid="{00000000-0005-0000-0000-0000C1000000}"/>
    <cellStyle name="___retention_2005Tables_CrossTWGv1P_for YIELD_AAupdate_082305_2007_CTSG1_FocusTWGs-test_STRJ(SOC)_SOC_Proposal_2 (1)_2007Test_SoC_0618_2008Test 081203 handler revised proposal by SEAJ_2009 ITRS TestTable(Handler)090505" xfId="3301" xr:uid="{00000000-0005-0000-0000-0000C2000000}"/>
    <cellStyle name="___retention_2005Tables_CrossTWGv1P_for YIELD_AAupdate_082305_2007_CTSG1_FocusTWGs-test_STRJ(SOC)_SOC_Proposal_2 (1)_2007Test_SoC_0618_2008Test 081203 handler revised proposal by SEAJ_Table Test-T8 RF updated 14 July 2009" xfId="3302" xr:uid="{00000000-0005-0000-0000-0000C3000000}"/>
    <cellStyle name="___retention_2005Tables_CrossTWGv1P_for YIELD_AAupdate_082305_2007_CTSG1_FocusTWGs-test_STRJ(SOC)_SOC_Proposal_2 (1)_2007Test_SoC_0618_2008Test 1120 prober " xfId="3303" xr:uid="{00000000-0005-0000-0000-0000C4000000}"/>
    <cellStyle name="___retention_2005Tables_CrossTWGv1P_for YIELD_AAupdate_082305_2007_CTSG1_FocusTWGs-test_STRJ(SOC)_SOC_Proposal_2 (1)_2007Test_SoC_0618_2008Test 1120 prober _2009 ITRS TestTable(Handler)090505" xfId="3304" xr:uid="{00000000-0005-0000-0000-0000C5000000}"/>
    <cellStyle name="___retention_2005Tables_CrossTWGv1P_for YIELD_AAupdate_082305_2007_CTSG1_FocusTWGs-test_STRJ(SOC)_SOC_Proposal_2 (1)_2007Test_SoC_0618_2008Test 1120 prober _Table Test-T8 RF updated 14 July 2009" xfId="3305" xr:uid="{00000000-0005-0000-0000-0000C6000000}"/>
    <cellStyle name="___retention_2005Tables_CrossTWGv1P_for YIELD_AAupdate_082305_2007_CTSG1_FocusTWGs-test_STRJ(SOC)_SOC_Proposal_2 (1)_2007Test_SoC_0618_2008Test0722" xfId="3306" xr:uid="{00000000-0005-0000-0000-0000C7000000}"/>
    <cellStyle name="___retention_2005Tables_CrossTWGv1P_for YIELD_AAupdate_082305_2007_CTSG1_FocusTWGs-test_STRJ(SOC)_SOC_Proposal_2 (1)_2007Test_SoC_0618_2008Test0722_2009 ITRS TestTable(Handler)090505" xfId="3307" xr:uid="{00000000-0005-0000-0000-0000C8000000}"/>
    <cellStyle name="___retention_2005Tables_CrossTWGv1P_for YIELD_AAupdate_082305_2007_CTSG1_FocusTWGs-test_STRJ(SOC)_SOC_Proposal_2 (1)_2007Test_SoC_0618_2008Test0722_Table Test-T8 RF updated 14 July 2009" xfId="3308" xr:uid="{00000000-0005-0000-0000-0000C9000000}"/>
    <cellStyle name="___retention_2005Tables_CrossTWGv1P_for YIELD_AAupdate_082305_2007_CTSG1_FocusTWGs-test_STRJ(SOC)_SOC_Proposal_2 (1)_2007Test_SoC_0618_2008Test1215" xfId="3309" xr:uid="{00000000-0005-0000-0000-0000CA000000}"/>
    <cellStyle name="___retention_2005Tables_CrossTWGv1P_for YIELD_AAupdate_082305_2007_CTSG1_FocusTWGs-test_STRJ(SOC)_SOC_Proposal_2 (1)_2007Test_SoC_0618_2008Test1215_Table Test-T8 RF updated 14 July 2009" xfId="3310" xr:uid="{00000000-0005-0000-0000-0000CB000000}"/>
    <cellStyle name="___retention_2005Tables_CrossTWGv1P_for YIELD_AAupdate_082305_2007_CTSG1_FocusTWGs-test_STRJ(SOC)_SOC_Proposal_2 (1)_2007Test_SoC_0618_2008TestProposals_Handler_081208" xfId="3311" xr:uid="{00000000-0005-0000-0000-0000CC000000}"/>
    <cellStyle name="___retention_2005Tables_CrossTWGv1P_for YIELD_AAupdate_082305_2007_CTSG1_FocusTWGs-test_STRJ(SOC)_SOC_Proposal_2 (1)_2007Test_SoC_0618_2008TestProposals_Handler_081208_Table Test-T8 RF updated 14 July 2009" xfId="3312" xr:uid="{00000000-0005-0000-0000-0000CD000000}"/>
    <cellStyle name="___retention_2005Tables_CrossTWGv1P_for YIELD_AAupdate_082305_2007_CTSG1_FocusTWGs-test_STRJ(SOC)_SOC_Proposal_2 (1)_2007Test_SoC_0618_2009 ITRS TestTable(Handler)090505" xfId="3313" xr:uid="{00000000-0005-0000-0000-0000CE000000}"/>
    <cellStyle name="___retention_2005Tables_CrossTWGv1P_for YIELD_AAupdate_082305_2007_CTSG1_FocusTWGs-test_STRJ(SOC)_SOC_Proposal_2 (1)_2007Test_SoC_0618_2009 TR Tables_Factory Integration version 08-LSW" xfId="107" xr:uid="{00000000-0005-0000-0000-0000CF000000}"/>
    <cellStyle name="___retention_2005Tables_CrossTWGv1P_for YIELD_AAupdate_082305_2007_CTSG1_FocusTWGs-test_STRJ(SOC)_SOC_Proposal_2 (1)_2007Test_SoC_0618_2009 TR Tables_Factory Integration(20090806)_02A" xfId="108" xr:uid="{00000000-0005-0000-0000-0000D0000000}"/>
    <cellStyle name="___retention_2005Tables_CrossTWGv1P_for YIELD_AAupdate_082305_2007_CTSG1_FocusTWGs-test_STRJ(SOC)_SOC_Proposal_2 (1)_2007Test_SoC_0618_2009_INDEX" xfId="3314" xr:uid="{00000000-0005-0000-0000-0000D1000000}"/>
    <cellStyle name="___retention_2005Tables_CrossTWGv1P_for YIELD_AAupdate_082305_2007_CTSG1_FocusTWGs-test_STRJ(SOC)_SOC_Proposal_2 (1)_2007Test_SoC_0618_2009_InterconnectTables_03032010" xfId="3315" xr:uid="{00000000-0005-0000-0000-0000D2000000}"/>
    <cellStyle name="___retention_2005Tables_CrossTWGv1P_for YIELD_AAupdate_082305_2007_CTSG1_FocusTWGs-test_STRJ(SOC)_SOC_Proposal_2 (1)_2007Test_SoC_0618_2009Tables_FOCUS_B_ITRS" xfId="109" xr:uid="{00000000-0005-0000-0000-0000D3000000}"/>
    <cellStyle name="___retention_2005Tables_CrossTWGv1P_for YIELD_AAupdate_082305_2007_CTSG1_FocusTWGs-test_STRJ(SOC)_SOC_Proposal_2 (1)_2007Test_SoC_0618_2009Tables_FOCUS_B_itwg(Factory Integration)09" xfId="110" xr:uid="{00000000-0005-0000-0000-0000D4000000}"/>
    <cellStyle name="___retention_2005Tables_CrossTWGv1P_for YIELD_AAupdate_082305_2007_CTSG1_FocusTWGs-test_STRJ(SOC)_SOC_Proposal_2 (1)_2007Test_SoC_0618_2009Tables_Focus_B-LITH-US-Bussels-V3" xfId="111" xr:uid="{00000000-0005-0000-0000-0000D5000000}"/>
    <cellStyle name="___retention_2005Tables_CrossTWGv1P_for YIELD_AAupdate_082305_2007_CTSG1_FocusTWGs-test_STRJ(SOC)_SOC_Proposal_2 (1)_2007Test_SoC_0618_2009Tables_Focus_B-LITH-US-V13b" xfId="112" xr:uid="{00000000-0005-0000-0000-0000D6000000}"/>
    <cellStyle name="___retention_2005Tables_CrossTWGv1P_for YIELD_AAupdate_082305_2007_CTSG1_FocusTWGs-test_STRJ(SOC)_SOC_Proposal_2 (1)_2007Test_SoC_0618_2009Tables_FOCUS_C_ITRS-FEPITWG(LL edits)" xfId="7269" xr:uid="{00000000-0005-0000-0000-0000D7000000}"/>
    <cellStyle name="___retention_2005Tables_CrossTWGv1P_for YIELD_AAupdate_082305_2007_CTSG1_FocusTWGs-test_STRJ(SOC)_SOC_Proposal_2 (1)_2007Test_SoC_0618_2009Tables_FOCUS_C_ITRSV1" xfId="113" xr:uid="{00000000-0005-0000-0000-0000D8000000}"/>
    <cellStyle name="___retention_2005Tables_CrossTWGv1P_for YIELD_AAupdate_082305_2007_CTSG1_FocusTWGs-test_STRJ(SOC)_SOC_Proposal_2 (1)_2007Test_SoC_0618_2009Tables_FOCUS_C_ITRSV3" xfId="114" xr:uid="{00000000-0005-0000-0000-0000D9000000}"/>
    <cellStyle name="___retention_2005Tables_CrossTWGv1P_for YIELD_AAupdate_082305_2007_CTSG1_FocusTWGs-test_STRJ(SOC)_SOC_Proposal_2 (1)_2007Test_SoC_0618_2009Tables_FOCUS_D_ITRS-ITWG Copy 2010 V1" xfId="115" xr:uid="{00000000-0005-0000-0000-0000DA000000}"/>
    <cellStyle name="___retention_2005Tables_CrossTWGv1P_for YIELD_AAupdate_082305_2007_CTSG1_FocusTWGs-test_STRJ(SOC)_SOC_Proposal_2 (1)_2007Test_SoC_0618_2009Tables_FOCUS_E_ITRS-AP and Interconnectv1" xfId="3316" xr:uid="{00000000-0005-0000-0000-0000DB000000}"/>
    <cellStyle name="___retention_2005Tables_CrossTWGv1P_for YIELD_AAupdate_082305_2007_CTSG1_FocusTWGs-test_STRJ(SOC)_SOC_Proposal_2 (1)_2007Test_SoC_0618_2009Tables_FOCUS_E_ITRS-Interconnect-DRAFT" xfId="3317" xr:uid="{00000000-0005-0000-0000-0000DC000000}"/>
    <cellStyle name="___retention_2005Tables_CrossTWGv1P_for YIELD_AAupdate_082305_2007_CTSG1_FocusTWGs-test_STRJ(SOC)_SOC_Proposal_2 (1)_2007Test_SoC_0618_2009Tables_ORTC_V5" xfId="116" xr:uid="{00000000-0005-0000-0000-0000DD000000}"/>
    <cellStyle name="___retention_2005Tables_CrossTWGv1P_for YIELD_AAupdate_082305_2007_CTSG1_FocusTWGs-test_STRJ(SOC)_SOC_Proposal_2 (1)_2007Test_SoC_0618_2010-Update-PIDS-4B-lsw" xfId="7592" xr:uid="{00000000-0005-0000-0000-0000DE000000}"/>
    <cellStyle name="___retention_2005Tables_CrossTWGv1P_for YIELD_AAupdate_082305_2007_CTSG1_FocusTWGs-test_STRJ(SOC)_SOC_Proposal_2 (1)_2007Test_SoC_0618_2011_ORTC-2A" xfId="3052" xr:uid="{00000000-0005-0000-0000-0000DF000000}"/>
    <cellStyle name="___retention_2005Tables_CrossTWGv1P_for YIELD_AAupdate_082305_2007_CTSG1_FocusTWGs-test_STRJ(SOC)_SOC_Proposal_2 (1)_2007Test_SoC_0618_4FINAL2009Tables_ERD_Oct30_lsw" xfId="117" xr:uid="{00000000-0005-0000-0000-0000E0000000}"/>
    <cellStyle name="___retention_2005Tables_CrossTWGv1P_for YIELD_AAupdate_082305_2007_CTSG1_FocusTWGs-test_STRJ(SOC)_SOC_Proposal_2 (1)_2007Test_SoC_0618_4FINAL2009Tables_ERD_Oct30_lsw2" xfId="118" xr:uid="{00000000-0005-0000-0000-0000E1000000}"/>
    <cellStyle name="___retention_2005Tables_CrossTWGv1P_for YIELD_AAupdate_082305_2007_CTSG1_FocusTWGs-test_STRJ(SOC)_SOC_Proposal_2 (1)_2007Test_SoC_0618_ITRS 2010 NAND Flash table revision--LSW  (Revised 09-15-2010)" xfId="6982" xr:uid="{00000000-0005-0000-0000-0000E2000000}"/>
    <cellStyle name="___retention_2005Tables_CrossTWGv1P_for YIELD_AAupdate_082305_2007_CTSG1_FocusTWGs-test_STRJ(SOC)_SOC_Proposal_2 (1)_2007Test_SoC_0618_ITRS B)_Table_ver6_INTC1~6_021710_After_Telecon_Rev_Alexis-lswEDITORS-NOTES" xfId="3318" xr:uid="{00000000-0005-0000-0000-0000E3000000}"/>
    <cellStyle name="___retention_2005Tables_CrossTWGv1P_for YIELD_AAupdate_082305_2007_CTSG1_FocusTWGs-test_STRJ(SOC)_SOC_Proposal_2 (1)_2007Test_SoC_0618_ITRS EUV Mask WG Meeting with Proposals-2009" xfId="119" xr:uid="{00000000-0005-0000-0000-0000E4000000}"/>
    <cellStyle name="___retention_2005Tables_CrossTWGv1P_for YIELD_AAupdate_082305_2007_CTSG1_FocusTWGs-test_STRJ(SOC)_SOC_Proposal_2 (1)_2007Test_SoC_0618_ITRS Optica Mask Table change note 200907011" xfId="120" xr:uid="{00000000-0005-0000-0000-0000E5000000}"/>
    <cellStyle name="___retention_2005Tables_CrossTWGv1P_for YIELD_AAupdate_082305_2007_CTSG1_FocusTWGs-test_STRJ(SOC)_SOC_Proposal_2 (1)_2007Test_SoC_0618_Litho_Challenges_2009_ITRS_Lith_Table_Summary-V5" xfId="121" xr:uid="{00000000-0005-0000-0000-0000E6000000}"/>
    <cellStyle name="___retention_2005Tables_CrossTWGv1P_for YIELD_AAupdate_082305_2007_CTSG1_FocusTWGs-test_STRJ(SOC)_SOC_Proposal_2 (1)_2007Test_SoC_0618_Table INTC6-Final from Italy" xfId="3319" xr:uid="{00000000-0005-0000-0000-0000E7000000}"/>
    <cellStyle name="___retention_2005Tables_CrossTWGv1P_for YIELD_AAupdate_082305_2007_CTSG1_FocusTWGs-test_STRJ(SOC)_SOC_Proposal_2 (1)_2007Test_SoC_0618_Table Test-T11 Prober updated 08Jul09" xfId="3320" xr:uid="{00000000-0005-0000-0000-0000E8000000}"/>
    <cellStyle name="___retention_2005Tables_CrossTWGv1P_for YIELD_AAupdate_082305_2007_CTSG1_FocusTWGs-test_STRJ(SOC)_SOC_Proposal_2 (1)_2007Test_SoC_0618_Table Test-T8 RF updated 14 July 2009" xfId="3321" xr:uid="{00000000-0005-0000-0000-0000E9000000}"/>
    <cellStyle name="___retention_2005Tables_CrossTWGv1P_for YIELD_AAupdate_082305_2007_CTSG1_FocusTWGs-test_STRJ(SOC)_SOC_Proposal_2 (1)_2007Test_SoC_0618_Table-PIDS4-LSW" xfId="6983" xr:uid="{00000000-0005-0000-0000-0000EA000000}"/>
    <cellStyle name="___retention_2005Tables_CrossTWGv1P_for YIELD_AAupdate_082305_2007_CTSG1_FocusTWGs-test_STRJ(SOC)_SOC_Proposal_2 (1)_2007Test_SoC_0618_Test_Tables_20081208" xfId="3322" xr:uid="{00000000-0005-0000-0000-0000EB000000}"/>
    <cellStyle name="___retention_2005Tables_CrossTWGv1P_for YIELD_AAupdate_082305_2007_CTSG1_FocusTWGs-test_STRJ(SOC)_SOC_Proposal_2 (1)_2007Test_SoC_0618_Test_Tables_20081208 Korea feedback_08081225 " xfId="3323" xr:uid="{00000000-0005-0000-0000-0000EC000000}"/>
    <cellStyle name="___retention_2005Tables_CrossTWGv1P_for YIELD_AAupdate_082305_2007_CTSG1_FocusTWGs-test_STRJ(SOC)_SOC_Proposal_2 (1)_2007Test_SoC_0618_Test_Tables_20081208 Korea feedback_08081225 _Table Test-T8 RF updated 14 July 2009" xfId="3324" xr:uid="{00000000-0005-0000-0000-0000ED000000}"/>
    <cellStyle name="___retention_2005Tables_CrossTWGv1P_for YIELD_AAupdate_082305_2007_CTSG1_FocusTWGs-test_STRJ(SOC)_SOC_Proposal_2 (1)_2007Test_SoC_0618_Test_Tables_20081208_Table Test-T8 RF updated 14 July 2009" xfId="3325" xr:uid="{00000000-0005-0000-0000-0000EE000000}"/>
    <cellStyle name="___retention_2005Tables_CrossTWGv1P_for YIELD_AAupdate_082305_2007_CTSG1_FocusTWGs-test_STRJ(SOC)_SOC_Proposal_2 (1)_2007Test_SoC_0618_Test_Tables_20081231プローブカード案" xfId="3326" xr:uid="{00000000-0005-0000-0000-0000EF000000}"/>
    <cellStyle name="___retention_2005Tables_CrossTWGv1P_for YIELD_AAupdate_082305_2007_CTSG1_FocusTWGs-test_STRJ(SOC)_SOC_Proposal_2 (1)_2007Test_SoC_0618_Test_Tables_20081231プローブカード案_Table Test-T8 RF updated 14 July 2009" xfId="3327" xr:uid="{00000000-0005-0000-0000-0000F0000000}"/>
    <cellStyle name="___retention_2005Tables_CrossTWGv1P_for YIELD_AAupdate_082305_2007_CTSG1_FocusTWGs-test_STRJ(SOC)_SOC_Proposal_2 (1)_2007Test_SoC_0618_Test_Tables_20090113プローブカード案2" xfId="3328" xr:uid="{00000000-0005-0000-0000-0000F1000000}"/>
    <cellStyle name="___retention_2005Tables_CrossTWGv1P_for YIELD_AAupdate_082305_2007_CTSG1_FocusTWGs-test_STRJ(SOC)_SOC_Proposal_2 (1)_2007Test_SoC_0618_Test_Tables_20090113プローブカード案2_Table Test-T8 RF updated 14 July 2009" xfId="3329" xr:uid="{00000000-0005-0000-0000-0000F2000000}"/>
    <cellStyle name="___retention_2005Tables_CrossTWGv1P_for YIELD_AAupdate_082305_2007_CTSG1_FocusTWGs-test_STRJ(SOC)_SOC_Proposal_2 (1)_2007Test_SoC_0618_Test_Tables_20090113プローブカード案3" xfId="3330" xr:uid="{00000000-0005-0000-0000-0000F3000000}"/>
    <cellStyle name="___retention_2005Tables_CrossTWGv1P_for YIELD_AAupdate_082305_2007_CTSG1_FocusTWGs-test_STRJ(SOC)_SOC_Proposal_2 (1)_2007Test_SoC_0618_Test_Tables_20090113プローブカード案3_Table Test-T8 RF updated 14 July 2009" xfId="3331" xr:uid="{00000000-0005-0000-0000-0000F4000000}"/>
    <cellStyle name="___retention_2005Tables_CrossTWGv1P_for YIELD_AAupdate_082305_2007_CTSG1_FocusTWGs-test_STRJ(SOC)_SOC_Proposal_2 (1)_2007Test_SoC_0618_To Linda ITRS_NILb (2)" xfId="122" xr:uid="{00000000-0005-0000-0000-0000F5000000}"/>
    <cellStyle name="___retention_2005Tables_CrossTWGv1P_for YIELD_AAupdate_082305_2007_CTSG1_FocusTWGs-test_STRJ(SOC)_SOC_Proposal_2 (1)_2007Test_SoC_0618_見直しfor2009：2007Test0829_SoC&amp;Logic" xfId="3332" xr:uid="{00000000-0005-0000-0000-0000F6000000}"/>
    <cellStyle name="___retention_2005Tables_CrossTWGv1P_for YIELD_AAupdate_082305_2007_CTSG1_FocusTWGs-test_STRJ(SOC)_SOC_Proposal_2 (1)_2007Test_SoC_0618_見直しfor2009：2007Test0829_SoC&amp;Logic(0707会議後)" xfId="3333" xr:uid="{00000000-0005-0000-0000-0000F7000000}"/>
    <cellStyle name="___retention_2005Tables_CrossTWGv1P_for YIELD_AAupdate_082305_2007_CTSG1_FocusTWGs-test_STRJ(SOC)_SOC_Proposal_2 (1)_2008Tables_FOCUS_ERM-ERD-FEP-LITH-INTC-FAC-AP_DRAFTv7" xfId="123" xr:uid="{00000000-0005-0000-0000-0000F8000000}"/>
    <cellStyle name="___retention_2005Tables_CrossTWGv1P_for YIELD_AAupdate_082305_2007_CTSG1_FocusTWGs-test_STRJ(SOC)_SOC_Proposal_2 (1)_2008Tables_FOCUS_ERM-ERD-FEP-LITH-INTC-FAC-AP_DRAFTv7 2" xfId="7473" xr:uid="{00000000-0005-0000-0000-0000F9000000}"/>
    <cellStyle name="___retention_2005Tables_CrossTWGv1P_for YIELD_AAupdate_082305_2007_CTSG1_FocusTWGs-test_STRJ(SOC)_SOC_Proposal_2 (1)_2008Tables_FOCUS_ERM-ERD-FEP-LITH-INTC-FAC-AP_DRAFTv7_2009 TR Tables_Factory Integration version 08-LSW" xfId="124" xr:uid="{00000000-0005-0000-0000-0000FA000000}"/>
    <cellStyle name="___retention_2005Tables_CrossTWGv1P_for YIELD_AAupdate_082305_2007_CTSG1_FocusTWGs-test_STRJ(SOC)_SOC_Proposal_2 (1)_2008Tables_FOCUS_ERM-ERD-FEP-LITH-INTC-FAC-AP_DRAFTv7_2009 TR Tables_Factory Integration(20090806)_02A" xfId="125" xr:uid="{00000000-0005-0000-0000-0000FB000000}"/>
    <cellStyle name="___retention_2005Tables_CrossTWGv1P_for YIELD_AAupdate_082305_2007_CTSG1_FocusTWGs-test_STRJ(SOC)_SOC_Proposal_2 (1)_2008Tables_FOCUS_ERM-ERD-FEP-LITH-INTC-FAC-AP_DRAFTv7_2009_INDEX" xfId="3334" xr:uid="{00000000-0005-0000-0000-0000FC000000}"/>
    <cellStyle name="___retention_2005Tables_CrossTWGv1P_for YIELD_AAupdate_082305_2007_CTSG1_FocusTWGs-test_STRJ(SOC)_SOC_Proposal_2 (1)_2008Tables_FOCUS_ERM-ERD-FEP-LITH-INTC-FAC-AP_DRAFTv7_2009_InterconnectTables_03032010" xfId="3335" xr:uid="{00000000-0005-0000-0000-0000FD000000}"/>
    <cellStyle name="___retention_2005Tables_CrossTWGv1P_for YIELD_AAupdate_082305_2007_CTSG1_FocusTWGs-test_STRJ(SOC)_SOC_Proposal_2 (1)_2008Tables_FOCUS_ERM-ERD-FEP-LITH-INTC-FAC-AP_DRAFTv7_2009Tables_FOCUS_B_ITRS" xfId="126" xr:uid="{00000000-0005-0000-0000-0000FE000000}"/>
    <cellStyle name="___retention_2005Tables_CrossTWGv1P_for YIELD_AAupdate_082305_2007_CTSG1_FocusTWGs-test_STRJ(SOC)_SOC_Proposal_2 (1)_2008Tables_FOCUS_ERM-ERD-FEP-LITH-INTC-FAC-AP_DRAFTv7_2009Tables_FOCUS_B_itwg(Factory Integration)09" xfId="127" xr:uid="{00000000-0005-0000-0000-0000FF000000}"/>
    <cellStyle name="___retention_2005Tables_CrossTWGv1P_for YIELD_AAupdate_082305_2007_CTSG1_FocusTWGs-test_STRJ(SOC)_SOC_Proposal_2 (1)_2008Tables_FOCUS_ERM-ERD-FEP-LITH-INTC-FAC-AP_DRAFTv7_2009Tables_Focus_B-LITH-US-Bussels-V3" xfId="128" xr:uid="{00000000-0005-0000-0000-000000010000}"/>
    <cellStyle name="___retention_2005Tables_CrossTWGv1P_for YIELD_AAupdate_082305_2007_CTSG1_FocusTWGs-test_STRJ(SOC)_SOC_Proposal_2 (1)_2008Tables_FOCUS_ERM-ERD-FEP-LITH-INTC-FAC-AP_DRAFTv7_2009Tables_Focus_B-LITH-US-V13b" xfId="129" xr:uid="{00000000-0005-0000-0000-000001010000}"/>
    <cellStyle name="___retention_2005Tables_CrossTWGv1P_for YIELD_AAupdate_082305_2007_CTSG1_FocusTWGs-test_STRJ(SOC)_SOC_Proposal_2 (1)_2008Tables_FOCUS_ERM-ERD-FEP-LITH-INTC-FAC-AP_DRAFTv7_2009Tables_FOCUS_C_ITRS-FEPITWG(LL edits)" xfId="6984" xr:uid="{00000000-0005-0000-0000-000002010000}"/>
    <cellStyle name="___retention_2005Tables_CrossTWGv1P_for YIELD_AAupdate_082305_2007_CTSG1_FocusTWGs-test_STRJ(SOC)_SOC_Proposal_2 (1)_2008Tables_FOCUS_ERM-ERD-FEP-LITH-INTC-FAC-AP_DRAFTv7_2009Tables_FOCUS_C_ITRSV1" xfId="130" xr:uid="{00000000-0005-0000-0000-000003010000}"/>
    <cellStyle name="___retention_2005Tables_CrossTWGv1P_for YIELD_AAupdate_082305_2007_CTSG1_FocusTWGs-test_STRJ(SOC)_SOC_Proposal_2 (1)_2008Tables_FOCUS_ERM-ERD-FEP-LITH-INTC-FAC-AP_DRAFTv7_2009Tables_FOCUS_C_ITRSV3" xfId="131" xr:uid="{00000000-0005-0000-0000-000004010000}"/>
    <cellStyle name="___retention_2005Tables_CrossTWGv1P_for YIELD_AAupdate_082305_2007_CTSG1_FocusTWGs-test_STRJ(SOC)_SOC_Proposal_2 (1)_2008Tables_FOCUS_ERM-ERD-FEP-LITH-INTC-FAC-AP_DRAFTv7_2009Tables_FOCUS_D_ITRS-ITWG Copy 2010 V1" xfId="132" xr:uid="{00000000-0005-0000-0000-000005010000}"/>
    <cellStyle name="___retention_2005Tables_CrossTWGv1P_for YIELD_AAupdate_082305_2007_CTSG1_FocusTWGs-test_STRJ(SOC)_SOC_Proposal_2 (1)_2008Tables_FOCUS_ERM-ERD-FEP-LITH-INTC-FAC-AP_DRAFTv7_2009Tables_FOCUS_E_ITRS-AP and Interconnectv1" xfId="3336" xr:uid="{00000000-0005-0000-0000-000006010000}"/>
    <cellStyle name="___retention_2005Tables_CrossTWGv1P_for YIELD_AAupdate_082305_2007_CTSG1_FocusTWGs-test_STRJ(SOC)_SOC_Proposal_2 (1)_2008Tables_FOCUS_ERM-ERD-FEP-LITH-INTC-FAC-AP_DRAFTv7_2009Tables_FOCUS_E_ITRS-Interconnect-DRAFT" xfId="3337" xr:uid="{00000000-0005-0000-0000-000007010000}"/>
    <cellStyle name="___retention_2005Tables_CrossTWGv1P_for YIELD_AAupdate_082305_2007_CTSG1_FocusTWGs-test_STRJ(SOC)_SOC_Proposal_2 (1)_2008Tables_FOCUS_ERM-ERD-FEP-LITH-INTC-FAC-AP_DRAFTv7_2009Tables_ORTC_V5" xfId="133" xr:uid="{00000000-0005-0000-0000-000008010000}"/>
    <cellStyle name="___retention_2005Tables_CrossTWGv1P_for YIELD_AAupdate_082305_2007_CTSG1_FocusTWGs-test_STRJ(SOC)_SOC_Proposal_2 (1)_2008Tables_FOCUS_ERM-ERD-FEP-LITH-INTC-FAC-AP_DRAFTv7_2010-Update-PIDS-4B-lsw" xfId="7270" xr:uid="{00000000-0005-0000-0000-000009010000}"/>
    <cellStyle name="___retention_2005Tables_CrossTWGv1P_for YIELD_AAupdate_082305_2007_CTSG1_FocusTWGs-test_STRJ(SOC)_SOC_Proposal_2 (1)_2008Tables_FOCUS_ERM-ERD-FEP-LITH-INTC-FAC-AP_DRAFTv7_2011_ORTC-2A" xfId="3053" xr:uid="{00000000-0005-0000-0000-00000A010000}"/>
    <cellStyle name="___retention_2005Tables_CrossTWGv1P_for YIELD_AAupdate_082305_2007_CTSG1_FocusTWGs-test_STRJ(SOC)_SOC_Proposal_2 (1)_2008Tables_FOCUS_ERM-ERD-FEP-LITH-INTC-FAC-AP_DRAFTv7_4FINAL2009Tables_ERD_Oct30_lsw" xfId="134" xr:uid="{00000000-0005-0000-0000-00000B010000}"/>
    <cellStyle name="___retention_2005Tables_CrossTWGv1P_for YIELD_AAupdate_082305_2007_CTSG1_FocusTWGs-test_STRJ(SOC)_SOC_Proposal_2 (1)_2008Tables_FOCUS_ERM-ERD-FEP-LITH-INTC-FAC-AP_DRAFTv7_4FINAL2009Tables_ERD_Oct30_lsw2" xfId="135" xr:uid="{00000000-0005-0000-0000-00000C010000}"/>
    <cellStyle name="___retention_2005Tables_CrossTWGv1P_for YIELD_AAupdate_082305_2007_CTSG1_FocusTWGs-test_STRJ(SOC)_SOC_Proposal_2 (1)_2008Tables_FOCUS_ERM-ERD-FEP-LITH-INTC-FAC-AP_DRAFTv7_ITRS 2010 NAND Flash table revision--LSW  (Revised 09-15-2010)" xfId="6985" xr:uid="{00000000-0005-0000-0000-00000D010000}"/>
    <cellStyle name="___retention_2005Tables_CrossTWGv1P_for YIELD_AAupdate_082305_2007_CTSG1_FocusTWGs-test_STRJ(SOC)_SOC_Proposal_2 (1)_2008Tables_FOCUS_ERM-ERD-FEP-LITH-INTC-FAC-AP_DRAFTv7_ITRS B)_Table_ver6_INTC1~6_021710_After_Telecon_Rev_Alexis-lswEDITORS-NOTES" xfId="3338" xr:uid="{00000000-0005-0000-0000-00000E010000}"/>
    <cellStyle name="___retention_2005Tables_CrossTWGv1P_for YIELD_AAupdate_082305_2007_CTSG1_FocusTWGs-test_STRJ(SOC)_SOC_Proposal_2 (1)_2008Tables_FOCUS_ERM-ERD-FEP-LITH-INTC-FAC-AP_DRAFTv7_ITRS EUV Mask WG Meeting with Proposals-2009" xfId="136" xr:uid="{00000000-0005-0000-0000-00000F010000}"/>
    <cellStyle name="___retention_2005Tables_CrossTWGv1P_for YIELD_AAupdate_082305_2007_CTSG1_FocusTWGs-test_STRJ(SOC)_SOC_Proposal_2 (1)_2008Tables_FOCUS_ERM-ERD-FEP-LITH-INTC-FAC-AP_DRAFTv7_ITRS Optica Mask Table change note 200907011" xfId="137" xr:uid="{00000000-0005-0000-0000-000010010000}"/>
    <cellStyle name="___retention_2005Tables_CrossTWGv1P_for YIELD_AAupdate_082305_2007_CTSG1_FocusTWGs-test_STRJ(SOC)_SOC_Proposal_2 (1)_2008Tables_FOCUS_ERM-ERD-FEP-LITH-INTC-FAC-AP_DRAFTv7_Litho_Challenges_2009_ITRS_Lith_Table_Summary-V5" xfId="138" xr:uid="{00000000-0005-0000-0000-000011010000}"/>
    <cellStyle name="___retention_2005Tables_CrossTWGv1P_for YIELD_AAupdate_082305_2007_CTSG1_FocusTWGs-test_STRJ(SOC)_SOC_Proposal_2 (1)_2008Tables_FOCUS_ERM-ERD-FEP-LITH-INTC-FAC-AP_DRAFTv7_Table INTC6-Final from Italy" xfId="3339" xr:uid="{00000000-0005-0000-0000-000012010000}"/>
    <cellStyle name="___retention_2005Tables_CrossTWGv1P_for YIELD_AAupdate_082305_2007_CTSG1_FocusTWGs-test_STRJ(SOC)_SOC_Proposal_2 (1)_2008Tables_FOCUS_ERM-ERD-FEP-LITH-INTC-FAC-AP_DRAFTv7_Table-PIDS4-LSW" xfId="7271" xr:uid="{00000000-0005-0000-0000-000013010000}"/>
    <cellStyle name="___retention_2005Tables_CrossTWGv1P_for YIELD_AAupdate_082305_2007_CTSG1_FocusTWGs-test_STRJ(SOC)_SOC_Proposal_2 (1)_2008Tables_FOCUS_ERM-ERD-FEP-LITH-INTC-FAC-AP_DRAFTv7_To Linda ITRS_NILb (2)" xfId="139" xr:uid="{00000000-0005-0000-0000-000014010000}"/>
    <cellStyle name="___retention_2005Tables_CrossTWGv1P_for YIELD_AAupdate_082305_2007_CTSG1_FocusTWGs-test_STRJ(SOC)_SOC_Proposal_2 (1)_2008Test 081203 handler revised proposal by SEAJ" xfId="3340" xr:uid="{00000000-0005-0000-0000-000015010000}"/>
    <cellStyle name="___retention_2005Tables_CrossTWGv1P_for YIELD_AAupdate_082305_2007_CTSG1_FocusTWGs-test_STRJ(SOC)_SOC_Proposal_2 (1)_2008Test 081203 handler revised proposal by SEAJ_2009 ITRS TestTable(Handler)090505" xfId="3341" xr:uid="{00000000-0005-0000-0000-000016010000}"/>
    <cellStyle name="___retention_2005Tables_CrossTWGv1P_for YIELD_AAupdate_082305_2007_CTSG1_FocusTWGs-test_STRJ(SOC)_SOC_Proposal_2 (1)_2008Test 081203 handler revised proposal by SEAJ_Table Test-T8 RF updated 14 July 2009" xfId="3342" xr:uid="{00000000-0005-0000-0000-000017010000}"/>
    <cellStyle name="___retention_2005Tables_CrossTWGv1P_for YIELD_AAupdate_082305_2007_CTSG1_FocusTWGs-test_STRJ(SOC)_SOC_Proposal_2 (1)_2008Test 1120 prober " xfId="3343" xr:uid="{00000000-0005-0000-0000-000018010000}"/>
    <cellStyle name="___retention_2005Tables_CrossTWGv1P_for YIELD_AAupdate_082305_2007_CTSG1_FocusTWGs-test_STRJ(SOC)_SOC_Proposal_2 (1)_2008Test 1120 prober _2009 ITRS TestTable(Handler)090505" xfId="3344" xr:uid="{00000000-0005-0000-0000-000019010000}"/>
    <cellStyle name="___retention_2005Tables_CrossTWGv1P_for YIELD_AAupdate_082305_2007_CTSG1_FocusTWGs-test_STRJ(SOC)_SOC_Proposal_2 (1)_2008Test 1120 prober _Table Test-T8 RF updated 14 July 2009" xfId="3345" xr:uid="{00000000-0005-0000-0000-00001A010000}"/>
    <cellStyle name="___retention_2005Tables_CrossTWGv1P_for YIELD_AAupdate_082305_2007_CTSG1_FocusTWGs-test_STRJ(SOC)_SOC_Proposal_2 (1)_2008Test0722" xfId="3346" xr:uid="{00000000-0005-0000-0000-00001B010000}"/>
    <cellStyle name="___retention_2005Tables_CrossTWGv1P_for YIELD_AAupdate_082305_2007_CTSG1_FocusTWGs-test_STRJ(SOC)_SOC_Proposal_2 (1)_2008Test0722_2009 ITRS TestTable(Handler)090505" xfId="3347" xr:uid="{00000000-0005-0000-0000-00001C010000}"/>
    <cellStyle name="___retention_2005Tables_CrossTWGv1P_for YIELD_AAupdate_082305_2007_CTSG1_FocusTWGs-test_STRJ(SOC)_SOC_Proposal_2 (1)_2008Test0722_Table Test-T8 RF updated 14 July 2009" xfId="3348" xr:uid="{00000000-0005-0000-0000-00001D010000}"/>
    <cellStyle name="___retention_2005Tables_CrossTWGv1P_for YIELD_AAupdate_082305_2007_CTSG1_FocusTWGs-test_STRJ(SOC)_SOC_Proposal_2 (1)_2008Test1215" xfId="3349" xr:uid="{00000000-0005-0000-0000-00001E010000}"/>
    <cellStyle name="___retention_2005Tables_CrossTWGv1P_for YIELD_AAupdate_082305_2007_CTSG1_FocusTWGs-test_STRJ(SOC)_SOC_Proposal_2 (1)_2008Test1215_Table Test-T8 RF updated 14 July 2009" xfId="3350" xr:uid="{00000000-0005-0000-0000-00001F010000}"/>
    <cellStyle name="___retention_2005Tables_CrossTWGv1P_for YIELD_AAupdate_082305_2007_CTSG1_FocusTWGs-test_STRJ(SOC)_SOC_Proposal_2 (1)_2008TestProposals_Handler_081208" xfId="3351" xr:uid="{00000000-0005-0000-0000-000020010000}"/>
    <cellStyle name="___retention_2005Tables_CrossTWGv1P_for YIELD_AAupdate_082305_2007_CTSG1_FocusTWGs-test_STRJ(SOC)_SOC_Proposal_2 (1)_2008TestProposals_Handler_081208_Table Test-T8 RF updated 14 July 2009" xfId="3352" xr:uid="{00000000-0005-0000-0000-000021010000}"/>
    <cellStyle name="___retention_2005Tables_CrossTWGv1P_for YIELD_AAupdate_082305_2007_CTSG1_FocusTWGs-test_STRJ(SOC)_SOC_Proposal_2 (1)_2009 ITRS TestTable(Handler)090505" xfId="3353" xr:uid="{00000000-0005-0000-0000-000022010000}"/>
    <cellStyle name="___retention_2005Tables_CrossTWGv1P_for YIELD_AAupdate_082305_2007_CTSG1_FocusTWGs-test_STRJ(SOC)_SOC_Proposal_2 (1)_2009 TR Tables_Factory Integration version 08-LSW" xfId="140" xr:uid="{00000000-0005-0000-0000-000023010000}"/>
    <cellStyle name="___retention_2005Tables_CrossTWGv1P_for YIELD_AAupdate_082305_2007_CTSG1_FocusTWGs-test_STRJ(SOC)_SOC_Proposal_2 (1)_2009 TR Tables_Factory Integration(20090806)_02A" xfId="141" xr:uid="{00000000-0005-0000-0000-000024010000}"/>
    <cellStyle name="___retention_2005Tables_CrossTWGv1P_for YIELD_AAupdate_082305_2007_CTSG1_FocusTWGs-test_STRJ(SOC)_SOC_Proposal_2 (1)_2009_INDEX" xfId="3354" xr:uid="{00000000-0005-0000-0000-000025010000}"/>
    <cellStyle name="___retention_2005Tables_CrossTWGv1P_for YIELD_AAupdate_082305_2007_CTSG1_FocusTWGs-test_STRJ(SOC)_SOC_Proposal_2 (1)_2009_InterconnectTables_03032010" xfId="3355" xr:uid="{00000000-0005-0000-0000-000026010000}"/>
    <cellStyle name="___retention_2005Tables_CrossTWGv1P_for YIELD_AAupdate_082305_2007_CTSG1_FocusTWGs-test_STRJ(SOC)_SOC_Proposal_2 (1)_2009Tables_FOCUS_B_ITRS" xfId="142" xr:uid="{00000000-0005-0000-0000-000027010000}"/>
    <cellStyle name="___retention_2005Tables_CrossTWGv1P_for YIELD_AAupdate_082305_2007_CTSG1_FocusTWGs-test_STRJ(SOC)_SOC_Proposal_2 (1)_2009Tables_FOCUS_B_itwg(Factory Integration)09" xfId="143" xr:uid="{00000000-0005-0000-0000-000028010000}"/>
    <cellStyle name="___retention_2005Tables_CrossTWGv1P_for YIELD_AAupdate_082305_2007_CTSG1_FocusTWGs-test_STRJ(SOC)_SOC_Proposal_2 (1)_2009Tables_Focus_B-LITH-US-Bussels-V3" xfId="144" xr:uid="{00000000-0005-0000-0000-000029010000}"/>
    <cellStyle name="___retention_2005Tables_CrossTWGv1P_for YIELD_AAupdate_082305_2007_CTSG1_FocusTWGs-test_STRJ(SOC)_SOC_Proposal_2 (1)_2009Tables_Focus_B-LITH-US-V13b" xfId="145" xr:uid="{00000000-0005-0000-0000-00002A010000}"/>
    <cellStyle name="___retention_2005Tables_CrossTWGv1P_for YIELD_AAupdate_082305_2007_CTSG1_FocusTWGs-test_STRJ(SOC)_SOC_Proposal_2 (1)_2009Tables_FOCUS_C_ITRS-FEPITWG(LL edits)" xfId="6688" xr:uid="{00000000-0005-0000-0000-00002B010000}"/>
    <cellStyle name="___retention_2005Tables_CrossTWGv1P_for YIELD_AAupdate_082305_2007_CTSG1_FocusTWGs-test_STRJ(SOC)_SOC_Proposal_2 (1)_2009Tables_FOCUS_C_ITRSV1" xfId="146" xr:uid="{00000000-0005-0000-0000-00002C010000}"/>
    <cellStyle name="___retention_2005Tables_CrossTWGv1P_for YIELD_AAupdate_082305_2007_CTSG1_FocusTWGs-test_STRJ(SOC)_SOC_Proposal_2 (1)_2009Tables_FOCUS_C_ITRSV3" xfId="147" xr:uid="{00000000-0005-0000-0000-00002D010000}"/>
    <cellStyle name="___retention_2005Tables_CrossTWGv1P_for YIELD_AAupdate_082305_2007_CTSG1_FocusTWGs-test_STRJ(SOC)_SOC_Proposal_2 (1)_2009Tables_FOCUS_D_ITRS-ITWG Copy 2010 V1" xfId="148" xr:uid="{00000000-0005-0000-0000-00002E010000}"/>
    <cellStyle name="___retention_2005Tables_CrossTWGv1P_for YIELD_AAupdate_082305_2007_CTSG1_FocusTWGs-test_STRJ(SOC)_SOC_Proposal_2 (1)_2009Tables_FOCUS_E_ITRS-AP and Interconnectv1" xfId="3356" xr:uid="{00000000-0005-0000-0000-00002F010000}"/>
    <cellStyle name="___retention_2005Tables_CrossTWGv1P_for YIELD_AAupdate_082305_2007_CTSG1_FocusTWGs-test_STRJ(SOC)_SOC_Proposal_2 (1)_2009Tables_FOCUS_E_ITRS-Interconnect-DRAFT" xfId="3357" xr:uid="{00000000-0005-0000-0000-000030010000}"/>
    <cellStyle name="___retention_2005Tables_CrossTWGv1P_for YIELD_AAupdate_082305_2007_CTSG1_FocusTWGs-test_STRJ(SOC)_SOC_Proposal_2 (1)_2009Tables_ORTC_V5" xfId="149" xr:uid="{00000000-0005-0000-0000-000031010000}"/>
    <cellStyle name="___retention_2005Tables_CrossTWGv1P_for YIELD_AAupdate_082305_2007_CTSG1_FocusTWGs-test_STRJ(SOC)_SOC_Proposal_2 (1)_2010-Update-PIDS-4B-lsw" xfId="6689" xr:uid="{00000000-0005-0000-0000-000032010000}"/>
    <cellStyle name="___retention_2005Tables_CrossTWGv1P_for YIELD_AAupdate_082305_2007_CTSG1_FocusTWGs-test_STRJ(SOC)_SOC_Proposal_2 (1)_2011_ORTC-2A" xfId="3054" xr:uid="{00000000-0005-0000-0000-000033010000}"/>
    <cellStyle name="___retention_2005Tables_CrossTWGv1P_for YIELD_AAupdate_082305_2007_CTSG1_FocusTWGs-test_STRJ(SOC)_SOC_Proposal_2 (1)_4FINAL2009Tables_ERD_Oct30_lsw" xfId="150" xr:uid="{00000000-0005-0000-0000-000034010000}"/>
    <cellStyle name="___retention_2005Tables_CrossTWGv1P_for YIELD_AAupdate_082305_2007_CTSG1_FocusTWGs-test_STRJ(SOC)_SOC_Proposal_2 (1)_4FINAL2009Tables_ERD_Oct30_lsw2" xfId="151" xr:uid="{00000000-0005-0000-0000-000035010000}"/>
    <cellStyle name="___retention_2005Tables_CrossTWGv1P_for YIELD_AAupdate_082305_2007_CTSG1_FocusTWGs-test_STRJ(SOC)_SOC_Proposal_2 (1)_ITRS 2010 NAND Flash table revision--LSW  (Revised 09-15-2010)" xfId="6690" xr:uid="{00000000-0005-0000-0000-000036010000}"/>
    <cellStyle name="___retention_2005Tables_CrossTWGv1P_for YIELD_AAupdate_082305_2007_CTSG1_FocusTWGs-test_STRJ(SOC)_SOC_Proposal_2 (1)_ITRS B)_Table_ver6_INTC1~6_021710_After_Telecon_Rev_Alexis-lswEDITORS-NOTES" xfId="3358" xr:uid="{00000000-0005-0000-0000-000037010000}"/>
    <cellStyle name="___retention_2005Tables_CrossTWGv1P_for YIELD_AAupdate_082305_2007_CTSG1_FocusTWGs-test_STRJ(SOC)_SOC_Proposal_2 (1)_ITRS EUV Mask WG Meeting with Proposals-2009" xfId="152" xr:uid="{00000000-0005-0000-0000-000038010000}"/>
    <cellStyle name="___retention_2005Tables_CrossTWGv1P_for YIELD_AAupdate_082305_2007_CTSG1_FocusTWGs-test_STRJ(SOC)_SOC_Proposal_2 (1)_ITRS Optica Mask Table change note 200907011" xfId="153" xr:uid="{00000000-0005-0000-0000-000039010000}"/>
    <cellStyle name="___retention_2005Tables_CrossTWGv1P_for YIELD_AAupdate_082305_2007_CTSG1_FocusTWGs-test_STRJ(SOC)_SOC_Proposal_2 (1)_Litho_Challenges_2009_ITRS_Lith_Table_Summary-V5" xfId="154" xr:uid="{00000000-0005-0000-0000-00003A010000}"/>
    <cellStyle name="___retention_2005Tables_CrossTWGv1P_for YIELD_AAupdate_082305_2007_CTSG1_FocusTWGs-test_STRJ(SOC)_SOC_Proposal_2 (1)_Table INTC6-Final from Italy" xfId="3359" xr:uid="{00000000-0005-0000-0000-00003B010000}"/>
    <cellStyle name="___retention_2005Tables_CrossTWGv1P_for YIELD_AAupdate_082305_2007_CTSG1_FocusTWGs-test_STRJ(SOC)_SOC_Proposal_2 (1)_Table Test-T11 Prober updated 08Jul09" xfId="3360" xr:uid="{00000000-0005-0000-0000-00003C010000}"/>
    <cellStyle name="___retention_2005Tables_CrossTWGv1P_for YIELD_AAupdate_082305_2007_CTSG1_FocusTWGs-test_STRJ(SOC)_SOC_Proposal_2 (1)_Table Test-T8 RF updated 14 July 2009" xfId="3361" xr:uid="{00000000-0005-0000-0000-00003D010000}"/>
    <cellStyle name="___retention_2005Tables_CrossTWGv1P_for YIELD_AAupdate_082305_2007_CTSG1_FocusTWGs-test_STRJ(SOC)_SOC_Proposal_2 (1)_Table-PIDS4-LSW" xfId="6691" xr:uid="{00000000-0005-0000-0000-00003E010000}"/>
    <cellStyle name="___retention_2005Tables_CrossTWGv1P_for YIELD_AAupdate_082305_2007_CTSG1_FocusTWGs-test_STRJ(SOC)_SOC_Proposal_2 (1)_Test_Tables_20081208" xfId="3362" xr:uid="{00000000-0005-0000-0000-00003F010000}"/>
    <cellStyle name="___retention_2005Tables_CrossTWGv1P_for YIELD_AAupdate_082305_2007_CTSG1_FocusTWGs-test_STRJ(SOC)_SOC_Proposal_2 (1)_Test_Tables_20081208 Korea feedback_08081225 " xfId="3363" xr:uid="{00000000-0005-0000-0000-000040010000}"/>
    <cellStyle name="___retention_2005Tables_CrossTWGv1P_for YIELD_AAupdate_082305_2007_CTSG1_FocusTWGs-test_STRJ(SOC)_SOC_Proposal_2 (1)_Test_Tables_20081208 Korea feedback_08081225 _Table Test-T8 RF updated 14 July 2009" xfId="3364" xr:uid="{00000000-0005-0000-0000-000041010000}"/>
    <cellStyle name="___retention_2005Tables_CrossTWGv1P_for YIELD_AAupdate_082305_2007_CTSG1_FocusTWGs-test_STRJ(SOC)_SOC_Proposal_2 (1)_Test_Tables_20081208_Table Test-T8 RF updated 14 July 2009" xfId="3365" xr:uid="{00000000-0005-0000-0000-000042010000}"/>
    <cellStyle name="___retention_2005Tables_CrossTWGv1P_for YIELD_AAupdate_082305_2007_CTSG1_FocusTWGs-test_STRJ(SOC)_SOC_Proposal_2 (1)_Test_Tables_20081231プローブカード案" xfId="3366" xr:uid="{00000000-0005-0000-0000-000043010000}"/>
    <cellStyle name="___retention_2005Tables_CrossTWGv1P_for YIELD_AAupdate_082305_2007_CTSG1_FocusTWGs-test_STRJ(SOC)_SOC_Proposal_2 (1)_Test_Tables_20081231プローブカード案_Table Test-T8 RF updated 14 July 2009" xfId="3367" xr:uid="{00000000-0005-0000-0000-000044010000}"/>
    <cellStyle name="___retention_2005Tables_CrossTWGv1P_for YIELD_AAupdate_082305_2007_CTSG1_FocusTWGs-test_STRJ(SOC)_SOC_Proposal_2 (1)_Test_Tables_20090113プローブカード案2" xfId="3368" xr:uid="{00000000-0005-0000-0000-000045010000}"/>
    <cellStyle name="___retention_2005Tables_CrossTWGv1P_for YIELD_AAupdate_082305_2007_CTSG1_FocusTWGs-test_STRJ(SOC)_SOC_Proposal_2 (1)_Test_Tables_20090113プローブカード案2_Table Test-T8 RF updated 14 July 2009" xfId="3369" xr:uid="{00000000-0005-0000-0000-000046010000}"/>
    <cellStyle name="___retention_2005Tables_CrossTWGv1P_for YIELD_AAupdate_082305_2007_CTSG1_FocusTWGs-test_STRJ(SOC)_SOC_Proposal_2 (1)_Test_Tables_20090113プローブカード案3" xfId="3370" xr:uid="{00000000-0005-0000-0000-000047010000}"/>
    <cellStyle name="___retention_2005Tables_CrossTWGv1P_for YIELD_AAupdate_082305_2007_CTSG1_FocusTWGs-test_STRJ(SOC)_SOC_Proposal_2 (1)_Test_Tables_20090113プローブカード案3_Table Test-T8 RF updated 14 July 2009" xfId="3371" xr:uid="{00000000-0005-0000-0000-000048010000}"/>
    <cellStyle name="___retention_2005Tables_CrossTWGv1P_for YIELD_AAupdate_082305_2007_CTSG1_FocusTWGs-test_STRJ(SOC)_SOC_Proposal_2 (1)_To Linda ITRS_NILb (2)" xfId="155" xr:uid="{00000000-0005-0000-0000-000049010000}"/>
    <cellStyle name="___retention_2005Tables_CrossTWGv1P_for YIELD_AAupdate_082305_2007_CTSG1_FocusTWGs-test_STRJ(SOC)_SOC_Proposal_2 (1)_WK_2007Test0612Rev04" xfId="156" xr:uid="{00000000-0005-0000-0000-00004A010000}"/>
    <cellStyle name="___retention_2005Tables_CrossTWGv1P_for YIELD_AAupdate_082305_2007_CTSG1_FocusTWGs-test_STRJ(SOC)_SOC_Proposal_2 (1)_WK_2007Test0612Rev04 2" xfId="7474" xr:uid="{00000000-0005-0000-0000-00004B010000}"/>
    <cellStyle name="___retention_2005Tables_CrossTWGv1P_for YIELD_AAupdate_082305_2007_CTSG1_FocusTWGs-test_STRJ(SOC)_SOC_Proposal_2 (1)_WK_2007Test0612Rev04_2008Tables_FOCUS_ERM-ERD-FEP-LITH-INTC-FAC-AP_DRAFTv7" xfId="157" xr:uid="{00000000-0005-0000-0000-00004C010000}"/>
    <cellStyle name="___retention_2005Tables_CrossTWGv1P_for YIELD_AAupdate_082305_2007_CTSG1_FocusTWGs-test_STRJ(SOC)_SOC_Proposal_2 (1)_WK_2007Test0612Rev04_2008Tables_FOCUS_ERM-ERD-FEP-LITH-INTC-FAC-AP_DRAFTv7 2" xfId="7475" xr:uid="{00000000-0005-0000-0000-00004D010000}"/>
    <cellStyle name="___retention_2005Tables_CrossTWGv1P_for YIELD_AAupdate_082305_2007_CTSG1_FocusTWGs-test_STRJ(SOC)_SOC_Proposal_2 (1)_WK_2007Test0612Rev04_2008Tables_FOCUS_ERM-ERD-FEP-LITH-INTC-FAC-AP_DRAFTv7_2009 TR Tables_Factory Integration version 08-LSW" xfId="158" xr:uid="{00000000-0005-0000-0000-00004E010000}"/>
    <cellStyle name="___retention_2005Tables_CrossTWGv1P_for YIELD_AAupdate_082305_2007_CTSG1_FocusTWGs-test_STRJ(SOC)_SOC_Proposal_2 (1)_WK_2007Test0612Rev04_2008Tables_FOCUS_ERM-ERD-FEP-LITH-INTC-FAC-AP_DRAFTv7_2009 TR Tables_Factory Integration(20090806)_02A" xfId="159" xr:uid="{00000000-0005-0000-0000-00004F010000}"/>
    <cellStyle name="___retention_2005Tables_CrossTWGv1P_for YIELD_AAupdate_082305_2007_CTSG1_FocusTWGs-test_STRJ(SOC)_SOC_Proposal_2 (1)_WK_2007Test0612Rev04_2008Tables_FOCUS_ERM-ERD-FEP-LITH-INTC-FAC-AP_DRAFTv7_2009_INDEX" xfId="3372" xr:uid="{00000000-0005-0000-0000-000050010000}"/>
    <cellStyle name="___retention_2005Tables_CrossTWGv1P_for YIELD_AAupdate_082305_2007_CTSG1_FocusTWGs-test_STRJ(SOC)_SOC_Proposal_2 (1)_WK_2007Test0612Rev04_2008Tables_FOCUS_ERM-ERD-FEP-LITH-INTC-FAC-AP_DRAFTv7_2009_InterconnectTables_03032010" xfId="3373" xr:uid="{00000000-0005-0000-0000-000051010000}"/>
    <cellStyle name="___retention_2005Tables_CrossTWGv1P_for YIELD_AAupdate_082305_2007_CTSG1_FocusTWGs-test_STRJ(SOC)_SOC_Proposal_2 (1)_WK_2007Test0612Rev04_2008Tables_FOCUS_ERM-ERD-FEP-LITH-INTC-FAC-AP_DRAFTv7_2009Tables_FOCUS_B_ITRS" xfId="160" xr:uid="{00000000-0005-0000-0000-000052010000}"/>
    <cellStyle name="___retention_2005Tables_CrossTWGv1P_for YIELD_AAupdate_082305_2007_CTSG1_FocusTWGs-test_STRJ(SOC)_SOC_Proposal_2 (1)_WK_2007Test0612Rev04_2008Tables_FOCUS_ERM-ERD-FEP-LITH-INTC-FAC-AP_DRAFTv7_2009Tables_FOCUS_B_itwg(Factory Integration)09" xfId="161" xr:uid="{00000000-0005-0000-0000-000053010000}"/>
    <cellStyle name="___retention_2005Tables_CrossTWGv1P_for YIELD_AAupdate_082305_2007_CTSG1_FocusTWGs-test_STRJ(SOC)_SOC_Proposal_2 (1)_WK_2007Test0612Rev04_2008Tables_FOCUS_ERM-ERD-FEP-LITH-INTC-FAC-AP_DRAFTv7_2009Tables_Focus_B-LITH-US-Bussels-V3" xfId="162" xr:uid="{00000000-0005-0000-0000-000054010000}"/>
    <cellStyle name="___retention_2005Tables_CrossTWGv1P_for YIELD_AAupdate_082305_2007_CTSG1_FocusTWGs-test_STRJ(SOC)_SOC_Proposal_2 (1)_WK_2007Test0612Rev04_2008Tables_FOCUS_ERM-ERD-FEP-LITH-INTC-FAC-AP_DRAFTv7_2009Tables_Focus_B-LITH-US-V13b" xfId="163" xr:uid="{00000000-0005-0000-0000-000055010000}"/>
    <cellStyle name="___retention_2005Tables_CrossTWGv1P_for YIELD_AAupdate_082305_2007_CTSG1_FocusTWGs-test_STRJ(SOC)_SOC_Proposal_2 (1)_WK_2007Test0612Rev04_2008Tables_FOCUS_ERM-ERD-FEP-LITH-INTC-FAC-AP_DRAFTv7_2009Tables_FOCUS_C_ITRS-FEPITWG(LL edits)" xfId="7593" xr:uid="{00000000-0005-0000-0000-000056010000}"/>
    <cellStyle name="___retention_2005Tables_CrossTWGv1P_for YIELD_AAupdate_082305_2007_CTSG1_FocusTWGs-test_STRJ(SOC)_SOC_Proposal_2 (1)_WK_2007Test0612Rev04_2008Tables_FOCUS_ERM-ERD-FEP-LITH-INTC-FAC-AP_DRAFTv7_2009Tables_FOCUS_C_ITRSV1" xfId="164" xr:uid="{00000000-0005-0000-0000-000057010000}"/>
    <cellStyle name="___retention_2005Tables_CrossTWGv1P_for YIELD_AAupdate_082305_2007_CTSG1_FocusTWGs-test_STRJ(SOC)_SOC_Proposal_2 (1)_WK_2007Test0612Rev04_2008Tables_FOCUS_ERM-ERD-FEP-LITH-INTC-FAC-AP_DRAFTv7_2009Tables_FOCUS_C_ITRSV3" xfId="165" xr:uid="{00000000-0005-0000-0000-000058010000}"/>
    <cellStyle name="___retention_2005Tables_CrossTWGv1P_for YIELD_AAupdate_082305_2007_CTSG1_FocusTWGs-test_STRJ(SOC)_SOC_Proposal_2 (1)_WK_2007Test0612Rev04_2008Tables_FOCUS_ERM-ERD-FEP-LITH-INTC-FAC-AP_DRAFTv7_2009Tables_FOCUS_D_ITRS-ITWG Copy 2010 V1" xfId="166" xr:uid="{00000000-0005-0000-0000-000059010000}"/>
    <cellStyle name="___retention_2005Tables_CrossTWGv1P_for YIELD_AAupdate_082305_2007_CTSG1_FocusTWGs-test_STRJ(SOC)_SOC_Proposal_2 (1)_WK_2007Test0612Rev04_2008Tables_FOCUS_ERM-ERD-FEP-LITH-INTC-FAC-AP_DRAFTv7_2009Tables_FOCUS_E_ITRS-AP and Interconnectv1" xfId="3374" xr:uid="{00000000-0005-0000-0000-00005A010000}"/>
    <cellStyle name="___retention_2005Tables_CrossTWGv1P_for YIELD_AAupdate_082305_2007_CTSG1_FocusTWGs-test_STRJ(SOC)_SOC_Proposal_2 (1)_WK_2007Test0612Rev04_2008Tables_FOCUS_ERM-ERD-FEP-LITH-INTC-FAC-AP_DRAFTv7_2009Tables_FOCUS_E_ITRS-Interconnect-DRAFT" xfId="3375" xr:uid="{00000000-0005-0000-0000-00005B010000}"/>
    <cellStyle name="___retention_2005Tables_CrossTWGv1P_for YIELD_AAupdate_082305_2007_CTSG1_FocusTWGs-test_STRJ(SOC)_SOC_Proposal_2 (1)_WK_2007Test0612Rev04_2008Tables_FOCUS_ERM-ERD-FEP-LITH-INTC-FAC-AP_DRAFTv7_2009Tables_ORTC_V5" xfId="167" xr:uid="{00000000-0005-0000-0000-00005C010000}"/>
    <cellStyle name="___retention_2005Tables_CrossTWGv1P_for YIELD_AAupdate_082305_2007_CTSG1_FocusTWGs-test_STRJ(SOC)_SOC_Proposal_2 (1)_WK_2007Test0612Rev04_2008Tables_FOCUS_ERM-ERD-FEP-LITH-INTC-FAC-AP_DRAFTv7_2010-Update-PIDS-4B-lsw" xfId="7272" xr:uid="{00000000-0005-0000-0000-00005D010000}"/>
    <cellStyle name="___retention_2005Tables_CrossTWGv1P_for YIELD_AAupdate_082305_2007_CTSG1_FocusTWGs-test_STRJ(SOC)_SOC_Proposal_2 (1)_WK_2007Test0612Rev04_2008Tables_FOCUS_ERM-ERD-FEP-LITH-INTC-FAC-AP_DRAFTv7_2011_ORTC-2A" xfId="3055" xr:uid="{00000000-0005-0000-0000-00005E010000}"/>
    <cellStyle name="___retention_2005Tables_CrossTWGv1P_for YIELD_AAupdate_082305_2007_CTSG1_FocusTWGs-test_STRJ(SOC)_SOC_Proposal_2 (1)_WK_2007Test0612Rev04_2008Tables_FOCUS_ERM-ERD-FEP-LITH-INTC-FAC-AP_DRAFTv7_4FINAL2009Tables_ERD_Oct30_lsw" xfId="168" xr:uid="{00000000-0005-0000-0000-00005F010000}"/>
    <cellStyle name="___retention_2005Tables_CrossTWGv1P_for YIELD_AAupdate_082305_2007_CTSG1_FocusTWGs-test_STRJ(SOC)_SOC_Proposal_2 (1)_WK_2007Test0612Rev04_2008Tables_FOCUS_ERM-ERD-FEP-LITH-INTC-FAC-AP_DRAFTv7_4FINAL2009Tables_ERD_Oct30_lsw2" xfId="169" xr:uid="{00000000-0005-0000-0000-000060010000}"/>
    <cellStyle name="___retention_2005Tables_CrossTWGv1P_for YIELD_AAupdate_082305_2007_CTSG1_FocusTWGs-test_STRJ(SOC)_SOC_Proposal_2 (1)_WK_2007Test0612Rev04_2008Tables_FOCUS_ERM-ERD-FEP-LITH-INTC-FAC-AP_DRAFTv7_ITRS 2010 NAND Flash table revision--LSW  (Revised 09-15-2010)" xfId="7594" xr:uid="{00000000-0005-0000-0000-000061010000}"/>
    <cellStyle name="___retention_2005Tables_CrossTWGv1P_for YIELD_AAupdate_082305_2007_CTSG1_FocusTWGs-test_STRJ(SOC)_SOC_Proposal_2 (1)_WK_2007Test0612Rev04_2008Tables_FOCUS_ERM-ERD-FEP-LITH-INTC-FAC-AP_DRAFTv7_ITRS B)_Table_ver6_INTC1~6_021710_After_Telecon_Rev_Alexis-lswE" xfId="3376" xr:uid="{00000000-0005-0000-0000-000062010000}"/>
    <cellStyle name="___retention_2005Tables_CrossTWGv1P_for YIELD_AAupdate_082305_2007_CTSG1_FocusTWGs-test_STRJ(SOC)_SOC_Proposal_2 (1)_WK_2007Test0612Rev04_2008Tables_FOCUS_ERM-ERD-FEP-LITH-INTC-FAC-AP_DRAFTv7_ITRS EUV Mask WG Meeting with Proposals-2009" xfId="170" xr:uid="{00000000-0005-0000-0000-000063010000}"/>
    <cellStyle name="___retention_2005Tables_CrossTWGv1P_for YIELD_AAupdate_082305_2007_CTSG1_FocusTWGs-test_STRJ(SOC)_SOC_Proposal_2 (1)_WK_2007Test0612Rev04_2008Tables_FOCUS_ERM-ERD-FEP-LITH-INTC-FAC-AP_DRAFTv7_ITRS Optica Mask Table change note 200907011" xfId="171" xr:uid="{00000000-0005-0000-0000-000064010000}"/>
    <cellStyle name="___retention_2005Tables_CrossTWGv1P_for YIELD_AAupdate_082305_2007_CTSG1_FocusTWGs-test_STRJ(SOC)_SOC_Proposal_2 (1)_WK_2007Test0612Rev04_2008Tables_FOCUS_ERM-ERD-FEP-LITH-INTC-FAC-AP_DRAFTv7_Litho_Challenges_2009_ITRS_Lith_Table_Summary-V5" xfId="172" xr:uid="{00000000-0005-0000-0000-000065010000}"/>
    <cellStyle name="___retention_2005Tables_CrossTWGv1P_for YIELD_AAupdate_082305_2007_CTSG1_FocusTWGs-test_STRJ(SOC)_SOC_Proposal_2 (1)_WK_2007Test0612Rev04_2008Tables_FOCUS_ERM-ERD-FEP-LITH-INTC-FAC-AP_DRAFTv7_Table INTC6-Final from Italy" xfId="3377" xr:uid="{00000000-0005-0000-0000-000066010000}"/>
    <cellStyle name="___retention_2005Tables_CrossTWGv1P_for YIELD_AAupdate_082305_2007_CTSG1_FocusTWGs-test_STRJ(SOC)_SOC_Proposal_2 (1)_WK_2007Test0612Rev04_2008Tables_FOCUS_ERM-ERD-FEP-LITH-INTC-FAC-AP_DRAFTv7_Table-PIDS4-LSW" xfId="6692" xr:uid="{00000000-0005-0000-0000-000067010000}"/>
    <cellStyle name="___retention_2005Tables_CrossTWGv1P_for YIELD_AAupdate_082305_2007_CTSG1_FocusTWGs-test_STRJ(SOC)_SOC_Proposal_2 (1)_WK_2007Test0612Rev04_2008Tables_FOCUS_ERM-ERD-FEP-LITH-INTC-FAC-AP_DRAFTv7_To Linda ITRS_NILb (2)" xfId="173" xr:uid="{00000000-0005-0000-0000-000068010000}"/>
    <cellStyle name="___retention_2005Tables_CrossTWGv1P_for YIELD_AAupdate_082305_2007_CTSG1_FocusTWGs-test_STRJ(SOC)_SOC_Proposal_2 (1)_WK_2007Test0612Rev04_2008Test 081203 handler revised proposal by SEAJ" xfId="3378" xr:uid="{00000000-0005-0000-0000-000069010000}"/>
    <cellStyle name="___retention_2005Tables_CrossTWGv1P_for YIELD_AAupdate_082305_2007_CTSG1_FocusTWGs-test_STRJ(SOC)_SOC_Proposal_2 (1)_WK_2007Test0612Rev04_2008Test 081203 handler revised proposal by SEAJ_2009 ITRS TestTable(Handler)090505" xfId="3379" xr:uid="{00000000-0005-0000-0000-00006A010000}"/>
    <cellStyle name="___retention_2005Tables_CrossTWGv1P_for YIELD_AAupdate_082305_2007_CTSG1_FocusTWGs-test_STRJ(SOC)_SOC_Proposal_2 (1)_WK_2007Test0612Rev04_2008Test 081203 handler revised proposal by SEAJ_Table Test-T8 RF updated 14 July 2009" xfId="3380" xr:uid="{00000000-0005-0000-0000-00006B010000}"/>
    <cellStyle name="___retention_2005Tables_CrossTWGv1P_for YIELD_AAupdate_082305_2007_CTSG1_FocusTWGs-test_STRJ(SOC)_SOC_Proposal_2 (1)_WK_2007Test0612Rev04_2008Test 1120 prober " xfId="3381" xr:uid="{00000000-0005-0000-0000-00006C010000}"/>
    <cellStyle name="___retention_2005Tables_CrossTWGv1P_for YIELD_AAupdate_082305_2007_CTSG1_FocusTWGs-test_STRJ(SOC)_SOC_Proposal_2 (1)_WK_2007Test0612Rev04_2008Test 1120 prober _2009 ITRS TestTable(Handler)090505" xfId="3382" xr:uid="{00000000-0005-0000-0000-00006D010000}"/>
    <cellStyle name="___retention_2005Tables_CrossTWGv1P_for YIELD_AAupdate_082305_2007_CTSG1_FocusTWGs-test_STRJ(SOC)_SOC_Proposal_2 (1)_WK_2007Test0612Rev04_2008Test 1120 prober _Table Test-T8 RF updated 14 July 2009" xfId="3383" xr:uid="{00000000-0005-0000-0000-00006E010000}"/>
    <cellStyle name="___retention_2005Tables_CrossTWGv1P_for YIELD_AAupdate_082305_2007_CTSG1_FocusTWGs-test_STRJ(SOC)_SOC_Proposal_2 (1)_WK_2007Test0612Rev04_2008Test0722" xfId="3384" xr:uid="{00000000-0005-0000-0000-00006F010000}"/>
    <cellStyle name="___retention_2005Tables_CrossTWGv1P_for YIELD_AAupdate_082305_2007_CTSG1_FocusTWGs-test_STRJ(SOC)_SOC_Proposal_2 (1)_WK_2007Test0612Rev04_2008Test0722_2009 ITRS TestTable(Handler)090505" xfId="3385" xr:uid="{00000000-0005-0000-0000-000070010000}"/>
    <cellStyle name="___retention_2005Tables_CrossTWGv1P_for YIELD_AAupdate_082305_2007_CTSG1_FocusTWGs-test_STRJ(SOC)_SOC_Proposal_2 (1)_WK_2007Test0612Rev04_2008Test0722_Table Test-T8 RF updated 14 July 2009" xfId="3386" xr:uid="{00000000-0005-0000-0000-000071010000}"/>
    <cellStyle name="___retention_2005Tables_CrossTWGv1P_for YIELD_AAupdate_082305_2007_CTSG1_FocusTWGs-test_STRJ(SOC)_SOC_Proposal_2 (1)_WK_2007Test0612Rev04_2008Test1215" xfId="3387" xr:uid="{00000000-0005-0000-0000-000072010000}"/>
    <cellStyle name="___retention_2005Tables_CrossTWGv1P_for YIELD_AAupdate_082305_2007_CTSG1_FocusTWGs-test_STRJ(SOC)_SOC_Proposal_2 (1)_WK_2007Test0612Rev04_2008Test1215_Table Test-T8 RF updated 14 July 2009" xfId="3388" xr:uid="{00000000-0005-0000-0000-000073010000}"/>
    <cellStyle name="___retention_2005Tables_CrossTWGv1P_for YIELD_AAupdate_082305_2007_CTSG1_FocusTWGs-test_STRJ(SOC)_SOC_Proposal_2 (1)_WK_2007Test0612Rev04_2008TestProposals_Handler_081208" xfId="3389" xr:uid="{00000000-0005-0000-0000-000074010000}"/>
    <cellStyle name="___retention_2005Tables_CrossTWGv1P_for YIELD_AAupdate_082305_2007_CTSG1_FocusTWGs-test_STRJ(SOC)_SOC_Proposal_2 (1)_WK_2007Test0612Rev04_2008TestProposals_Handler_081208_Table Test-T8 RF updated 14 July 2009" xfId="3390" xr:uid="{00000000-0005-0000-0000-000075010000}"/>
    <cellStyle name="___retention_2005Tables_CrossTWGv1P_for YIELD_AAupdate_082305_2007_CTSG1_FocusTWGs-test_STRJ(SOC)_SOC_Proposal_2 (1)_WK_2007Test0612Rev04_2009 ITRS TestTable(Handler)090505" xfId="3391" xr:uid="{00000000-0005-0000-0000-000076010000}"/>
    <cellStyle name="___retention_2005Tables_CrossTWGv1P_for YIELD_AAupdate_082305_2007_CTSG1_FocusTWGs-test_STRJ(SOC)_SOC_Proposal_2 (1)_WK_2007Test0612Rev04_2009 TR Tables_Factory Integration version 08-LSW" xfId="174" xr:uid="{00000000-0005-0000-0000-000077010000}"/>
    <cellStyle name="___retention_2005Tables_CrossTWGv1P_for YIELD_AAupdate_082305_2007_CTSG1_FocusTWGs-test_STRJ(SOC)_SOC_Proposal_2 (1)_WK_2007Test0612Rev04_2009 TR Tables_Factory Integration(20090806)_02A" xfId="175" xr:uid="{00000000-0005-0000-0000-000078010000}"/>
    <cellStyle name="___retention_2005Tables_CrossTWGv1P_for YIELD_AAupdate_082305_2007_CTSG1_FocusTWGs-test_STRJ(SOC)_SOC_Proposal_2 (1)_WK_2007Test0612Rev04_2009_INDEX" xfId="3392" xr:uid="{00000000-0005-0000-0000-000079010000}"/>
    <cellStyle name="___retention_2005Tables_CrossTWGv1P_for YIELD_AAupdate_082305_2007_CTSG1_FocusTWGs-test_STRJ(SOC)_SOC_Proposal_2 (1)_WK_2007Test0612Rev04_2009_InterconnectTables_03032010" xfId="3393" xr:uid="{00000000-0005-0000-0000-00007A010000}"/>
    <cellStyle name="___retention_2005Tables_CrossTWGv1P_for YIELD_AAupdate_082305_2007_CTSG1_FocusTWGs-test_STRJ(SOC)_SOC_Proposal_2 (1)_WK_2007Test0612Rev04_2009Tables_FOCUS_B_ITRS" xfId="176" xr:uid="{00000000-0005-0000-0000-00007B010000}"/>
    <cellStyle name="___retention_2005Tables_CrossTWGv1P_for YIELD_AAupdate_082305_2007_CTSG1_FocusTWGs-test_STRJ(SOC)_SOC_Proposal_2 (1)_WK_2007Test0612Rev04_2009Tables_FOCUS_B_itwg(Factory Integration)09" xfId="177" xr:uid="{00000000-0005-0000-0000-00007C010000}"/>
    <cellStyle name="___retention_2005Tables_CrossTWGv1P_for YIELD_AAupdate_082305_2007_CTSG1_FocusTWGs-test_STRJ(SOC)_SOC_Proposal_2 (1)_WK_2007Test0612Rev04_2009Tables_Focus_B-LITH-US-Bussels-V3" xfId="178" xr:uid="{00000000-0005-0000-0000-00007D010000}"/>
    <cellStyle name="___retention_2005Tables_CrossTWGv1P_for YIELD_AAupdate_082305_2007_CTSG1_FocusTWGs-test_STRJ(SOC)_SOC_Proposal_2 (1)_WK_2007Test0612Rev04_2009Tables_Focus_B-LITH-US-V13b" xfId="179" xr:uid="{00000000-0005-0000-0000-00007E010000}"/>
    <cellStyle name="___retention_2005Tables_CrossTWGv1P_for YIELD_AAupdate_082305_2007_CTSG1_FocusTWGs-test_STRJ(SOC)_SOC_Proposal_2 (1)_WK_2007Test0612Rev04_2009Tables_FOCUS_C_ITRS-FEPITWG(LL edits)" xfId="7273" xr:uid="{00000000-0005-0000-0000-00007F010000}"/>
    <cellStyle name="___retention_2005Tables_CrossTWGv1P_for YIELD_AAupdate_082305_2007_CTSG1_FocusTWGs-test_STRJ(SOC)_SOC_Proposal_2 (1)_WK_2007Test0612Rev04_2009Tables_FOCUS_C_ITRSV1" xfId="180" xr:uid="{00000000-0005-0000-0000-000080010000}"/>
    <cellStyle name="___retention_2005Tables_CrossTWGv1P_for YIELD_AAupdate_082305_2007_CTSG1_FocusTWGs-test_STRJ(SOC)_SOC_Proposal_2 (1)_WK_2007Test0612Rev04_2009Tables_FOCUS_C_ITRSV3" xfId="181" xr:uid="{00000000-0005-0000-0000-000081010000}"/>
    <cellStyle name="___retention_2005Tables_CrossTWGv1P_for YIELD_AAupdate_082305_2007_CTSG1_FocusTWGs-test_STRJ(SOC)_SOC_Proposal_2 (1)_WK_2007Test0612Rev04_2009Tables_FOCUS_D_ITRS-ITWG Copy 2010 V1" xfId="182" xr:uid="{00000000-0005-0000-0000-000082010000}"/>
    <cellStyle name="___retention_2005Tables_CrossTWGv1P_for YIELD_AAupdate_082305_2007_CTSG1_FocusTWGs-test_STRJ(SOC)_SOC_Proposal_2 (1)_WK_2007Test0612Rev04_2009Tables_FOCUS_E_ITRS-AP and Interconnectv1" xfId="3394" xr:uid="{00000000-0005-0000-0000-000083010000}"/>
    <cellStyle name="___retention_2005Tables_CrossTWGv1P_for YIELD_AAupdate_082305_2007_CTSG1_FocusTWGs-test_STRJ(SOC)_SOC_Proposal_2 (1)_WK_2007Test0612Rev04_2009Tables_FOCUS_E_ITRS-Interconnect-DRAFT" xfId="3395" xr:uid="{00000000-0005-0000-0000-000084010000}"/>
    <cellStyle name="___retention_2005Tables_CrossTWGv1P_for YIELD_AAupdate_082305_2007_CTSG1_FocusTWGs-test_STRJ(SOC)_SOC_Proposal_2 (1)_WK_2007Test0612Rev04_2009Tables_ORTC_V5" xfId="183" xr:uid="{00000000-0005-0000-0000-000085010000}"/>
    <cellStyle name="___retention_2005Tables_CrossTWGv1P_for YIELD_AAupdate_082305_2007_CTSG1_FocusTWGs-test_STRJ(SOC)_SOC_Proposal_2 (1)_WK_2007Test0612Rev04_2010-Update-PIDS-4B-lsw" xfId="7595" xr:uid="{00000000-0005-0000-0000-000086010000}"/>
    <cellStyle name="___retention_2005Tables_CrossTWGv1P_for YIELD_AAupdate_082305_2007_CTSG1_FocusTWGs-test_STRJ(SOC)_SOC_Proposal_2 (1)_WK_2007Test0612Rev04_2011_ORTC-2A" xfId="3056" xr:uid="{00000000-0005-0000-0000-000087010000}"/>
    <cellStyle name="___retention_2005Tables_CrossTWGv1P_for YIELD_AAupdate_082305_2007_CTSG1_FocusTWGs-test_STRJ(SOC)_SOC_Proposal_2 (1)_WK_2007Test0612Rev04_4FINAL2009Tables_ERD_Oct30_lsw" xfId="184" xr:uid="{00000000-0005-0000-0000-000088010000}"/>
    <cellStyle name="___retention_2005Tables_CrossTWGv1P_for YIELD_AAupdate_082305_2007_CTSG1_FocusTWGs-test_STRJ(SOC)_SOC_Proposal_2 (1)_WK_2007Test0612Rev04_4FINAL2009Tables_ERD_Oct30_lsw2" xfId="185" xr:uid="{00000000-0005-0000-0000-000089010000}"/>
    <cellStyle name="___retention_2005Tables_CrossTWGv1P_for YIELD_AAupdate_082305_2007_CTSG1_FocusTWGs-test_STRJ(SOC)_SOC_Proposal_2 (1)_WK_2007Test0612Rev04_ITRS 2010 NAND Flash table revision--LSW  (Revised 09-15-2010)" xfId="7596" xr:uid="{00000000-0005-0000-0000-00008A010000}"/>
    <cellStyle name="___retention_2005Tables_CrossTWGv1P_for YIELD_AAupdate_082305_2007_CTSG1_FocusTWGs-test_STRJ(SOC)_SOC_Proposal_2 (1)_WK_2007Test0612Rev04_ITRS B)_Table_ver6_INTC1~6_021710_After_Telecon_Rev_Alexis-lswEDITORS-NOTES" xfId="3396" xr:uid="{00000000-0005-0000-0000-00008B010000}"/>
    <cellStyle name="___retention_2005Tables_CrossTWGv1P_for YIELD_AAupdate_082305_2007_CTSG1_FocusTWGs-test_STRJ(SOC)_SOC_Proposal_2 (1)_WK_2007Test0612Rev04_ITRS EUV Mask WG Meeting with Proposals-2009" xfId="186" xr:uid="{00000000-0005-0000-0000-00008C010000}"/>
    <cellStyle name="___retention_2005Tables_CrossTWGv1P_for YIELD_AAupdate_082305_2007_CTSG1_FocusTWGs-test_STRJ(SOC)_SOC_Proposal_2 (1)_WK_2007Test0612Rev04_ITRS Optica Mask Table change note 200907011" xfId="187" xr:uid="{00000000-0005-0000-0000-00008D010000}"/>
    <cellStyle name="___retention_2005Tables_CrossTWGv1P_for YIELD_AAupdate_082305_2007_CTSG1_FocusTWGs-test_STRJ(SOC)_SOC_Proposal_2 (1)_WK_2007Test0612Rev04_Litho_Challenges_2009_ITRS_Lith_Table_Summary-V5" xfId="188" xr:uid="{00000000-0005-0000-0000-00008E010000}"/>
    <cellStyle name="___retention_2005Tables_CrossTWGv1P_for YIELD_AAupdate_082305_2007_CTSG1_FocusTWGs-test_STRJ(SOC)_SOC_Proposal_2 (1)_WK_2007Test0612Rev04_Table INTC6-Final from Italy" xfId="3397" xr:uid="{00000000-0005-0000-0000-00008F010000}"/>
    <cellStyle name="___retention_2005Tables_CrossTWGv1P_for YIELD_AAupdate_082305_2007_CTSG1_FocusTWGs-test_STRJ(SOC)_SOC_Proposal_2 (1)_WK_2007Test0612Rev04_Table Test-T11 Prober updated 08Jul09" xfId="3398" xr:uid="{00000000-0005-0000-0000-000090010000}"/>
    <cellStyle name="___retention_2005Tables_CrossTWGv1P_for YIELD_AAupdate_082305_2007_CTSG1_FocusTWGs-test_STRJ(SOC)_SOC_Proposal_2 (1)_WK_2007Test0612Rev04_Table Test-T8 RF updated 14 July 2009" xfId="3399" xr:uid="{00000000-0005-0000-0000-000091010000}"/>
    <cellStyle name="___retention_2005Tables_CrossTWGv1P_for YIELD_AAupdate_082305_2007_CTSG1_FocusTWGs-test_STRJ(SOC)_SOC_Proposal_2 (1)_WK_2007Test0612Rev04_Table-PIDS4-LSW" xfId="7597" xr:uid="{00000000-0005-0000-0000-000092010000}"/>
    <cellStyle name="___retention_2005Tables_CrossTWGv1P_for YIELD_AAupdate_082305_2007_CTSG1_FocusTWGs-test_STRJ(SOC)_SOC_Proposal_2 (1)_WK_2007Test0612Rev04_Test_Tables_20081208" xfId="3400" xr:uid="{00000000-0005-0000-0000-000093010000}"/>
    <cellStyle name="___retention_2005Tables_CrossTWGv1P_for YIELD_AAupdate_082305_2007_CTSG1_FocusTWGs-test_STRJ(SOC)_SOC_Proposal_2 (1)_WK_2007Test0612Rev04_Test_Tables_20081208 Korea feedback_08081225 " xfId="3401" xr:uid="{00000000-0005-0000-0000-000094010000}"/>
    <cellStyle name="___retention_2005Tables_CrossTWGv1P_for YIELD_AAupdate_082305_2007_CTSG1_FocusTWGs-test_STRJ(SOC)_SOC_Proposal_2 (1)_WK_2007Test0612Rev04_Test_Tables_20081208 Korea feedback_08081225 _Table Test-T8 RF updated 14 July 2009" xfId="3402" xr:uid="{00000000-0005-0000-0000-000095010000}"/>
    <cellStyle name="___retention_2005Tables_CrossTWGv1P_for YIELD_AAupdate_082305_2007_CTSG1_FocusTWGs-test_STRJ(SOC)_SOC_Proposal_2 (1)_WK_2007Test0612Rev04_Test_Tables_20081208_Table Test-T8 RF updated 14 July 2009" xfId="3403" xr:uid="{00000000-0005-0000-0000-000096010000}"/>
    <cellStyle name="___retention_2005Tables_CrossTWGv1P_for YIELD_AAupdate_082305_2007_CTSG1_FocusTWGs-test_STRJ(SOC)_SOC_Proposal_2 (1)_WK_2007Test0612Rev04_Test_Tables_20081231プローブカード案" xfId="3404" xr:uid="{00000000-0005-0000-0000-000097010000}"/>
    <cellStyle name="___retention_2005Tables_CrossTWGv1P_for YIELD_AAupdate_082305_2007_CTSG1_FocusTWGs-test_STRJ(SOC)_SOC_Proposal_2 (1)_WK_2007Test0612Rev04_Test_Tables_20081231プローブカード案_Table Test-T8 RF updated 14 July 2009" xfId="3405" xr:uid="{00000000-0005-0000-0000-000098010000}"/>
    <cellStyle name="___retention_2005Tables_CrossTWGv1P_for YIELD_AAupdate_082305_2007_CTSG1_FocusTWGs-test_STRJ(SOC)_SOC_Proposal_2 (1)_WK_2007Test0612Rev04_Test_Tables_20090113プローブカード案2" xfId="3406" xr:uid="{00000000-0005-0000-0000-000099010000}"/>
    <cellStyle name="___retention_2005Tables_CrossTWGv1P_for YIELD_AAupdate_082305_2007_CTSG1_FocusTWGs-test_STRJ(SOC)_SOC_Proposal_2 (1)_WK_2007Test0612Rev04_Test_Tables_20090113プローブカード案2_Table Test-T8 RF updated 14 July 2009" xfId="3407" xr:uid="{00000000-0005-0000-0000-00009A010000}"/>
    <cellStyle name="___retention_2005Tables_CrossTWGv1P_for YIELD_AAupdate_082305_2007_CTSG1_FocusTWGs-test_STRJ(SOC)_SOC_Proposal_2 (1)_WK_2007Test0612Rev04_Test_Tables_20090113プローブカード案3" xfId="3408" xr:uid="{00000000-0005-0000-0000-00009B010000}"/>
    <cellStyle name="___retention_2005Tables_CrossTWGv1P_for YIELD_AAupdate_082305_2007_CTSG1_FocusTWGs-test_STRJ(SOC)_SOC_Proposal_2 (1)_WK_2007Test0612Rev04_Test_Tables_20090113プローブカード案3_Table Test-T8 RF updated 14 July 2009" xfId="3409" xr:uid="{00000000-0005-0000-0000-00009C010000}"/>
    <cellStyle name="___retention_2005Tables_CrossTWGv1P_for YIELD_AAupdate_082305_2007_CTSG1_FocusTWGs-test_STRJ(SOC)_SOC_Proposal_2 (1)_WK_2007Test0612Rev04_To Linda ITRS_NILb (2)" xfId="189" xr:uid="{00000000-0005-0000-0000-00009D010000}"/>
    <cellStyle name="___retention_2005Tables_CrossTWGv1P_for YIELD_AAupdate_082305_2007_CTSG1_FocusTWGs-test_STRJ(SOC)_SOC_Proposal_2 (1)_WK_2007Test0612Rev04_見直しfor2009：2007Test0829_SoC&amp;Logic" xfId="3410" xr:uid="{00000000-0005-0000-0000-00009E010000}"/>
    <cellStyle name="___retention_2005Tables_CrossTWGv1P_for YIELD_AAupdate_082305_2007_CTSG1_FocusTWGs-test_STRJ(SOC)_SOC_Proposal_2 (1)_WK_2007Test0612Rev04_見直しfor2009：2007Test0829_SoC&amp;Logic(0707会議後)" xfId="3411" xr:uid="{00000000-0005-0000-0000-00009F010000}"/>
    <cellStyle name="___retention_2005Tables_CrossTWGv1P_for YIELD_AAupdate_082305_2007_CTSG1_FocusTWGs-test_STRJ(SOC)_SOC_Proposal_2 (1)_見直しfor2009：2007Test0829_SoC&amp;Logic" xfId="3412" xr:uid="{00000000-0005-0000-0000-0000A0010000}"/>
    <cellStyle name="___retention_2005Tables_CrossTWGv1P_for YIELD_AAupdate_082305_2007_CTSG1_FocusTWGs-test_STRJ(SOC)_SOC_Proposal_2 (1)_見直しfor2009：2007Test0829_SoC&amp;Logic(0707会議後)" xfId="3413" xr:uid="{00000000-0005-0000-0000-0000A1010000}"/>
    <cellStyle name="___retention_2005Tables_CrossTWGv1P_for YIELD_AAupdate_082305_2007_CTSG1_FocusTWGs-test_STRJ(SOC)_Table INTC6-Final from Italy" xfId="3414" xr:uid="{00000000-0005-0000-0000-0000A2010000}"/>
    <cellStyle name="___retention_2005Tables_CrossTWGv1P_for YIELD_AAupdate_082305_2007_CTSG1_FocusTWGs-test_STRJ(SOC)_Table Test-T11 Prober updated 08Jul09" xfId="3415" xr:uid="{00000000-0005-0000-0000-0000A3010000}"/>
    <cellStyle name="___retention_2005Tables_CrossTWGv1P_for YIELD_AAupdate_082305_2007_CTSG1_FocusTWGs-test_STRJ(SOC)_Table Test-T8 RF updated 14 July 2009" xfId="3416" xr:uid="{00000000-0005-0000-0000-0000A4010000}"/>
    <cellStyle name="___retention_2005Tables_CrossTWGv1P_for YIELD_AAupdate_082305_2007_CTSG1_FocusTWGs-test_STRJ(SOC)_Table-PIDS4-LSW" xfId="7574" xr:uid="{00000000-0005-0000-0000-0000A5010000}"/>
    <cellStyle name="___retention_2005Tables_CrossTWGv1P_for YIELD_AAupdate_082305_2007_CTSG1_FocusTWGs-test_STRJ(SOC)_Test_Tables_20081208" xfId="3417" xr:uid="{00000000-0005-0000-0000-0000A6010000}"/>
    <cellStyle name="___retention_2005Tables_CrossTWGv1P_for YIELD_AAupdate_082305_2007_CTSG1_FocusTWGs-test_STRJ(SOC)_Test_Tables_20081208 Korea feedback_08081225 " xfId="3418" xr:uid="{00000000-0005-0000-0000-0000A7010000}"/>
    <cellStyle name="___retention_2005Tables_CrossTWGv1P_for YIELD_AAupdate_082305_2007_CTSG1_FocusTWGs-test_STRJ(SOC)_Test_Tables_20081208 Korea feedback_08081225 _Table Test-T8 RF updated 14 July 2009" xfId="3419" xr:uid="{00000000-0005-0000-0000-0000A8010000}"/>
    <cellStyle name="___retention_2005Tables_CrossTWGv1P_for YIELD_AAupdate_082305_2007_CTSG1_FocusTWGs-test_STRJ(SOC)_Test_Tables_20081208_Table Test-T8 RF updated 14 July 2009" xfId="3420" xr:uid="{00000000-0005-0000-0000-0000A9010000}"/>
    <cellStyle name="___retention_2005Tables_CrossTWGv1P_for YIELD_AAupdate_082305_2007_CTSG1_FocusTWGs-test_STRJ(SOC)_Test_Tables_20081231プローブカード案" xfId="3421" xr:uid="{00000000-0005-0000-0000-0000AA010000}"/>
    <cellStyle name="___retention_2005Tables_CrossTWGv1P_for YIELD_AAupdate_082305_2007_CTSG1_FocusTWGs-test_STRJ(SOC)_Test_Tables_20081231プローブカード案_Table Test-T8 RF updated 14 July 2009" xfId="3422" xr:uid="{00000000-0005-0000-0000-0000AB010000}"/>
    <cellStyle name="___retention_2005Tables_CrossTWGv1P_for YIELD_AAupdate_082305_2007_CTSG1_FocusTWGs-test_STRJ(SOC)_Test_Tables_20090113プローブカード案2" xfId="3423" xr:uid="{00000000-0005-0000-0000-0000AC010000}"/>
    <cellStyle name="___retention_2005Tables_CrossTWGv1P_for YIELD_AAupdate_082305_2007_CTSG1_FocusTWGs-test_STRJ(SOC)_Test_Tables_20090113プローブカード案2_Table Test-T8 RF updated 14 July 2009" xfId="3424" xr:uid="{00000000-0005-0000-0000-0000AD010000}"/>
    <cellStyle name="___retention_2005Tables_CrossTWGv1P_for YIELD_AAupdate_082305_2007_CTSG1_FocusTWGs-test_STRJ(SOC)_Test_Tables_20090113プローブカード案3" xfId="3425" xr:uid="{00000000-0005-0000-0000-0000AE010000}"/>
    <cellStyle name="___retention_2005Tables_CrossTWGv1P_for YIELD_AAupdate_082305_2007_CTSG1_FocusTWGs-test_STRJ(SOC)_Test_Tables_20090113プローブカード案3_Table Test-T8 RF updated 14 July 2009" xfId="3426" xr:uid="{00000000-0005-0000-0000-0000AF010000}"/>
    <cellStyle name="___retention_2005Tables_CrossTWGv1P_for YIELD_AAupdate_082305_2007_CTSG1_FocusTWGs-test_STRJ(SOC)_To Linda ITRS_NILb (2)" xfId="190" xr:uid="{00000000-0005-0000-0000-0000B0010000}"/>
    <cellStyle name="___retention_2005Tables_CrossTWGv1P_for YIELD_AAupdate_082305_2007_CTSG1_FocusTWGs-test_STRJ(SOC)_WK_2007Test0612Rev04" xfId="191" xr:uid="{00000000-0005-0000-0000-0000B1010000}"/>
    <cellStyle name="___retention_2005Tables_CrossTWGv1P_for YIELD_AAupdate_082305_2007_CTSG1_FocusTWGs-test_STRJ(SOC)_WK_2007Test0612Rev04 2" xfId="7476" xr:uid="{00000000-0005-0000-0000-0000B2010000}"/>
    <cellStyle name="___retention_2005Tables_CrossTWGv1P_for YIELD_AAupdate_082305_2007_CTSG1_FocusTWGs-test_STRJ(SOC)_WK_2007Test0612Rev04_2008Tables_FOCUS_ERM-ERD-FEP-LITH-INTC-FAC-AP_DRAFTv7" xfId="192" xr:uid="{00000000-0005-0000-0000-0000B3010000}"/>
    <cellStyle name="___retention_2005Tables_CrossTWGv1P_for YIELD_AAupdate_082305_2007_CTSG1_FocusTWGs-test_STRJ(SOC)_WK_2007Test0612Rev04_2008Tables_FOCUS_ERM-ERD-FEP-LITH-INTC-FAC-AP_DRAFTv7 2" xfId="7753" xr:uid="{00000000-0005-0000-0000-0000B4010000}"/>
    <cellStyle name="___retention_2005Tables_CrossTWGv1P_for YIELD_AAupdate_082305_2007_CTSG1_FocusTWGs-test_STRJ(SOC)_WK_2007Test0612Rev04_2008Tables_FOCUS_ERM-ERD-FEP-LITH-INTC-FAC-AP_DRAFTv7_2009 TR Tables_Factory Integration version 08-LSW" xfId="193" xr:uid="{00000000-0005-0000-0000-0000B5010000}"/>
    <cellStyle name="___retention_2005Tables_CrossTWGv1P_for YIELD_AAupdate_082305_2007_CTSG1_FocusTWGs-test_STRJ(SOC)_WK_2007Test0612Rev04_2008Tables_FOCUS_ERM-ERD-FEP-LITH-INTC-FAC-AP_DRAFTv7_2009 TR Tables_Factory Integration(20090806)_02A" xfId="194" xr:uid="{00000000-0005-0000-0000-0000B6010000}"/>
    <cellStyle name="___retention_2005Tables_CrossTWGv1P_for YIELD_AAupdate_082305_2007_CTSG1_FocusTWGs-test_STRJ(SOC)_WK_2007Test0612Rev04_2008Tables_FOCUS_ERM-ERD-FEP-LITH-INTC-FAC-AP_DRAFTv7_2009_INDEX" xfId="3427" xr:uid="{00000000-0005-0000-0000-0000B7010000}"/>
    <cellStyle name="___retention_2005Tables_CrossTWGv1P_for YIELD_AAupdate_082305_2007_CTSG1_FocusTWGs-test_STRJ(SOC)_WK_2007Test0612Rev04_2008Tables_FOCUS_ERM-ERD-FEP-LITH-INTC-FAC-AP_DRAFTv7_2009_InterconnectTables_03032010" xfId="3428" xr:uid="{00000000-0005-0000-0000-0000B8010000}"/>
    <cellStyle name="___retention_2005Tables_CrossTWGv1P_for YIELD_AAupdate_082305_2007_CTSG1_FocusTWGs-test_STRJ(SOC)_WK_2007Test0612Rev04_2008Tables_FOCUS_ERM-ERD-FEP-LITH-INTC-FAC-AP_DRAFTv7_2009Tables_FOCUS_B_ITRS" xfId="195" xr:uid="{00000000-0005-0000-0000-0000B9010000}"/>
    <cellStyle name="___retention_2005Tables_CrossTWGv1P_for YIELD_AAupdate_082305_2007_CTSG1_FocusTWGs-test_STRJ(SOC)_WK_2007Test0612Rev04_2008Tables_FOCUS_ERM-ERD-FEP-LITH-INTC-FAC-AP_DRAFTv7_2009Tables_FOCUS_B_itwg(Factory Integration)09" xfId="196" xr:uid="{00000000-0005-0000-0000-0000BA010000}"/>
    <cellStyle name="___retention_2005Tables_CrossTWGv1P_for YIELD_AAupdate_082305_2007_CTSG1_FocusTWGs-test_STRJ(SOC)_WK_2007Test0612Rev04_2008Tables_FOCUS_ERM-ERD-FEP-LITH-INTC-FAC-AP_DRAFTv7_2009Tables_Focus_B-LITH-US-Bussels-V3" xfId="197" xr:uid="{00000000-0005-0000-0000-0000BB010000}"/>
    <cellStyle name="___retention_2005Tables_CrossTWGv1P_for YIELD_AAupdate_082305_2007_CTSG1_FocusTWGs-test_STRJ(SOC)_WK_2007Test0612Rev04_2008Tables_FOCUS_ERM-ERD-FEP-LITH-INTC-FAC-AP_DRAFTv7_2009Tables_Focus_B-LITH-US-V13b" xfId="198" xr:uid="{00000000-0005-0000-0000-0000BC010000}"/>
    <cellStyle name="___retention_2005Tables_CrossTWGv1P_for YIELD_AAupdate_082305_2007_CTSG1_FocusTWGs-test_STRJ(SOC)_WK_2007Test0612Rev04_2008Tables_FOCUS_ERM-ERD-FEP-LITH-INTC-FAC-AP_DRAFTv7_2009Tables_FOCUS_C_ITRS-FEPITWG(LL edits)" xfId="7598" xr:uid="{00000000-0005-0000-0000-0000BD010000}"/>
    <cellStyle name="___retention_2005Tables_CrossTWGv1P_for YIELD_AAupdate_082305_2007_CTSG1_FocusTWGs-test_STRJ(SOC)_WK_2007Test0612Rev04_2008Tables_FOCUS_ERM-ERD-FEP-LITH-INTC-FAC-AP_DRAFTv7_2009Tables_FOCUS_C_ITRSV1" xfId="199" xr:uid="{00000000-0005-0000-0000-0000BE010000}"/>
    <cellStyle name="___retention_2005Tables_CrossTWGv1P_for YIELD_AAupdate_082305_2007_CTSG1_FocusTWGs-test_STRJ(SOC)_WK_2007Test0612Rev04_2008Tables_FOCUS_ERM-ERD-FEP-LITH-INTC-FAC-AP_DRAFTv7_2009Tables_FOCUS_C_ITRSV3" xfId="200" xr:uid="{00000000-0005-0000-0000-0000BF010000}"/>
    <cellStyle name="___retention_2005Tables_CrossTWGv1P_for YIELD_AAupdate_082305_2007_CTSG1_FocusTWGs-test_STRJ(SOC)_WK_2007Test0612Rev04_2008Tables_FOCUS_ERM-ERD-FEP-LITH-INTC-FAC-AP_DRAFTv7_2009Tables_FOCUS_D_ITRS-ITWG Copy 2010 V1" xfId="201" xr:uid="{00000000-0005-0000-0000-0000C0010000}"/>
    <cellStyle name="___retention_2005Tables_CrossTWGv1P_for YIELD_AAupdate_082305_2007_CTSG1_FocusTWGs-test_STRJ(SOC)_WK_2007Test0612Rev04_2008Tables_FOCUS_ERM-ERD-FEP-LITH-INTC-FAC-AP_DRAFTv7_2009Tables_FOCUS_E_ITRS-AP and Interconnectv1" xfId="3429" xr:uid="{00000000-0005-0000-0000-0000C1010000}"/>
    <cellStyle name="___retention_2005Tables_CrossTWGv1P_for YIELD_AAupdate_082305_2007_CTSG1_FocusTWGs-test_STRJ(SOC)_WK_2007Test0612Rev04_2008Tables_FOCUS_ERM-ERD-FEP-LITH-INTC-FAC-AP_DRAFTv7_2009Tables_FOCUS_E_ITRS-Interconnect-DRAFT" xfId="3430" xr:uid="{00000000-0005-0000-0000-0000C2010000}"/>
    <cellStyle name="___retention_2005Tables_CrossTWGv1P_for YIELD_AAupdate_082305_2007_CTSG1_FocusTWGs-test_STRJ(SOC)_WK_2007Test0612Rev04_2008Tables_FOCUS_ERM-ERD-FEP-LITH-INTC-FAC-AP_DRAFTv7_2009Tables_ORTC_V5" xfId="202" xr:uid="{00000000-0005-0000-0000-0000C3010000}"/>
    <cellStyle name="___retention_2005Tables_CrossTWGv1P_for YIELD_AAupdate_082305_2007_CTSG1_FocusTWGs-test_STRJ(SOC)_WK_2007Test0612Rev04_2008Tables_FOCUS_ERM-ERD-FEP-LITH-INTC-FAC-AP_DRAFTv7_2010-Update-PIDS-4B-lsw" xfId="6986" xr:uid="{00000000-0005-0000-0000-0000C4010000}"/>
    <cellStyle name="___retention_2005Tables_CrossTWGv1P_for YIELD_AAupdate_082305_2007_CTSG1_FocusTWGs-test_STRJ(SOC)_WK_2007Test0612Rev04_2008Tables_FOCUS_ERM-ERD-FEP-LITH-INTC-FAC-AP_DRAFTv7_2011_ORTC-2A" xfId="3226" xr:uid="{00000000-0005-0000-0000-0000C5010000}"/>
    <cellStyle name="___retention_2005Tables_CrossTWGv1P_for YIELD_AAupdate_082305_2007_CTSG1_FocusTWGs-test_STRJ(SOC)_WK_2007Test0612Rev04_2008Tables_FOCUS_ERM-ERD-FEP-LITH-INTC-FAC-AP_DRAFTv7_4FINAL2009Tables_ERD_Oct30_lsw" xfId="203" xr:uid="{00000000-0005-0000-0000-0000C6010000}"/>
    <cellStyle name="___retention_2005Tables_CrossTWGv1P_for YIELD_AAupdate_082305_2007_CTSG1_FocusTWGs-test_STRJ(SOC)_WK_2007Test0612Rev04_2008Tables_FOCUS_ERM-ERD-FEP-LITH-INTC-FAC-AP_DRAFTv7_4FINAL2009Tables_ERD_Oct30_lsw2" xfId="204" xr:uid="{00000000-0005-0000-0000-0000C7010000}"/>
    <cellStyle name="___retention_2005Tables_CrossTWGv1P_for YIELD_AAupdate_082305_2007_CTSG1_FocusTWGs-test_STRJ(SOC)_WK_2007Test0612Rev04_2008Tables_FOCUS_ERM-ERD-FEP-LITH-INTC-FAC-AP_DRAFTv7_ITRS 2010 NAND Flash table revision--LSW  (Revised 09-15-2010)" xfId="6987" xr:uid="{00000000-0005-0000-0000-0000C8010000}"/>
    <cellStyle name="___retention_2005Tables_CrossTWGv1P_for YIELD_AAupdate_082305_2007_CTSG1_FocusTWGs-test_STRJ(SOC)_WK_2007Test0612Rev04_2008Tables_FOCUS_ERM-ERD-FEP-LITH-INTC-FAC-AP_DRAFTv7_ITRS B)_Table_ver6_INTC1~6_021710_After_Telecon_Rev_Alexis-lswEDITORS-NOTES" xfId="3431" xr:uid="{00000000-0005-0000-0000-0000C9010000}"/>
    <cellStyle name="___retention_2005Tables_CrossTWGv1P_for YIELD_AAupdate_082305_2007_CTSG1_FocusTWGs-test_STRJ(SOC)_WK_2007Test0612Rev04_2008Tables_FOCUS_ERM-ERD-FEP-LITH-INTC-FAC-AP_DRAFTv7_ITRS EUV Mask WG Meeting with Proposals-2009" xfId="205" xr:uid="{00000000-0005-0000-0000-0000CA010000}"/>
    <cellStyle name="___retention_2005Tables_CrossTWGv1P_for YIELD_AAupdate_082305_2007_CTSG1_FocusTWGs-test_STRJ(SOC)_WK_2007Test0612Rev04_2008Tables_FOCUS_ERM-ERD-FEP-LITH-INTC-FAC-AP_DRAFTv7_ITRS Optica Mask Table change note 200907011" xfId="206" xr:uid="{00000000-0005-0000-0000-0000CB010000}"/>
    <cellStyle name="___retention_2005Tables_CrossTWGv1P_for YIELD_AAupdate_082305_2007_CTSG1_FocusTWGs-test_STRJ(SOC)_WK_2007Test0612Rev04_2008Tables_FOCUS_ERM-ERD-FEP-LITH-INTC-FAC-AP_DRAFTv7_Litho_Challenges_2009_ITRS_Lith_Table_Summary-V5" xfId="207" xr:uid="{00000000-0005-0000-0000-0000CC010000}"/>
    <cellStyle name="___retention_2005Tables_CrossTWGv1P_for YIELD_AAupdate_082305_2007_CTSG1_FocusTWGs-test_STRJ(SOC)_WK_2007Test0612Rev04_2008Tables_FOCUS_ERM-ERD-FEP-LITH-INTC-FAC-AP_DRAFTv7_Table INTC6-Final from Italy" xfId="3432" xr:uid="{00000000-0005-0000-0000-0000CD010000}"/>
    <cellStyle name="___retention_2005Tables_CrossTWGv1P_for YIELD_AAupdate_082305_2007_CTSG1_FocusTWGs-test_STRJ(SOC)_WK_2007Test0612Rev04_2008Tables_FOCUS_ERM-ERD-FEP-LITH-INTC-FAC-AP_DRAFTv7_Table-PIDS4-LSW" xfId="7274" xr:uid="{00000000-0005-0000-0000-0000CE010000}"/>
    <cellStyle name="___retention_2005Tables_CrossTWGv1P_for YIELD_AAupdate_082305_2007_CTSG1_FocusTWGs-test_STRJ(SOC)_WK_2007Test0612Rev04_2008Tables_FOCUS_ERM-ERD-FEP-LITH-INTC-FAC-AP_DRAFTv7_To Linda ITRS_NILb (2)" xfId="208" xr:uid="{00000000-0005-0000-0000-0000CF010000}"/>
    <cellStyle name="___retention_2005Tables_CrossTWGv1P_for YIELD_AAupdate_082305_2007_CTSG1_FocusTWGs-test_STRJ(SOC)_WK_2007Test0612Rev04_2008Test 081203 handler revised proposal by SEAJ" xfId="3433" xr:uid="{00000000-0005-0000-0000-0000D0010000}"/>
    <cellStyle name="___retention_2005Tables_CrossTWGv1P_for YIELD_AAupdate_082305_2007_CTSG1_FocusTWGs-test_STRJ(SOC)_WK_2007Test0612Rev04_2008Test 081203 handler revised proposal by SEAJ_2009 ITRS TestTable(Handler)090505" xfId="3434" xr:uid="{00000000-0005-0000-0000-0000D1010000}"/>
    <cellStyle name="___retention_2005Tables_CrossTWGv1P_for YIELD_AAupdate_082305_2007_CTSG1_FocusTWGs-test_STRJ(SOC)_WK_2007Test0612Rev04_2008Test 081203 handler revised proposal by SEAJ_Table Test-T8 RF updated 14 July 2009" xfId="3435" xr:uid="{00000000-0005-0000-0000-0000D2010000}"/>
    <cellStyle name="___retention_2005Tables_CrossTWGv1P_for YIELD_AAupdate_082305_2007_CTSG1_FocusTWGs-test_STRJ(SOC)_WK_2007Test0612Rev04_2008Test 1120 prober " xfId="3436" xr:uid="{00000000-0005-0000-0000-0000D3010000}"/>
    <cellStyle name="___retention_2005Tables_CrossTWGv1P_for YIELD_AAupdate_082305_2007_CTSG1_FocusTWGs-test_STRJ(SOC)_WK_2007Test0612Rev04_2008Test 1120 prober _2009 ITRS TestTable(Handler)090505" xfId="3437" xr:uid="{00000000-0005-0000-0000-0000D4010000}"/>
    <cellStyle name="___retention_2005Tables_CrossTWGv1P_for YIELD_AAupdate_082305_2007_CTSG1_FocusTWGs-test_STRJ(SOC)_WK_2007Test0612Rev04_2008Test 1120 prober _Table Test-T8 RF updated 14 July 2009" xfId="3438" xr:uid="{00000000-0005-0000-0000-0000D5010000}"/>
    <cellStyle name="___retention_2005Tables_CrossTWGv1P_for YIELD_AAupdate_082305_2007_CTSG1_FocusTWGs-test_STRJ(SOC)_WK_2007Test0612Rev04_2008Test0722" xfId="3439" xr:uid="{00000000-0005-0000-0000-0000D6010000}"/>
    <cellStyle name="___retention_2005Tables_CrossTWGv1P_for YIELD_AAupdate_082305_2007_CTSG1_FocusTWGs-test_STRJ(SOC)_WK_2007Test0612Rev04_2008Test0722_2009 ITRS TestTable(Handler)090505" xfId="3440" xr:uid="{00000000-0005-0000-0000-0000D7010000}"/>
    <cellStyle name="___retention_2005Tables_CrossTWGv1P_for YIELD_AAupdate_082305_2007_CTSG1_FocusTWGs-test_STRJ(SOC)_WK_2007Test0612Rev04_2008Test0722_Table Test-T8 RF updated 14 July 2009" xfId="3441" xr:uid="{00000000-0005-0000-0000-0000D8010000}"/>
    <cellStyle name="___retention_2005Tables_CrossTWGv1P_for YIELD_AAupdate_082305_2007_CTSG1_FocusTWGs-test_STRJ(SOC)_WK_2007Test0612Rev04_2008Test1215" xfId="3442" xr:uid="{00000000-0005-0000-0000-0000D9010000}"/>
    <cellStyle name="___retention_2005Tables_CrossTWGv1P_for YIELD_AAupdate_082305_2007_CTSG1_FocusTWGs-test_STRJ(SOC)_WK_2007Test0612Rev04_2008Test1215_Table Test-T8 RF updated 14 July 2009" xfId="3443" xr:uid="{00000000-0005-0000-0000-0000DA010000}"/>
    <cellStyle name="___retention_2005Tables_CrossTWGv1P_for YIELD_AAupdate_082305_2007_CTSG1_FocusTWGs-test_STRJ(SOC)_WK_2007Test0612Rev04_2008TestProposals_Handler_081208" xfId="3444" xr:uid="{00000000-0005-0000-0000-0000DB010000}"/>
    <cellStyle name="___retention_2005Tables_CrossTWGv1P_for YIELD_AAupdate_082305_2007_CTSG1_FocusTWGs-test_STRJ(SOC)_WK_2007Test0612Rev04_2008TestProposals_Handler_081208_Table Test-T8 RF updated 14 July 2009" xfId="3445" xr:uid="{00000000-0005-0000-0000-0000DC010000}"/>
    <cellStyle name="___retention_2005Tables_CrossTWGv1P_for YIELD_AAupdate_082305_2007_CTSG1_FocusTWGs-test_STRJ(SOC)_WK_2007Test0612Rev04_2009 ITRS TestTable(Handler)090505" xfId="3446" xr:uid="{00000000-0005-0000-0000-0000DD010000}"/>
    <cellStyle name="___retention_2005Tables_CrossTWGv1P_for YIELD_AAupdate_082305_2007_CTSG1_FocusTWGs-test_STRJ(SOC)_WK_2007Test0612Rev04_2009 TR Tables_Factory Integration version 08-LSW" xfId="209" xr:uid="{00000000-0005-0000-0000-0000DE010000}"/>
    <cellStyle name="___retention_2005Tables_CrossTWGv1P_for YIELD_AAupdate_082305_2007_CTSG1_FocusTWGs-test_STRJ(SOC)_WK_2007Test0612Rev04_2009 TR Tables_Factory Integration(20090806)_02A" xfId="210" xr:uid="{00000000-0005-0000-0000-0000DF010000}"/>
    <cellStyle name="___retention_2005Tables_CrossTWGv1P_for YIELD_AAupdate_082305_2007_CTSG1_FocusTWGs-test_STRJ(SOC)_WK_2007Test0612Rev04_2009_INDEX" xfId="3447" xr:uid="{00000000-0005-0000-0000-0000E0010000}"/>
    <cellStyle name="___retention_2005Tables_CrossTWGv1P_for YIELD_AAupdate_082305_2007_CTSG1_FocusTWGs-test_STRJ(SOC)_WK_2007Test0612Rev04_2009_InterconnectTables_03032010" xfId="3448" xr:uid="{00000000-0005-0000-0000-0000E1010000}"/>
    <cellStyle name="___retention_2005Tables_CrossTWGv1P_for YIELD_AAupdate_082305_2007_CTSG1_FocusTWGs-test_STRJ(SOC)_WK_2007Test0612Rev04_2009Tables_FOCUS_B_ITRS" xfId="211" xr:uid="{00000000-0005-0000-0000-0000E2010000}"/>
    <cellStyle name="___retention_2005Tables_CrossTWGv1P_for YIELD_AAupdate_082305_2007_CTSG1_FocusTWGs-test_STRJ(SOC)_WK_2007Test0612Rev04_2009Tables_FOCUS_B_itwg(Factory Integration)09" xfId="212" xr:uid="{00000000-0005-0000-0000-0000E3010000}"/>
    <cellStyle name="___retention_2005Tables_CrossTWGv1P_for YIELD_AAupdate_082305_2007_CTSG1_FocusTWGs-test_STRJ(SOC)_WK_2007Test0612Rev04_2009Tables_Focus_B-LITH-US-Bussels-V3" xfId="213" xr:uid="{00000000-0005-0000-0000-0000E4010000}"/>
    <cellStyle name="___retention_2005Tables_CrossTWGv1P_for YIELD_AAupdate_082305_2007_CTSG1_FocusTWGs-test_STRJ(SOC)_WK_2007Test0612Rev04_2009Tables_Focus_B-LITH-US-V13b" xfId="214" xr:uid="{00000000-0005-0000-0000-0000E5010000}"/>
    <cellStyle name="___retention_2005Tables_CrossTWGv1P_for YIELD_AAupdate_082305_2007_CTSG1_FocusTWGs-test_STRJ(SOC)_WK_2007Test0612Rev04_2009Tables_FOCUS_C_ITRS-FEPITWG(LL edits)" xfId="6693" xr:uid="{00000000-0005-0000-0000-0000E6010000}"/>
    <cellStyle name="___retention_2005Tables_CrossTWGv1P_for YIELD_AAupdate_082305_2007_CTSG1_FocusTWGs-test_STRJ(SOC)_WK_2007Test0612Rev04_2009Tables_FOCUS_C_ITRSV1" xfId="215" xr:uid="{00000000-0005-0000-0000-0000E7010000}"/>
    <cellStyle name="___retention_2005Tables_CrossTWGv1P_for YIELD_AAupdate_082305_2007_CTSG1_FocusTWGs-test_STRJ(SOC)_WK_2007Test0612Rev04_2009Tables_FOCUS_C_ITRSV3" xfId="216" xr:uid="{00000000-0005-0000-0000-0000E8010000}"/>
    <cellStyle name="___retention_2005Tables_CrossTWGv1P_for YIELD_AAupdate_082305_2007_CTSG1_FocusTWGs-test_STRJ(SOC)_WK_2007Test0612Rev04_2009Tables_FOCUS_D_ITRS-ITWG Copy 2010 V1" xfId="217" xr:uid="{00000000-0005-0000-0000-0000E9010000}"/>
    <cellStyle name="___retention_2005Tables_CrossTWGv1P_for YIELD_AAupdate_082305_2007_CTSG1_FocusTWGs-test_STRJ(SOC)_WK_2007Test0612Rev04_2009Tables_FOCUS_E_ITRS-AP and Interconnectv1" xfId="3449" xr:uid="{00000000-0005-0000-0000-0000EA010000}"/>
    <cellStyle name="___retention_2005Tables_CrossTWGv1P_for YIELD_AAupdate_082305_2007_CTSG1_FocusTWGs-test_STRJ(SOC)_WK_2007Test0612Rev04_2009Tables_FOCUS_E_ITRS-Interconnect-DRAFT" xfId="3450" xr:uid="{00000000-0005-0000-0000-0000EB010000}"/>
    <cellStyle name="___retention_2005Tables_CrossTWGv1P_for YIELD_AAupdate_082305_2007_CTSG1_FocusTWGs-test_STRJ(SOC)_WK_2007Test0612Rev04_2009Tables_ORTC_V5" xfId="218" xr:uid="{00000000-0005-0000-0000-0000EC010000}"/>
    <cellStyle name="___retention_2005Tables_CrossTWGv1P_for YIELD_AAupdate_082305_2007_CTSG1_FocusTWGs-test_STRJ(SOC)_WK_2007Test0612Rev04_2010-Update-PIDS-4B-lsw" xfId="6988" xr:uid="{00000000-0005-0000-0000-0000ED010000}"/>
    <cellStyle name="___retention_2005Tables_CrossTWGv1P_for YIELD_AAupdate_082305_2007_CTSG1_FocusTWGs-test_STRJ(SOC)_WK_2007Test0612Rev04_2011_ORTC-2A" xfId="3057" xr:uid="{00000000-0005-0000-0000-0000EE010000}"/>
    <cellStyle name="___retention_2005Tables_CrossTWGv1P_for YIELD_AAupdate_082305_2007_CTSG1_FocusTWGs-test_STRJ(SOC)_WK_2007Test0612Rev04_4FINAL2009Tables_ERD_Oct30_lsw" xfId="219" xr:uid="{00000000-0005-0000-0000-0000EF010000}"/>
    <cellStyle name="___retention_2005Tables_CrossTWGv1P_for YIELD_AAupdate_082305_2007_CTSG1_FocusTWGs-test_STRJ(SOC)_WK_2007Test0612Rev04_4FINAL2009Tables_ERD_Oct30_lsw2" xfId="220" xr:uid="{00000000-0005-0000-0000-0000F0010000}"/>
    <cellStyle name="___retention_2005Tables_CrossTWGv1P_for YIELD_AAupdate_082305_2007_CTSG1_FocusTWGs-test_STRJ(SOC)_WK_2007Test0612Rev04_ITRS 2010 NAND Flash table revision--LSW  (Revised 09-15-2010)" xfId="6989" xr:uid="{00000000-0005-0000-0000-0000F1010000}"/>
    <cellStyle name="___retention_2005Tables_CrossTWGv1P_for YIELD_AAupdate_082305_2007_CTSG1_FocusTWGs-test_STRJ(SOC)_WK_2007Test0612Rev04_ITRS B)_Table_ver6_INTC1~6_021710_After_Telecon_Rev_Alexis-lswEDITORS-NOTES" xfId="3451" xr:uid="{00000000-0005-0000-0000-0000F2010000}"/>
    <cellStyle name="___retention_2005Tables_CrossTWGv1P_for YIELD_AAupdate_082305_2007_CTSG1_FocusTWGs-test_STRJ(SOC)_WK_2007Test0612Rev04_ITRS EUV Mask WG Meeting with Proposals-2009" xfId="221" xr:uid="{00000000-0005-0000-0000-0000F3010000}"/>
    <cellStyle name="___retention_2005Tables_CrossTWGv1P_for YIELD_AAupdate_082305_2007_CTSG1_FocusTWGs-test_STRJ(SOC)_WK_2007Test0612Rev04_ITRS Optica Mask Table change note 200907011" xfId="222" xr:uid="{00000000-0005-0000-0000-0000F4010000}"/>
    <cellStyle name="___retention_2005Tables_CrossTWGv1P_for YIELD_AAupdate_082305_2007_CTSG1_FocusTWGs-test_STRJ(SOC)_WK_2007Test0612Rev04_Litho_Challenges_2009_ITRS_Lith_Table_Summary-V5" xfId="223" xr:uid="{00000000-0005-0000-0000-0000F5010000}"/>
    <cellStyle name="___retention_2005Tables_CrossTWGv1P_for YIELD_AAupdate_082305_2007_CTSG1_FocusTWGs-test_STRJ(SOC)_WK_2007Test0612Rev04_Table INTC6-Final from Italy" xfId="3452" xr:uid="{00000000-0005-0000-0000-0000F6010000}"/>
    <cellStyle name="___retention_2005Tables_CrossTWGv1P_for YIELD_AAupdate_082305_2007_CTSG1_FocusTWGs-test_STRJ(SOC)_WK_2007Test0612Rev04_Table Test-T11 Prober updated 08Jul09" xfId="3453" xr:uid="{00000000-0005-0000-0000-0000F7010000}"/>
    <cellStyle name="___retention_2005Tables_CrossTWGv1P_for YIELD_AAupdate_082305_2007_CTSG1_FocusTWGs-test_STRJ(SOC)_WK_2007Test0612Rev04_Table Test-T8 RF updated 14 July 2009" xfId="3454" xr:uid="{00000000-0005-0000-0000-0000F8010000}"/>
    <cellStyle name="___retention_2005Tables_CrossTWGv1P_for YIELD_AAupdate_082305_2007_CTSG1_FocusTWGs-test_STRJ(SOC)_WK_2007Test0612Rev04_Table-PIDS4-LSW" xfId="6694" xr:uid="{00000000-0005-0000-0000-0000F9010000}"/>
    <cellStyle name="___retention_2005Tables_CrossTWGv1P_for YIELD_AAupdate_082305_2007_CTSG1_FocusTWGs-test_STRJ(SOC)_WK_2007Test0612Rev04_Test_Tables_20081208" xfId="3455" xr:uid="{00000000-0005-0000-0000-0000FA010000}"/>
    <cellStyle name="___retention_2005Tables_CrossTWGv1P_for YIELD_AAupdate_082305_2007_CTSG1_FocusTWGs-test_STRJ(SOC)_WK_2007Test0612Rev04_Test_Tables_20081208 Korea feedback_08081225 " xfId="3456" xr:uid="{00000000-0005-0000-0000-0000FB010000}"/>
    <cellStyle name="___retention_2005Tables_CrossTWGv1P_for YIELD_AAupdate_082305_2007_CTSG1_FocusTWGs-test_STRJ(SOC)_WK_2007Test0612Rev04_Test_Tables_20081208 Korea feedback_08081225 _Table Test-T8 RF updated 14 July 2009" xfId="3457" xr:uid="{00000000-0005-0000-0000-0000FC010000}"/>
    <cellStyle name="___retention_2005Tables_CrossTWGv1P_for YIELD_AAupdate_082305_2007_CTSG1_FocusTWGs-test_STRJ(SOC)_WK_2007Test0612Rev04_Test_Tables_20081208_Table Test-T8 RF updated 14 July 2009" xfId="3458" xr:uid="{00000000-0005-0000-0000-0000FD010000}"/>
    <cellStyle name="___retention_2005Tables_CrossTWGv1P_for YIELD_AAupdate_082305_2007_CTSG1_FocusTWGs-test_STRJ(SOC)_WK_2007Test0612Rev04_Test_Tables_20081231プローブカード案" xfId="3459" xr:uid="{00000000-0005-0000-0000-0000FE010000}"/>
    <cellStyle name="___retention_2005Tables_CrossTWGv1P_for YIELD_AAupdate_082305_2007_CTSG1_FocusTWGs-test_STRJ(SOC)_WK_2007Test0612Rev04_Test_Tables_20081231プローブカード案_Table Test-T8 RF updated 14 July 2009" xfId="3460" xr:uid="{00000000-0005-0000-0000-0000FF010000}"/>
    <cellStyle name="___retention_2005Tables_CrossTWGv1P_for YIELD_AAupdate_082305_2007_CTSG1_FocusTWGs-test_STRJ(SOC)_WK_2007Test0612Rev04_Test_Tables_20090113プローブカード案2" xfId="3461" xr:uid="{00000000-0005-0000-0000-000000020000}"/>
    <cellStyle name="___retention_2005Tables_CrossTWGv1P_for YIELD_AAupdate_082305_2007_CTSG1_FocusTWGs-test_STRJ(SOC)_WK_2007Test0612Rev04_Test_Tables_20090113プローブカード案2_Table Test-T8 RF updated 14 July 2009" xfId="3462" xr:uid="{00000000-0005-0000-0000-000001020000}"/>
    <cellStyle name="___retention_2005Tables_CrossTWGv1P_for YIELD_AAupdate_082305_2007_CTSG1_FocusTWGs-test_STRJ(SOC)_WK_2007Test0612Rev04_Test_Tables_20090113プローブカード案3" xfId="3463" xr:uid="{00000000-0005-0000-0000-000002020000}"/>
    <cellStyle name="___retention_2005Tables_CrossTWGv1P_for YIELD_AAupdate_082305_2007_CTSG1_FocusTWGs-test_STRJ(SOC)_WK_2007Test0612Rev04_Test_Tables_20090113プローブカード案3_Table Test-T8 RF updated 14 July 2009" xfId="3464" xr:uid="{00000000-0005-0000-0000-000003020000}"/>
    <cellStyle name="___retention_2005Tables_CrossTWGv1P_for YIELD_AAupdate_082305_2007_CTSG1_FocusTWGs-test_STRJ(SOC)_WK_2007Test0612Rev04_To Linda ITRS_NILb (2)" xfId="224" xr:uid="{00000000-0005-0000-0000-000004020000}"/>
    <cellStyle name="___retention_2005Tables_CrossTWGv1P_for YIELD_AAupdate_082305_2007_CTSG1_FocusTWGs-test_STRJ(SOC)_WK_2007Test0612Rev04_見直しfor2009：2007Test0829_SoC&amp;Logic" xfId="3465" xr:uid="{00000000-0005-0000-0000-000005020000}"/>
    <cellStyle name="___retention_2005Tables_CrossTWGv1P_for YIELD_AAupdate_082305_2007_CTSG1_FocusTWGs-test_STRJ(SOC)_WK_2007Test0612Rev04_見直しfor2009：2007Test0829_SoC&amp;Logic(0707会議後)" xfId="3466" xr:uid="{00000000-0005-0000-0000-000006020000}"/>
    <cellStyle name="___retention_2005Tables_CrossTWGv1P_for YIELD_AAupdate_082305_2007_CTSG1_FocusTWGs-test_STRJ(SOC)_見直しfor2009：2007Test0829_SoC&amp;Logic" xfId="3467" xr:uid="{00000000-0005-0000-0000-000007020000}"/>
    <cellStyle name="___retention_2005Tables_CrossTWGv1P_for YIELD_AAupdate_082305_2007_CTSG1_FocusTWGs-test_STRJ(SOC)_見直しfor2009：2007Test0829_SoC&amp;Logic(0707会議後)" xfId="3468" xr:uid="{00000000-0005-0000-0000-000008020000}"/>
    <cellStyle name="___retention_2005Tables_CrossTWGv1P_for YIELD_AAupdate_082305_2007Test_SoC_0618" xfId="225" xr:uid="{00000000-0005-0000-0000-000009020000}"/>
    <cellStyle name="___retention_2005Tables_CrossTWGv1P_for YIELD_AAupdate_082305_2007Test_SoC_0618 2" xfId="7477" xr:uid="{00000000-0005-0000-0000-00000A020000}"/>
    <cellStyle name="___retention_2005Tables_CrossTWGv1P_for YIELD_AAupdate_082305_2007Test_SoC_0618_2008Tables_FOCUS_ERM-ERD-FEP-LITH-INTC-FAC-AP_DRAFTv7" xfId="226" xr:uid="{00000000-0005-0000-0000-00000B020000}"/>
    <cellStyle name="___retention_2005Tables_CrossTWGv1P_for YIELD_AAupdate_082305_2007Test_SoC_0618_2008Tables_FOCUS_ERM-ERD-FEP-LITH-INTC-FAC-AP_DRAFTv7 2" xfId="7754" xr:uid="{00000000-0005-0000-0000-00000C020000}"/>
    <cellStyle name="___retention_2005Tables_CrossTWGv1P_for YIELD_AAupdate_082305_2007Test_SoC_0618_2008Tables_FOCUS_ERM-ERD-FEP-LITH-INTC-FAC-AP_DRAFTv7_2009 TR Tables_Factory Integration version 08-LSW" xfId="227" xr:uid="{00000000-0005-0000-0000-00000D020000}"/>
    <cellStyle name="___retention_2005Tables_CrossTWGv1P_for YIELD_AAupdate_082305_2007Test_SoC_0618_2008Tables_FOCUS_ERM-ERD-FEP-LITH-INTC-FAC-AP_DRAFTv7_2009 TR Tables_Factory Integration(20090806)_02A" xfId="228" xr:uid="{00000000-0005-0000-0000-00000E020000}"/>
    <cellStyle name="___retention_2005Tables_CrossTWGv1P_for YIELD_AAupdate_082305_2007Test_SoC_0618_2008Tables_FOCUS_ERM-ERD-FEP-LITH-INTC-FAC-AP_DRAFTv7_2009_INDEX" xfId="3469" xr:uid="{00000000-0005-0000-0000-00000F020000}"/>
    <cellStyle name="___retention_2005Tables_CrossTWGv1P_for YIELD_AAupdate_082305_2007Test_SoC_0618_2008Tables_FOCUS_ERM-ERD-FEP-LITH-INTC-FAC-AP_DRAFTv7_2009_InterconnectTables_03032010" xfId="3470" xr:uid="{00000000-0005-0000-0000-000010020000}"/>
    <cellStyle name="___retention_2005Tables_CrossTWGv1P_for YIELD_AAupdate_082305_2007Test_SoC_0618_2008Tables_FOCUS_ERM-ERD-FEP-LITH-INTC-FAC-AP_DRAFTv7_2009Tables_FOCUS_B_ITRS" xfId="229" xr:uid="{00000000-0005-0000-0000-000011020000}"/>
    <cellStyle name="___retention_2005Tables_CrossTWGv1P_for YIELD_AAupdate_082305_2007Test_SoC_0618_2008Tables_FOCUS_ERM-ERD-FEP-LITH-INTC-FAC-AP_DRAFTv7_2009Tables_FOCUS_B_itwg(Factory Integration)09" xfId="230" xr:uid="{00000000-0005-0000-0000-000012020000}"/>
    <cellStyle name="___retention_2005Tables_CrossTWGv1P_for YIELD_AAupdate_082305_2007Test_SoC_0618_2008Tables_FOCUS_ERM-ERD-FEP-LITH-INTC-FAC-AP_DRAFTv7_2009Tables_Focus_B-LITH-US-Bussels-V3" xfId="231" xr:uid="{00000000-0005-0000-0000-000013020000}"/>
    <cellStyle name="___retention_2005Tables_CrossTWGv1P_for YIELD_AAupdate_082305_2007Test_SoC_0618_2008Tables_FOCUS_ERM-ERD-FEP-LITH-INTC-FAC-AP_DRAFTv7_2009Tables_Focus_B-LITH-US-V13b" xfId="232" xr:uid="{00000000-0005-0000-0000-000014020000}"/>
    <cellStyle name="___retention_2005Tables_CrossTWGv1P_for YIELD_AAupdate_082305_2007Test_SoC_0618_2008Tables_FOCUS_ERM-ERD-FEP-LITH-INTC-FAC-AP_DRAFTv7_2009Tables_FOCUS_C_ITRS-FEPITWG(LL edits)" xfId="7275" xr:uid="{00000000-0005-0000-0000-000015020000}"/>
    <cellStyle name="___retention_2005Tables_CrossTWGv1P_for YIELD_AAupdate_082305_2007Test_SoC_0618_2008Tables_FOCUS_ERM-ERD-FEP-LITH-INTC-FAC-AP_DRAFTv7_2009Tables_FOCUS_C_ITRSV1" xfId="233" xr:uid="{00000000-0005-0000-0000-000016020000}"/>
    <cellStyle name="___retention_2005Tables_CrossTWGv1P_for YIELD_AAupdate_082305_2007Test_SoC_0618_2008Tables_FOCUS_ERM-ERD-FEP-LITH-INTC-FAC-AP_DRAFTv7_2009Tables_FOCUS_C_ITRSV3" xfId="234" xr:uid="{00000000-0005-0000-0000-000017020000}"/>
    <cellStyle name="___retention_2005Tables_CrossTWGv1P_for YIELD_AAupdate_082305_2007Test_SoC_0618_2008Tables_FOCUS_ERM-ERD-FEP-LITH-INTC-FAC-AP_DRAFTv7_2009Tables_FOCUS_D_ITRS-ITWG Copy 2010 V1" xfId="235" xr:uid="{00000000-0005-0000-0000-000018020000}"/>
    <cellStyle name="___retention_2005Tables_CrossTWGv1P_for YIELD_AAupdate_082305_2007Test_SoC_0618_2008Tables_FOCUS_ERM-ERD-FEP-LITH-INTC-FAC-AP_DRAFTv7_2009Tables_FOCUS_E_ITRS-AP and Interconnectv1" xfId="3471" xr:uid="{00000000-0005-0000-0000-000019020000}"/>
    <cellStyle name="___retention_2005Tables_CrossTWGv1P_for YIELD_AAupdate_082305_2007Test_SoC_0618_2008Tables_FOCUS_ERM-ERD-FEP-LITH-INTC-FAC-AP_DRAFTv7_2009Tables_FOCUS_E_ITRS-Interconnect-DRAFT" xfId="3472" xr:uid="{00000000-0005-0000-0000-00001A020000}"/>
    <cellStyle name="___retention_2005Tables_CrossTWGv1P_for YIELD_AAupdate_082305_2007Test_SoC_0618_2008Tables_FOCUS_ERM-ERD-FEP-LITH-INTC-FAC-AP_DRAFTv7_2009Tables_ORTC_V5" xfId="236" xr:uid="{00000000-0005-0000-0000-00001B020000}"/>
    <cellStyle name="___retention_2005Tables_CrossTWGv1P_for YIELD_AAupdate_082305_2007Test_SoC_0618_2008Tables_FOCUS_ERM-ERD-FEP-LITH-INTC-FAC-AP_DRAFTv7_2010-Update-PIDS-4B-lsw" xfId="6695" xr:uid="{00000000-0005-0000-0000-00001C020000}"/>
    <cellStyle name="___retention_2005Tables_CrossTWGv1P_for YIELD_AAupdate_082305_2007Test_SoC_0618_2008Tables_FOCUS_ERM-ERD-FEP-LITH-INTC-FAC-AP_DRAFTv7_2011_ORTC-2A" xfId="3058" xr:uid="{00000000-0005-0000-0000-00001D020000}"/>
    <cellStyle name="___retention_2005Tables_CrossTWGv1P_for YIELD_AAupdate_082305_2007Test_SoC_0618_2008Tables_FOCUS_ERM-ERD-FEP-LITH-INTC-FAC-AP_DRAFTv7_4FINAL2009Tables_ERD_Oct30_lsw" xfId="237" xr:uid="{00000000-0005-0000-0000-00001E020000}"/>
    <cellStyle name="___retention_2005Tables_CrossTWGv1P_for YIELD_AAupdate_082305_2007Test_SoC_0618_2008Tables_FOCUS_ERM-ERD-FEP-LITH-INTC-FAC-AP_DRAFTv7_4FINAL2009Tables_ERD_Oct30_lsw2" xfId="238" xr:uid="{00000000-0005-0000-0000-00001F020000}"/>
    <cellStyle name="___retention_2005Tables_CrossTWGv1P_for YIELD_AAupdate_082305_2007Test_SoC_0618_2008Tables_FOCUS_ERM-ERD-FEP-LITH-INTC-FAC-AP_DRAFTv7_ITRS 2010 NAND Flash table revision--LSW  (Revised 09-15-2010)" xfId="6696" xr:uid="{00000000-0005-0000-0000-000020020000}"/>
    <cellStyle name="___retention_2005Tables_CrossTWGv1P_for YIELD_AAupdate_082305_2007Test_SoC_0618_2008Tables_FOCUS_ERM-ERD-FEP-LITH-INTC-FAC-AP_DRAFTv7_ITRS B)_Table_ver6_INTC1~6_021710_After_Telecon_Rev_Alexis-lswEDITORS-NOTES" xfId="3473" xr:uid="{00000000-0005-0000-0000-000021020000}"/>
    <cellStyle name="___retention_2005Tables_CrossTWGv1P_for YIELD_AAupdate_082305_2007Test_SoC_0618_2008Tables_FOCUS_ERM-ERD-FEP-LITH-INTC-FAC-AP_DRAFTv7_ITRS EUV Mask WG Meeting with Proposals-2009" xfId="239" xr:uid="{00000000-0005-0000-0000-000022020000}"/>
    <cellStyle name="___retention_2005Tables_CrossTWGv1P_for YIELD_AAupdate_082305_2007Test_SoC_0618_2008Tables_FOCUS_ERM-ERD-FEP-LITH-INTC-FAC-AP_DRAFTv7_ITRS Optica Mask Table change note 200907011" xfId="240" xr:uid="{00000000-0005-0000-0000-000023020000}"/>
    <cellStyle name="___retention_2005Tables_CrossTWGv1P_for YIELD_AAupdate_082305_2007Test_SoC_0618_2008Tables_FOCUS_ERM-ERD-FEP-LITH-INTC-FAC-AP_DRAFTv7_Litho_Challenges_2009_ITRS_Lith_Table_Summary-V5" xfId="241" xr:uid="{00000000-0005-0000-0000-000024020000}"/>
    <cellStyle name="___retention_2005Tables_CrossTWGv1P_for YIELD_AAupdate_082305_2007Test_SoC_0618_2008Tables_FOCUS_ERM-ERD-FEP-LITH-INTC-FAC-AP_DRAFTv7_Table INTC6-Final from Italy" xfId="3474" xr:uid="{00000000-0005-0000-0000-000025020000}"/>
    <cellStyle name="___retention_2005Tables_CrossTWGv1P_for YIELD_AAupdate_082305_2007Test_SoC_0618_2008Tables_FOCUS_ERM-ERD-FEP-LITH-INTC-FAC-AP_DRAFTv7_Table-PIDS4-LSW" xfId="6697" xr:uid="{00000000-0005-0000-0000-000026020000}"/>
    <cellStyle name="___retention_2005Tables_CrossTWGv1P_for YIELD_AAupdate_082305_2007Test_SoC_0618_2008Tables_FOCUS_ERM-ERD-FEP-LITH-INTC-FAC-AP_DRAFTv7_To Linda ITRS_NILb (2)" xfId="242" xr:uid="{00000000-0005-0000-0000-000027020000}"/>
    <cellStyle name="___retention_2005Tables_CrossTWGv1P_for YIELD_AAupdate_082305_2007Test_SoC_0618_2008Test 081203 handler revised proposal by SEAJ" xfId="3475" xr:uid="{00000000-0005-0000-0000-000028020000}"/>
    <cellStyle name="___retention_2005Tables_CrossTWGv1P_for YIELD_AAupdate_082305_2007Test_SoC_0618_2008Test 081203 handler revised proposal by SEAJ_2009 ITRS TestTable(Handler)090505" xfId="3476" xr:uid="{00000000-0005-0000-0000-000029020000}"/>
    <cellStyle name="___retention_2005Tables_CrossTWGv1P_for YIELD_AAupdate_082305_2007Test_SoC_0618_2008Test 081203 handler revised proposal by SEAJ_Table Test-T8 RF updated 14 July 2009" xfId="3477" xr:uid="{00000000-0005-0000-0000-00002A020000}"/>
    <cellStyle name="___retention_2005Tables_CrossTWGv1P_for YIELD_AAupdate_082305_2007Test_SoC_0618_2008Test 1120 prober " xfId="3478" xr:uid="{00000000-0005-0000-0000-00002B020000}"/>
    <cellStyle name="___retention_2005Tables_CrossTWGv1P_for YIELD_AAupdate_082305_2007Test_SoC_0618_2008Test 1120 prober _2009 ITRS TestTable(Handler)090505" xfId="3479" xr:uid="{00000000-0005-0000-0000-00002C020000}"/>
    <cellStyle name="___retention_2005Tables_CrossTWGv1P_for YIELD_AAupdate_082305_2007Test_SoC_0618_2008Test 1120 prober _Table Test-T8 RF updated 14 July 2009" xfId="3480" xr:uid="{00000000-0005-0000-0000-00002D020000}"/>
    <cellStyle name="___retention_2005Tables_CrossTWGv1P_for YIELD_AAupdate_082305_2007Test_SoC_0618_2008Test0722" xfId="3481" xr:uid="{00000000-0005-0000-0000-00002E020000}"/>
    <cellStyle name="___retention_2005Tables_CrossTWGv1P_for YIELD_AAupdate_082305_2007Test_SoC_0618_2008Test0722_2009 ITRS TestTable(Handler)090505" xfId="3482" xr:uid="{00000000-0005-0000-0000-00002F020000}"/>
    <cellStyle name="___retention_2005Tables_CrossTWGv1P_for YIELD_AAupdate_082305_2007Test_SoC_0618_2008Test0722_Table Test-T8 RF updated 14 July 2009" xfId="3483" xr:uid="{00000000-0005-0000-0000-000030020000}"/>
    <cellStyle name="___retention_2005Tables_CrossTWGv1P_for YIELD_AAupdate_082305_2007Test_SoC_0618_2008Test1215" xfId="3484" xr:uid="{00000000-0005-0000-0000-000031020000}"/>
    <cellStyle name="___retention_2005Tables_CrossTWGv1P_for YIELD_AAupdate_082305_2007Test_SoC_0618_2008Test1215_Table Test-T8 RF updated 14 July 2009" xfId="3485" xr:uid="{00000000-0005-0000-0000-000032020000}"/>
    <cellStyle name="___retention_2005Tables_CrossTWGv1P_for YIELD_AAupdate_082305_2007Test_SoC_0618_2008TestProposals_Handler_081208" xfId="3486" xr:uid="{00000000-0005-0000-0000-000033020000}"/>
    <cellStyle name="___retention_2005Tables_CrossTWGv1P_for YIELD_AAupdate_082305_2007Test_SoC_0618_2008TestProposals_Handler_081208_Table Test-T8 RF updated 14 July 2009" xfId="3487" xr:uid="{00000000-0005-0000-0000-000034020000}"/>
    <cellStyle name="___retention_2005Tables_CrossTWGv1P_for YIELD_AAupdate_082305_2007Test_SoC_0618_2009 ITRS TestTable(Handler)090505" xfId="3488" xr:uid="{00000000-0005-0000-0000-000035020000}"/>
    <cellStyle name="___retention_2005Tables_CrossTWGv1P_for YIELD_AAupdate_082305_2007Test_SoC_0618_2009 TR Tables_Factory Integration version 08-LSW" xfId="243" xr:uid="{00000000-0005-0000-0000-000036020000}"/>
    <cellStyle name="___retention_2005Tables_CrossTWGv1P_for YIELD_AAupdate_082305_2007Test_SoC_0618_2009 TR Tables_Factory Integration(20090806)_02A" xfId="244" xr:uid="{00000000-0005-0000-0000-000037020000}"/>
    <cellStyle name="___retention_2005Tables_CrossTWGv1P_for YIELD_AAupdate_082305_2007Test_SoC_0618_2009_INDEX" xfId="3489" xr:uid="{00000000-0005-0000-0000-000038020000}"/>
    <cellStyle name="___retention_2005Tables_CrossTWGv1P_for YIELD_AAupdate_082305_2007Test_SoC_0618_2009_InterconnectTables_03032010" xfId="3490" xr:uid="{00000000-0005-0000-0000-000039020000}"/>
    <cellStyle name="___retention_2005Tables_CrossTWGv1P_for YIELD_AAupdate_082305_2007Test_SoC_0618_2009Tables_FOCUS_B_ITRS" xfId="245" xr:uid="{00000000-0005-0000-0000-00003A020000}"/>
    <cellStyle name="___retention_2005Tables_CrossTWGv1P_for YIELD_AAupdate_082305_2007Test_SoC_0618_2009Tables_FOCUS_B_itwg(Factory Integration)09" xfId="246" xr:uid="{00000000-0005-0000-0000-00003B020000}"/>
    <cellStyle name="___retention_2005Tables_CrossTWGv1P_for YIELD_AAupdate_082305_2007Test_SoC_0618_2009Tables_Focus_B-LITH-US-Bussels-V3" xfId="247" xr:uid="{00000000-0005-0000-0000-00003C020000}"/>
    <cellStyle name="___retention_2005Tables_CrossTWGv1P_for YIELD_AAupdate_082305_2007Test_SoC_0618_2009Tables_Focus_B-LITH-US-V13b" xfId="248" xr:uid="{00000000-0005-0000-0000-00003D020000}"/>
    <cellStyle name="___retention_2005Tables_CrossTWGv1P_for YIELD_AAupdate_082305_2007Test_SoC_0618_2009Tables_FOCUS_C_ITRS-FEPITWG(LL edits)" xfId="7276" xr:uid="{00000000-0005-0000-0000-00003E020000}"/>
    <cellStyle name="___retention_2005Tables_CrossTWGv1P_for YIELD_AAupdate_082305_2007Test_SoC_0618_2009Tables_FOCUS_C_ITRSV1" xfId="249" xr:uid="{00000000-0005-0000-0000-00003F020000}"/>
    <cellStyle name="___retention_2005Tables_CrossTWGv1P_for YIELD_AAupdate_082305_2007Test_SoC_0618_2009Tables_FOCUS_C_ITRSV3" xfId="250" xr:uid="{00000000-0005-0000-0000-000040020000}"/>
    <cellStyle name="___retention_2005Tables_CrossTWGv1P_for YIELD_AAupdate_082305_2007Test_SoC_0618_2009Tables_FOCUS_D_ITRS-ITWG Copy 2010 V1" xfId="251" xr:uid="{00000000-0005-0000-0000-000041020000}"/>
    <cellStyle name="___retention_2005Tables_CrossTWGv1P_for YIELD_AAupdate_082305_2007Test_SoC_0618_2009Tables_FOCUS_E_ITRS-AP and Interconnectv1" xfId="3491" xr:uid="{00000000-0005-0000-0000-000042020000}"/>
    <cellStyle name="___retention_2005Tables_CrossTWGv1P_for YIELD_AAupdate_082305_2007Test_SoC_0618_2009Tables_FOCUS_E_ITRS-Interconnect-DRAFT" xfId="3492" xr:uid="{00000000-0005-0000-0000-000043020000}"/>
    <cellStyle name="___retention_2005Tables_CrossTWGv1P_for YIELD_AAupdate_082305_2007Test_SoC_0618_2009Tables_ORTC_V5" xfId="252" xr:uid="{00000000-0005-0000-0000-000044020000}"/>
    <cellStyle name="___retention_2005Tables_CrossTWGv1P_for YIELD_AAupdate_082305_2007Test_SoC_0618_2010-Update-PIDS-4B-lsw" xfId="7277" xr:uid="{00000000-0005-0000-0000-000045020000}"/>
    <cellStyle name="___retention_2005Tables_CrossTWGv1P_for YIELD_AAupdate_082305_2007Test_SoC_0618_2011_ORTC-2A" xfId="3059" xr:uid="{00000000-0005-0000-0000-000046020000}"/>
    <cellStyle name="___retention_2005Tables_CrossTWGv1P_for YIELD_AAupdate_082305_2007Test_SoC_0618_4FINAL2009Tables_ERD_Oct30_lsw" xfId="253" xr:uid="{00000000-0005-0000-0000-000047020000}"/>
    <cellStyle name="___retention_2005Tables_CrossTWGv1P_for YIELD_AAupdate_082305_2007Test_SoC_0618_4FINAL2009Tables_ERD_Oct30_lsw2" xfId="254" xr:uid="{00000000-0005-0000-0000-000048020000}"/>
    <cellStyle name="___retention_2005Tables_CrossTWGv1P_for YIELD_AAupdate_082305_2007Test_SoC_0618_ITRS 2010 NAND Flash table revision--LSW  (Revised 09-15-2010)" xfId="6960" xr:uid="{00000000-0005-0000-0000-000049020000}"/>
    <cellStyle name="___retention_2005Tables_CrossTWGv1P_for YIELD_AAupdate_082305_2007Test_SoC_0618_ITRS B)_Table_ver6_INTC1~6_021710_After_Telecon_Rev_Alexis-lswEDITORS-NOTES" xfId="3493" xr:uid="{00000000-0005-0000-0000-00004A020000}"/>
    <cellStyle name="___retention_2005Tables_CrossTWGv1P_for YIELD_AAupdate_082305_2007Test_SoC_0618_ITRS EUV Mask WG Meeting with Proposals-2009" xfId="255" xr:uid="{00000000-0005-0000-0000-00004B020000}"/>
    <cellStyle name="___retention_2005Tables_CrossTWGv1P_for YIELD_AAupdate_082305_2007Test_SoC_0618_ITRS Optica Mask Table change note 200907011" xfId="256" xr:uid="{00000000-0005-0000-0000-00004C020000}"/>
    <cellStyle name="___retention_2005Tables_CrossTWGv1P_for YIELD_AAupdate_082305_2007Test_SoC_0618_Litho_Challenges_2009_ITRS_Lith_Table_Summary-V5" xfId="257" xr:uid="{00000000-0005-0000-0000-00004D020000}"/>
    <cellStyle name="___retention_2005Tables_CrossTWGv1P_for YIELD_AAupdate_082305_2007Test_SoC_0618_Table INTC6-Final from Italy" xfId="3494" xr:uid="{00000000-0005-0000-0000-00004E020000}"/>
    <cellStyle name="___retention_2005Tables_CrossTWGv1P_for YIELD_AAupdate_082305_2007Test_SoC_0618_Table Test-T11 Prober updated 08Jul09" xfId="3495" xr:uid="{00000000-0005-0000-0000-00004F020000}"/>
    <cellStyle name="___retention_2005Tables_CrossTWGv1P_for YIELD_AAupdate_082305_2007Test_SoC_0618_Table Test-T8 RF updated 14 July 2009" xfId="3496" xr:uid="{00000000-0005-0000-0000-000050020000}"/>
    <cellStyle name="___retention_2005Tables_CrossTWGv1P_for YIELD_AAupdate_082305_2007Test_SoC_0618_Table-PIDS4-LSW" xfId="7599" xr:uid="{00000000-0005-0000-0000-000051020000}"/>
    <cellStyle name="___retention_2005Tables_CrossTWGv1P_for YIELD_AAupdate_082305_2007Test_SoC_0618_Test_Tables_20081208" xfId="3497" xr:uid="{00000000-0005-0000-0000-000052020000}"/>
    <cellStyle name="___retention_2005Tables_CrossTWGv1P_for YIELD_AAupdate_082305_2007Test_SoC_0618_Test_Tables_20081208 Korea feedback_08081225 " xfId="3498" xr:uid="{00000000-0005-0000-0000-000053020000}"/>
    <cellStyle name="___retention_2005Tables_CrossTWGv1P_for YIELD_AAupdate_082305_2007Test_SoC_0618_Test_Tables_20081208 Korea feedback_08081225 _Table Test-T8 RF updated 14 July 2009" xfId="3499" xr:uid="{00000000-0005-0000-0000-000054020000}"/>
    <cellStyle name="___retention_2005Tables_CrossTWGv1P_for YIELD_AAupdate_082305_2007Test_SoC_0618_Test_Tables_20081208_Table Test-T8 RF updated 14 July 2009" xfId="3500" xr:uid="{00000000-0005-0000-0000-000055020000}"/>
    <cellStyle name="___retention_2005Tables_CrossTWGv1P_for YIELD_AAupdate_082305_2007Test_SoC_0618_Test_Tables_20081231プローブカード案" xfId="3501" xr:uid="{00000000-0005-0000-0000-000056020000}"/>
    <cellStyle name="___retention_2005Tables_CrossTWGv1P_for YIELD_AAupdate_082305_2007Test_SoC_0618_Test_Tables_20081231プローブカード案_Table Test-T8 RF updated 14 July 2009" xfId="3502" xr:uid="{00000000-0005-0000-0000-000057020000}"/>
    <cellStyle name="___retention_2005Tables_CrossTWGv1P_for YIELD_AAupdate_082305_2007Test_SoC_0618_Test_Tables_20090113プローブカード案2" xfId="3503" xr:uid="{00000000-0005-0000-0000-000058020000}"/>
    <cellStyle name="___retention_2005Tables_CrossTWGv1P_for YIELD_AAupdate_082305_2007Test_SoC_0618_Test_Tables_20090113プローブカード案2_Table Test-T8 RF updated 14 July 2009" xfId="3504" xr:uid="{00000000-0005-0000-0000-000059020000}"/>
    <cellStyle name="___retention_2005Tables_CrossTWGv1P_for YIELD_AAupdate_082305_2007Test_SoC_0618_Test_Tables_20090113プローブカード案3" xfId="3505" xr:uid="{00000000-0005-0000-0000-00005A020000}"/>
    <cellStyle name="___retention_2005Tables_CrossTWGv1P_for YIELD_AAupdate_082305_2007Test_SoC_0618_Test_Tables_20090113プローブカード案3_Table Test-T8 RF updated 14 July 2009" xfId="3506" xr:uid="{00000000-0005-0000-0000-00005B020000}"/>
    <cellStyle name="___retention_2005Tables_CrossTWGv1P_for YIELD_AAupdate_082305_2007Test_SoC_0618_To Linda ITRS_NILb (2)" xfId="258" xr:uid="{00000000-0005-0000-0000-00005C020000}"/>
    <cellStyle name="___retention_2005Tables_CrossTWGv1P_for YIELD_AAupdate_082305_2007Test_SoC_0618_見直しfor2009：2007Test0829_SoC&amp;Logic" xfId="3507" xr:uid="{00000000-0005-0000-0000-00005D020000}"/>
    <cellStyle name="___retention_2005Tables_CrossTWGv1P_for YIELD_AAupdate_082305_2007Test_SoC_0618_見直しfor2009：2007Test0829_SoC&amp;Logic(0707会議後)" xfId="3508" xr:uid="{00000000-0005-0000-0000-00005E020000}"/>
    <cellStyle name="___retention_2005Tables_CrossTWGv1P_for YIELD_AAupdate_082305_2008Tables_FOCUS_ERM-ERD-FEP-LITH-INTC-FAC-AP_DRAFTv7" xfId="259" xr:uid="{00000000-0005-0000-0000-00005F020000}"/>
    <cellStyle name="___retention_2005Tables_CrossTWGv1P_for YIELD_AAupdate_082305_2008Tables_FOCUS_ERM-ERD-FEP-LITH-INTC-FAC-AP_DRAFTv7 2" xfId="7163" xr:uid="{00000000-0005-0000-0000-000060020000}"/>
    <cellStyle name="___retention_2005Tables_CrossTWGv1P_for YIELD_AAupdate_082305_2008Tables_FOCUS_ERM-ERD-FEP-LITH-INTC-FAC-AP_DRAFTv7_2009 TR Tables_Factory Integration version 08-LSW" xfId="260" xr:uid="{00000000-0005-0000-0000-000061020000}"/>
    <cellStyle name="___retention_2005Tables_CrossTWGv1P_for YIELD_AAupdate_082305_2008Tables_FOCUS_ERM-ERD-FEP-LITH-INTC-FAC-AP_DRAFTv7_2009 TR Tables_Factory Integration(20090806)_02A" xfId="261" xr:uid="{00000000-0005-0000-0000-000062020000}"/>
    <cellStyle name="___retention_2005Tables_CrossTWGv1P_for YIELD_AAupdate_082305_2008Tables_FOCUS_ERM-ERD-FEP-LITH-INTC-FAC-AP_DRAFTv7_2009_INDEX" xfId="3509" xr:uid="{00000000-0005-0000-0000-000063020000}"/>
    <cellStyle name="___retention_2005Tables_CrossTWGv1P_for YIELD_AAupdate_082305_2008Tables_FOCUS_ERM-ERD-FEP-LITH-INTC-FAC-AP_DRAFTv7_2009_InterconnectTables_03032010" xfId="3510" xr:uid="{00000000-0005-0000-0000-000064020000}"/>
    <cellStyle name="___retention_2005Tables_CrossTWGv1P_for YIELD_AAupdate_082305_2008Tables_FOCUS_ERM-ERD-FEP-LITH-INTC-FAC-AP_DRAFTv7_2009Tables_FOCUS_B_ITRS" xfId="262" xr:uid="{00000000-0005-0000-0000-000065020000}"/>
    <cellStyle name="___retention_2005Tables_CrossTWGv1P_for YIELD_AAupdate_082305_2008Tables_FOCUS_ERM-ERD-FEP-LITH-INTC-FAC-AP_DRAFTv7_2009Tables_FOCUS_B_itwg(Factory Integration)09" xfId="263" xr:uid="{00000000-0005-0000-0000-000066020000}"/>
    <cellStyle name="___retention_2005Tables_CrossTWGv1P_for YIELD_AAupdate_082305_2008Tables_FOCUS_ERM-ERD-FEP-LITH-INTC-FAC-AP_DRAFTv7_2009Tables_Focus_B-LITH-US-Bussels-V3" xfId="264" xr:uid="{00000000-0005-0000-0000-000067020000}"/>
    <cellStyle name="___retention_2005Tables_CrossTWGv1P_for YIELD_AAupdate_082305_2008Tables_FOCUS_ERM-ERD-FEP-LITH-INTC-FAC-AP_DRAFTv7_2009Tables_Focus_B-LITH-US-V13b" xfId="265" xr:uid="{00000000-0005-0000-0000-000068020000}"/>
    <cellStyle name="___retention_2005Tables_CrossTWGv1P_for YIELD_AAupdate_082305_2008Tables_FOCUS_ERM-ERD-FEP-LITH-INTC-FAC-AP_DRAFTv7_2009Tables_FOCUS_C_ITRS-FEPITWG(LL edits)" xfId="6990" xr:uid="{00000000-0005-0000-0000-000069020000}"/>
    <cellStyle name="___retention_2005Tables_CrossTWGv1P_for YIELD_AAupdate_082305_2008Tables_FOCUS_ERM-ERD-FEP-LITH-INTC-FAC-AP_DRAFTv7_2009Tables_FOCUS_C_ITRSV1" xfId="266" xr:uid="{00000000-0005-0000-0000-00006A020000}"/>
    <cellStyle name="___retention_2005Tables_CrossTWGv1P_for YIELD_AAupdate_082305_2008Tables_FOCUS_ERM-ERD-FEP-LITH-INTC-FAC-AP_DRAFTv7_2009Tables_FOCUS_C_ITRSV3" xfId="267" xr:uid="{00000000-0005-0000-0000-00006B020000}"/>
    <cellStyle name="___retention_2005Tables_CrossTWGv1P_for YIELD_AAupdate_082305_2008Tables_FOCUS_ERM-ERD-FEP-LITH-INTC-FAC-AP_DRAFTv7_2009Tables_FOCUS_D_ITRS-ITWG Copy 2010 V1" xfId="268" xr:uid="{00000000-0005-0000-0000-00006C020000}"/>
    <cellStyle name="___retention_2005Tables_CrossTWGv1P_for YIELD_AAupdate_082305_2008Tables_FOCUS_ERM-ERD-FEP-LITH-INTC-FAC-AP_DRAFTv7_2009Tables_FOCUS_E_ITRS-AP and Interconnectv1" xfId="3511" xr:uid="{00000000-0005-0000-0000-00006D020000}"/>
    <cellStyle name="___retention_2005Tables_CrossTWGv1P_for YIELD_AAupdate_082305_2008Tables_FOCUS_ERM-ERD-FEP-LITH-INTC-FAC-AP_DRAFTv7_2009Tables_FOCUS_E_ITRS-Interconnect-DRAFT" xfId="3512" xr:uid="{00000000-0005-0000-0000-00006E020000}"/>
    <cellStyle name="___retention_2005Tables_CrossTWGv1P_for YIELD_AAupdate_082305_2008Tables_FOCUS_ERM-ERD-FEP-LITH-INTC-FAC-AP_DRAFTv7_2009Tables_ORTC_V5" xfId="269" xr:uid="{00000000-0005-0000-0000-00006F020000}"/>
    <cellStyle name="___retention_2005Tables_CrossTWGv1P_for YIELD_AAupdate_082305_2008Tables_FOCUS_ERM-ERD-FEP-LITH-INTC-FAC-AP_DRAFTv7_2010-Update-PIDS-4B-lsw" xfId="7278" xr:uid="{00000000-0005-0000-0000-000070020000}"/>
    <cellStyle name="___retention_2005Tables_CrossTWGv1P_for YIELD_AAupdate_082305_2008Tables_FOCUS_ERM-ERD-FEP-LITH-INTC-FAC-AP_DRAFTv7_2011_ORTC-2A" xfId="3060" xr:uid="{00000000-0005-0000-0000-000071020000}"/>
    <cellStyle name="___retention_2005Tables_CrossTWGv1P_for YIELD_AAupdate_082305_2008Tables_FOCUS_ERM-ERD-FEP-LITH-INTC-FAC-AP_DRAFTv7_4FINAL2009Tables_ERD_Oct30_lsw" xfId="270" xr:uid="{00000000-0005-0000-0000-000072020000}"/>
    <cellStyle name="___retention_2005Tables_CrossTWGv1P_for YIELD_AAupdate_082305_2008Tables_FOCUS_ERM-ERD-FEP-LITH-INTC-FAC-AP_DRAFTv7_4FINAL2009Tables_ERD_Oct30_lsw2" xfId="271" xr:uid="{00000000-0005-0000-0000-000073020000}"/>
    <cellStyle name="___retention_2005Tables_CrossTWGv1P_for YIELD_AAupdate_082305_2008Tables_FOCUS_ERM-ERD-FEP-LITH-INTC-FAC-AP_DRAFTv7_ITRS 2010 NAND Flash table revision--LSW  (Revised 09-15-2010)" xfId="6698" xr:uid="{00000000-0005-0000-0000-000074020000}"/>
    <cellStyle name="___retention_2005Tables_CrossTWGv1P_for YIELD_AAupdate_082305_2008Tables_FOCUS_ERM-ERD-FEP-LITH-INTC-FAC-AP_DRAFTv7_ITRS B)_Table_ver6_INTC1~6_021710_After_Telecon_Rev_Alexis-lswEDITORS-NOTES" xfId="3513" xr:uid="{00000000-0005-0000-0000-000075020000}"/>
    <cellStyle name="___retention_2005Tables_CrossTWGv1P_for YIELD_AAupdate_082305_2008Tables_FOCUS_ERM-ERD-FEP-LITH-INTC-FAC-AP_DRAFTv7_ITRS EUV Mask WG Meeting with Proposals-2009" xfId="272" xr:uid="{00000000-0005-0000-0000-000076020000}"/>
    <cellStyle name="___retention_2005Tables_CrossTWGv1P_for YIELD_AAupdate_082305_2008Tables_FOCUS_ERM-ERD-FEP-LITH-INTC-FAC-AP_DRAFTv7_ITRS Optica Mask Table change note 200907011" xfId="273" xr:uid="{00000000-0005-0000-0000-000077020000}"/>
    <cellStyle name="___retention_2005Tables_CrossTWGv1P_for YIELD_AAupdate_082305_2008Tables_FOCUS_ERM-ERD-FEP-LITH-INTC-FAC-AP_DRAFTv7_Litho_Challenges_2009_ITRS_Lith_Table_Summary-V5" xfId="274" xr:uid="{00000000-0005-0000-0000-000078020000}"/>
    <cellStyle name="___retention_2005Tables_CrossTWGv1P_for YIELD_AAupdate_082305_2008Tables_FOCUS_ERM-ERD-FEP-LITH-INTC-FAC-AP_DRAFTv7_Table INTC6-Final from Italy" xfId="3514" xr:uid="{00000000-0005-0000-0000-000079020000}"/>
    <cellStyle name="___retention_2005Tables_CrossTWGv1P_for YIELD_AAupdate_082305_2008Tables_FOCUS_ERM-ERD-FEP-LITH-INTC-FAC-AP_DRAFTv7_Table-PIDS4-LSW" xfId="7279" xr:uid="{00000000-0005-0000-0000-00007A020000}"/>
    <cellStyle name="___retention_2005Tables_CrossTWGv1P_for YIELD_AAupdate_082305_2008Tables_FOCUS_ERM-ERD-FEP-LITH-INTC-FAC-AP_DRAFTv7_To Linda ITRS_NILb (2)" xfId="275" xr:uid="{00000000-0005-0000-0000-00007B020000}"/>
    <cellStyle name="___retention_2005Tables_CrossTWGv1P_for YIELD_AAupdate_082305_2008Test 081203 handler revised proposal by SEAJ" xfId="3515" xr:uid="{00000000-0005-0000-0000-00007C020000}"/>
    <cellStyle name="___retention_2005Tables_CrossTWGv1P_for YIELD_AAupdate_082305_2008Test 081203 handler revised proposal by SEAJ_2009 ITRS TestTable(Handler)090505" xfId="3516" xr:uid="{00000000-0005-0000-0000-00007D020000}"/>
    <cellStyle name="___retention_2005Tables_CrossTWGv1P_for YIELD_AAupdate_082305_2008Test 081203 handler revised proposal by SEAJ_Table Test-T8 RF updated 14 July 2009" xfId="3517" xr:uid="{00000000-0005-0000-0000-00007E020000}"/>
    <cellStyle name="___retention_2005Tables_CrossTWGv1P_for YIELD_AAupdate_082305_2008Test 1120 prober " xfId="3518" xr:uid="{00000000-0005-0000-0000-00007F020000}"/>
    <cellStyle name="___retention_2005Tables_CrossTWGv1P_for YIELD_AAupdate_082305_2008Test 1120 prober _2009 ITRS TestTable(Handler)090505" xfId="3519" xr:uid="{00000000-0005-0000-0000-000080020000}"/>
    <cellStyle name="___retention_2005Tables_CrossTWGv1P_for YIELD_AAupdate_082305_2008Test 1120 prober _Table Test-T8 RF updated 14 July 2009" xfId="3520" xr:uid="{00000000-0005-0000-0000-000081020000}"/>
    <cellStyle name="___retention_2005Tables_CrossTWGv1P_for YIELD_AAupdate_082305_2008Test0722" xfId="3521" xr:uid="{00000000-0005-0000-0000-000082020000}"/>
    <cellStyle name="___retention_2005Tables_CrossTWGv1P_for YIELD_AAupdate_082305_2008Test0722_2009 ITRS TestTable(Handler)090505" xfId="3522" xr:uid="{00000000-0005-0000-0000-000083020000}"/>
    <cellStyle name="___retention_2005Tables_CrossTWGv1P_for YIELD_AAupdate_082305_2008Test0722_Table Test-T8 RF updated 14 July 2009" xfId="3523" xr:uid="{00000000-0005-0000-0000-000084020000}"/>
    <cellStyle name="___retention_2005Tables_CrossTWGv1P_for YIELD_AAupdate_082305_2008Test1215" xfId="3524" xr:uid="{00000000-0005-0000-0000-000085020000}"/>
    <cellStyle name="___retention_2005Tables_CrossTWGv1P_for YIELD_AAupdate_082305_2008Test1215_Table Test-T8 RF updated 14 July 2009" xfId="3525" xr:uid="{00000000-0005-0000-0000-000086020000}"/>
    <cellStyle name="___retention_2005Tables_CrossTWGv1P_for YIELD_AAupdate_082305_2008TestProposals_Handler_081208" xfId="3526" xr:uid="{00000000-0005-0000-0000-000087020000}"/>
    <cellStyle name="___retention_2005Tables_CrossTWGv1P_for YIELD_AAupdate_082305_2008TestProposals_Handler_081208_Table Test-T8 RF updated 14 July 2009" xfId="3527" xr:uid="{00000000-0005-0000-0000-000088020000}"/>
    <cellStyle name="___retention_2005Tables_CrossTWGv1P_for YIELD_AAupdate_082305_2009 ITRS TestTable(Handler)090505" xfId="3528" xr:uid="{00000000-0005-0000-0000-000089020000}"/>
    <cellStyle name="___retention_2005Tables_CrossTWGv1P_for YIELD_AAupdate_082305_2009 TR Tables_Factory Integration version 08-LSW" xfId="276" xr:uid="{00000000-0005-0000-0000-00008A020000}"/>
    <cellStyle name="___retention_2005Tables_CrossTWGv1P_for YIELD_AAupdate_082305_2009 TR Tables_Factory Integration(20090806)_02A" xfId="277" xr:uid="{00000000-0005-0000-0000-00008B020000}"/>
    <cellStyle name="___retention_2005Tables_CrossTWGv1P_for YIELD_AAupdate_082305_2009_INDEX" xfId="3529" xr:uid="{00000000-0005-0000-0000-00008C020000}"/>
    <cellStyle name="___retention_2005Tables_CrossTWGv1P_for YIELD_AAupdate_082305_2009_InterconnectTables_03032010" xfId="3530" xr:uid="{00000000-0005-0000-0000-00008D020000}"/>
    <cellStyle name="___retention_2005Tables_CrossTWGv1P_for YIELD_AAupdate_082305_2009Tables_FOCUS_B_ITRS" xfId="278" xr:uid="{00000000-0005-0000-0000-00008E020000}"/>
    <cellStyle name="___retention_2005Tables_CrossTWGv1P_for YIELD_AAupdate_082305_2009Tables_FOCUS_B_itwg(Factory Integration)09" xfId="279" xr:uid="{00000000-0005-0000-0000-00008F020000}"/>
    <cellStyle name="___retention_2005Tables_CrossTWGv1P_for YIELD_AAupdate_082305_2009Tables_Focus_B-LITH-US-Bussels-V3" xfId="280" xr:uid="{00000000-0005-0000-0000-000090020000}"/>
    <cellStyle name="___retention_2005Tables_CrossTWGv1P_for YIELD_AAupdate_082305_2009Tables_Focus_B-LITH-US-V13b" xfId="281" xr:uid="{00000000-0005-0000-0000-000091020000}"/>
    <cellStyle name="___retention_2005Tables_CrossTWGv1P_for YIELD_AAupdate_082305_2009Tables_FOCUS_C_ITRS-FEPITWG(LL edits)" xfId="7280" xr:uid="{00000000-0005-0000-0000-000092020000}"/>
    <cellStyle name="___retention_2005Tables_CrossTWGv1P_for YIELD_AAupdate_082305_2009Tables_FOCUS_C_ITRSV1" xfId="282" xr:uid="{00000000-0005-0000-0000-000093020000}"/>
    <cellStyle name="___retention_2005Tables_CrossTWGv1P_for YIELD_AAupdate_082305_2009Tables_FOCUS_C_ITRSV3" xfId="283" xr:uid="{00000000-0005-0000-0000-000094020000}"/>
    <cellStyle name="___retention_2005Tables_CrossTWGv1P_for YIELD_AAupdate_082305_2009Tables_FOCUS_D_ITRS-ITWG Copy 2010 V1" xfId="284" xr:uid="{00000000-0005-0000-0000-000095020000}"/>
    <cellStyle name="___retention_2005Tables_CrossTWGv1P_for YIELD_AAupdate_082305_2009Tables_FOCUS_E_ITRS-AP and Interconnectv1" xfId="3531" xr:uid="{00000000-0005-0000-0000-000096020000}"/>
    <cellStyle name="___retention_2005Tables_CrossTWGv1P_for YIELD_AAupdate_082305_2009Tables_FOCUS_E_ITRS-Interconnect-DRAFT" xfId="3532" xr:uid="{00000000-0005-0000-0000-000097020000}"/>
    <cellStyle name="___retention_2005Tables_CrossTWGv1P_for YIELD_AAupdate_082305_2009Tables_ORTC_V5" xfId="285" xr:uid="{00000000-0005-0000-0000-000098020000}"/>
    <cellStyle name="___retention_2005Tables_CrossTWGv1P_for YIELD_AAupdate_082305_2010-Update-PIDS-4B-lsw" xfId="7281" xr:uid="{00000000-0005-0000-0000-000099020000}"/>
    <cellStyle name="___retention_2005Tables_CrossTWGv1P_for YIELD_AAupdate_082305_2011_ORTC-2A" xfId="3061" xr:uid="{00000000-0005-0000-0000-00009A020000}"/>
    <cellStyle name="___retention_2005Tables_CrossTWGv1P_for YIELD_AAupdate_082305_4FINAL2009Tables_ERD_Oct30_lsw" xfId="286" xr:uid="{00000000-0005-0000-0000-00009B020000}"/>
    <cellStyle name="___retention_2005Tables_CrossTWGv1P_for YIELD_AAupdate_082305_4FINAL2009Tables_ERD_Oct30_lsw2" xfId="287" xr:uid="{00000000-0005-0000-0000-00009C020000}"/>
    <cellStyle name="___retention_2005Tables_CrossTWGv1P_for YIELD_AAupdate_082305_ITRS 2010 NAND Flash table revision--LSW  (Revised 09-15-2010)" xfId="6961" xr:uid="{00000000-0005-0000-0000-00009D020000}"/>
    <cellStyle name="___retention_2005Tables_CrossTWGv1P_for YIELD_AAupdate_082305_ITRS B)_Table_ver6_INTC1~6_021710_After_Telecon_Rev_Alexis-lswEDITORS-NOTES" xfId="3533" xr:uid="{00000000-0005-0000-0000-00009E020000}"/>
    <cellStyle name="___retention_2005Tables_CrossTWGv1P_for YIELD_AAupdate_082305_ITRS EUV Mask WG Meeting with Proposals-2009" xfId="288" xr:uid="{00000000-0005-0000-0000-00009F020000}"/>
    <cellStyle name="___retention_2005Tables_CrossTWGv1P_for YIELD_AAupdate_082305_ITRS Optica Mask Table change note 200907011" xfId="289" xr:uid="{00000000-0005-0000-0000-0000A0020000}"/>
    <cellStyle name="___retention_2005Tables_CrossTWGv1P_for YIELD_AAupdate_082305_ITRS.FI.FICS 2009 metrics rev 3 2009_08_03 SK edits" xfId="290" xr:uid="{00000000-0005-0000-0000-0000A1020000}"/>
    <cellStyle name="___retention_2005Tables_CrossTWGv1P_for YIELD_AAupdate_082305_ITRS_FI_2009_FO_AMHS見直し_090618" xfId="291" xr:uid="{00000000-0005-0000-0000-0000A2020000}"/>
    <cellStyle name="___retention_2005Tables_CrossTWGv1P_for YIELD_AAupdate_082305_Litho_Challenges_2009_ITRS_Lith_Table_Summary-V5" xfId="292" xr:uid="{00000000-0005-0000-0000-0000A3020000}"/>
    <cellStyle name="___retention_2005Tables_CrossTWGv1P_for YIELD_AAupdate_082305_SOC_Proposal_2 (1)" xfId="293" xr:uid="{00000000-0005-0000-0000-0000A4020000}"/>
    <cellStyle name="___retention_2005Tables_CrossTWGv1P_for YIELD_AAupdate_082305_SOC_Proposal_2 (1) 2" xfId="7164" xr:uid="{00000000-0005-0000-0000-0000A5020000}"/>
    <cellStyle name="___retention_2005Tables_CrossTWGv1P_for YIELD_AAupdate_082305_SOC_Proposal_2 (1)_2007Test_SoC_0618" xfId="294" xr:uid="{00000000-0005-0000-0000-0000A6020000}"/>
    <cellStyle name="___retention_2005Tables_CrossTWGv1P_for YIELD_AAupdate_082305_SOC_Proposal_2 (1)_2007Test_SoC_0618 2" xfId="7478" xr:uid="{00000000-0005-0000-0000-0000A7020000}"/>
    <cellStyle name="___retention_2005Tables_CrossTWGv1P_for YIELD_AAupdate_082305_SOC_Proposal_2 (1)_2007Test_SoC_0618_2008Tables_FOCUS_ERM-ERD-FEP-LITH-INTC-FAC-AP_DRAFTv7" xfId="295" xr:uid="{00000000-0005-0000-0000-0000A8020000}"/>
    <cellStyle name="___retention_2005Tables_CrossTWGv1P_for YIELD_AAupdate_082305_SOC_Proposal_2 (1)_2007Test_SoC_0618_2008Tables_FOCUS_ERM-ERD-FEP-LITH-INTC-FAC-AP_DRAFTv7 2" xfId="7165" xr:uid="{00000000-0005-0000-0000-0000A9020000}"/>
    <cellStyle name="___retention_2005Tables_CrossTWGv1P_for YIELD_AAupdate_082305_SOC_Proposal_2 (1)_2007Test_SoC_0618_2008Tables_FOCUS_ERM-ERD-FEP-LITH-INTC-FAC-AP_DRAFTv7_2009 TR Tables_Factory Integration version 08-LSW" xfId="296" xr:uid="{00000000-0005-0000-0000-0000AA020000}"/>
    <cellStyle name="___retention_2005Tables_CrossTWGv1P_for YIELD_AAupdate_082305_SOC_Proposal_2 (1)_2007Test_SoC_0618_2008Tables_FOCUS_ERM-ERD-FEP-LITH-INTC-FAC-AP_DRAFTv7_2009 TR Tables_Factory Integration(20090806)_02A" xfId="297" xr:uid="{00000000-0005-0000-0000-0000AB020000}"/>
    <cellStyle name="___retention_2005Tables_CrossTWGv1P_for YIELD_AAupdate_082305_SOC_Proposal_2 (1)_2007Test_SoC_0618_2008Tables_FOCUS_ERM-ERD-FEP-LITH-INTC-FAC-AP_DRAFTv7_2009_INDEX" xfId="3534" xr:uid="{00000000-0005-0000-0000-0000AC020000}"/>
    <cellStyle name="___retention_2005Tables_CrossTWGv1P_for YIELD_AAupdate_082305_SOC_Proposal_2 (1)_2007Test_SoC_0618_2008Tables_FOCUS_ERM-ERD-FEP-LITH-INTC-FAC-AP_DRAFTv7_2009_InterconnectTables_03032010" xfId="3535" xr:uid="{00000000-0005-0000-0000-0000AD020000}"/>
    <cellStyle name="___retention_2005Tables_CrossTWGv1P_for YIELD_AAupdate_082305_SOC_Proposal_2 (1)_2007Test_SoC_0618_2008Tables_FOCUS_ERM-ERD-FEP-LITH-INTC-FAC-AP_DRAFTv7_2009Tables_FOCUS_B_ITRS" xfId="298" xr:uid="{00000000-0005-0000-0000-0000AE020000}"/>
    <cellStyle name="___retention_2005Tables_CrossTWGv1P_for YIELD_AAupdate_082305_SOC_Proposal_2 (1)_2007Test_SoC_0618_2008Tables_FOCUS_ERM-ERD-FEP-LITH-INTC-FAC-AP_DRAFTv7_2009Tables_FOCUS_B_itwg(Factory Integration)09" xfId="299" xr:uid="{00000000-0005-0000-0000-0000AF020000}"/>
    <cellStyle name="___retention_2005Tables_CrossTWGv1P_for YIELD_AAupdate_082305_SOC_Proposal_2 (1)_2007Test_SoC_0618_2008Tables_FOCUS_ERM-ERD-FEP-LITH-INTC-FAC-AP_DRAFTv7_2009Tables_Focus_B-LITH-US-Bussels-V3" xfId="300" xr:uid="{00000000-0005-0000-0000-0000B0020000}"/>
    <cellStyle name="___retention_2005Tables_CrossTWGv1P_for YIELD_AAupdate_082305_SOC_Proposal_2 (1)_2007Test_SoC_0618_2008Tables_FOCUS_ERM-ERD-FEP-LITH-INTC-FAC-AP_DRAFTv7_2009Tables_Focus_B-LITH-US-V13b" xfId="301" xr:uid="{00000000-0005-0000-0000-0000B1020000}"/>
    <cellStyle name="___retention_2005Tables_CrossTWGv1P_for YIELD_AAupdate_082305_SOC_Proposal_2 (1)_2007Test_SoC_0618_2008Tables_FOCUS_ERM-ERD-FEP-LITH-INTC-FAC-AP_DRAFTv7_2009Tables_FOCUS_C_ITRS-FEPITWG(LL edits)" xfId="7282" xr:uid="{00000000-0005-0000-0000-0000B2020000}"/>
    <cellStyle name="___retention_2005Tables_CrossTWGv1P_for YIELD_AAupdate_082305_SOC_Proposal_2 (1)_2007Test_SoC_0618_2008Tables_FOCUS_ERM-ERD-FEP-LITH-INTC-FAC-AP_DRAFTv7_2009Tables_FOCUS_C_ITRSV1" xfId="302" xr:uid="{00000000-0005-0000-0000-0000B3020000}"/>
    <cellStyle name="___retention_2005Tables_CrossTWGv1P_for YIELD_AAupdate_082305_SOC_Proposal_2 (1)_2007Test_SoC_0618_2008Tables_FOCUS_ERM-ERD-FEP-LITH-INTC-FAC-AP_DRAFTv7_2009Tables_FOCUS_C_ITRSV3" xfId="303" xr:uid="{00000000-0005-0000-0000-0000B4020000}"/>
    <cellStyle name="___retention_2005Tables_CrossTWGv1P_for YIELD_AAupdate_082305_SOC_Proposal_2 (1)_2007Test_SoC_0618_2008Tables_FOCUS_ERM-ERD-FEP-LITH-INTC-FAC-AP_DRAFTv7_2009Tables_FOCUS_D_ITRS-ITWG Copy 2010 V1" xfId="304" xr:uid="{00000000-0005-0000-0000-0000B5020000}"/>
    <cellStyle name="___retention_2005Tables_CrossTWGv1P_for YIELD_AAupdate_082305_SOC_Proposal_2 (1)_2007Test_SoC_0618_2008Tables_FOCUS_ERM-ERD-FEP-LITH-INTC-FAC-AP_DRAFTv7_2009Tables_FOCUS_E_ITRS-AP and Interconnectv1" xfId="3536" xr:uid="{00000000-0005-0000-0000-0000B6020000}"/>
    <cellStyle name="___retention_2005Tables_CrossTWGv1P_for YIELD_AAupdate_082305_SOC_Proposal_2 (1)_2007Test_SoC_0618_2008Tables_FOCUS_ERM-ERD-FEP-LITH-INTC-FAC-AP_DRAFTv7_2009Tables_FOCUS_E_ITRS-Interconnect-DRAFT" xfId="3537" xr:uid="{00000000-0005-0000-0000-0000B7020000}"/>
    <cellStyle name="___retention_2005Tables_CrossTWGv1P_for YIELD_AAupdate_082305_SOC_Proposal_2 (1)_2007Test_SoC_0618_2008Tables_FOCUS_ERM-ERD-FEP-LITH-INTC-FAC-AP_DRAFTv7_2009Tables_ORTC_V5" xfId="305" xr:uid="{00000000-0005-0000-0000-0000B8020000}"/>
    <cellStyle name="___retention_2005Tables_CrossTWGv1P_for YIELD_AAupdate_082305_SOC_Proposal_2 (1)_2007Test_SoC_0618_2008Tables_FOCUS_ERM-ERD-FEP-LITH-INTC-FAC-AP_DRAFTv7_2010-Update-PIDS-4B-lsw" xfId="6699" xr:uid="{00000000-0005-0000-0000-0000B9020000}"/>
    <cellStyle name="___retention_2005Tables_CrossTWGv1P_for YIELD_AAupdate_082305_SOC_Proposal_2 (1)_2007Test_SoC_0618_2008Tables_FOCUS_ERM-ERD-FEP-LITH-INTC-FAC-AP_DRAFTv7_2011_ORTC-2A" xfId="3062" xr:uid="{00000000-0005-0000-0000-0000BA020000}"/>
    <cellStyle name="___retention_2005Tables_CrossTWGv1P_for YIELD_AAupdate_082305_SOC_Proposal_2 (1)_2007Test_SoC_0618_2008Tables_FOCUS_ERM-ERD-FEP-LITH-INTC-FAC-AP_DRAFTv7_4FINAL2009Tables_ERD_Oct30_lsw" xfId="306" xr:uid="{00000000-0005-0000-0000-0000BB020000}"/>
    <cellStyle name="___retention_2005Tables_CrossTWGv1P_for YIELD_AAupdate_082305_SOC_Proposal_2 (1)_2007Test_SoC_0618_2008Tables_FOCUS_ERM-ERD-FEP-LITH-INTC-FAC-AP_DRAFTv7_4FINAL2009Tables_ERD_Oct30_lsw2" xfId="307" xr:uid="{00000000-0005-0000-0000-0000BC020000}"/>
    <cellStyle name="___retention_2005Tables_CrossTWGv1P_for YIELD_AAupdate_082305_SOC_Proposal_2 (1)_2007Test_SoC_0618_2008Tables_FOCUS_ERM-ERD-FEP-LITH-INTC-FAC-AP_DRAFTv7_ITRS 2010 NAND Flash table revision--LSW  (Revised 09-15-2010)" xfId="7283" xr:uid="{00000000-0005-0000-0000-0000BD020000}"/>
    <cellStyle name="___retention_2005Tables_CrossTWGv1P_for YIELD_AAupdate_082305_SOC_Proposal_2 (1)_2007Test_SoC_0618_2008Tables_FOCUS_ERM-ERD-FEP-LITH-INTC-FAC-AP_DRAFTv7_ITRS B)_Table_ver6_INTC1~6_021710_After_Telecon_Rev_Alexis-lswEDITORS-NOTES" xfId="3538" xr:uid="{00000000-0005-0000-0000-0000BE020000}"/>
    <cellStyle name="___retention_2005Tables_CrossTWGv1P_for YIELD_AAupdate_082305_SOC_Proposal_2 (1)_2007Test_SoC_0618_2008Tables_FOCUS_ERM-ERD-FEP-LITH-INTC-FAC-AP_DRAFTv7_ITRS EUV Mask WG Meeting with Proposals-2009" xfId="308" xr:uid="{00000000-0005-0000-0000-0000BF020000}"/>
    <cellStyle name="___retention_2005Tables_CrossTWGv1P_for YIELD_AAupdate_082305_SOC_Proposal_2 (1)_2007Test_SoC_0618_2008Tables_FOCUS_ERM-ERD-FEP-LITH-INTC-FAC-AP_DRAFTv7_ITRS Optica Mask Table change note 200907011" xfId="309" xr:uid="{00000000-0005-0000-0000-0000C0020000}"/>
    <cellStyle name="___retention_2005Tables_CrossTWGv1P_for YIELD_AAupdate_082305_SOC_Proposal_2 (1)_2007Test_SoC_0618_2008Tables_FOCUS_ERM-ERD-FEP-LITH-INTC-FAC-AP_DRAFTv7_Litho_Challenges_2009_ITRS_Lith_Table_Summary-V5" xfId="310" xr:uid="{00000000-0005-0000-0000-0000C1020000}"/>
    <cellStyle name="___retention_2005Tables_CrossTWGv1P_for YIELD_AAupdate_082305_SOC_Proposal_2 (1)_2007Test_SoC_0618_2008Tables_FOCUS_ERM-ERD-FEP-LITH-INTC-FAC-AP_DRAFTv7_Table INTC6-Final from Italy" xfId="3539" xr:uid="{00000000-0005-0000-0000-0000C2020000}"/>
    <cellStyle name="___retention_2005Tables_CrossTWGv1P_for YIELD_AAupdate_082305_SOC_Proposal_2 (1)_2007Test_SoC_0618_2008Tables_FOCUS_ERM-ERD-FEP-LITH-INTC-FAC-AP_DRAFTv7_Table-PIDS4-LSW" xfId="6700" xr:uid="{00000000-0005-0000-0000-0000C3020000}"/>
    <cellStyle name="___retention_2005Tables_CrossTWGv1P_for YIELD_AAupdate_082305_SOC_Proposal_2 (1)_2007Test_SoC_0618_2008Tables_FOCUS_ERM-ERD-FEP-LITH-INTC-FAC-AP_DRAFTv7_To Linda ITRS_NILb (2)" xfId="311" xr:uid="{00000000-0005-0000-0000-0000C4020000}"/>
    <cellStyle name="___retention_2005Tables_CrossTWGv1P_for YIELD_AAupdate_082305_SOC_Proposal_2 (1)_2007Test_SoC_0618_2008Test 081203 handler revised proposal by SEAJ" xfId="3540" xr:uid="{00000000-0005-0000-0000-0000C5020000}"/>
    <cellStyle name="___retention_2005Tables_CrossTWGv1P_for YIELD_AAupdate_082305_SOC_Proposal_2 (1)_2007Test_SoC_0618_2008Test 081203 handler revised proposal by SEAJ_2009 ITRS TestTable(Handler)090505" xfId="3541" xr:uid="{00000000-0005-0000-0000-0000C6020000}"/>
    <cellStyle name="___retention_2005Tables_CrossTWGv1P_for YIELD_AAupdate_082305_SOC_Proposal_2 (1)_2007Test_SoC_0618_2008Test 081203 handler revised proposal by SEAJ_Table Test-T8 RF updated 14 July 2009" xfId="3542" xr:uid="{00000000-0005-0000-0000-0000C7020000}"/>
    <cellStyle name="___retention_2005Tables_CrossTWGv1P_for YIELD_AAupdate_082305_SOC_Proposal_2 (1)_2007Test_SoC_0618_2008Test 1120 prober " xfId="3543" xr:uid="{00000000-0005-0000-0000-0000C8020000}"/>
    <cellStyle name="___retention_2005Tables_CrossTWGv1P_for YIELD_AAupdate_082305_SOC_Proposal_2 (1)_2007Test_SoC_0618_2008Test 1120 prober _2009 ITRS TestTable(Handler)090505" xfId="3544" xr:uid="{00000000-0005-0000-0000-0000C9020000}"/>
    <cellStyle name="___retention_2005Tables_CrossTWGv1P_for YIELD_AAupdate_082305_SOC_Proposal_2 (1)_2007Test_SoC_0618_2008Test 1120 prober _Table Test-T8 RF updated 14 July 2009" xfId="3545" xr:uid="{00000000-0005-0000-0000-0000CA020000}"/>
    <cellStyle name="___retention_2005Tables_CrossTWGv1P_for YIELD_AAupdate_082305_SOC_Proposal_2 (1)_2007Test_SoC_0618_2008Test0722" xfId="3546" xr:uid="{00000000-0005-0000-0000-0000CB020000}"/>
    <cellStyle name="___retention_2005Tables_CrossTWGv1P_for YIELD_AAupdate_082305_SOC_Proposal_2 (1)_2007Test_SoC_0618_2008Test0722_2009 ITRS TestTable(Handler)090505" xfId="3547" xr:uid="{00000000-0005-0000-0000-0000CC020000}"/>
    <cellStyle name="___retention_2005Tables_CrossTWGv1P_for YIELD_AAupdate_082305_SOC_Proposal_2 (1)_2007Test_SoC_0618_2008Test0722_Table Test-T8 RF updated 14 July 2009" xfId="3548" xr:uid="{00000000-0005-0000-0000-0000CD020000}"/>
    <cellStyle name="___retention_2005Tables_CrossTWGv1P_for YIELD_AAupdate_082305_SOC_Proposal_2 (1)_2007Test_SoC_0618_2008Test1215" xfId="3549" xr:uid="{00000000-0005-0000-0000-0000CE020000}"/>
    <cellStyle name="___retention_2005Tables_CrossTWGv1P_for YIELD_AAupdate_082305_SOC_Proposal_2 (1)_2007Test_SoC_0618_2008Test1215_Table Test-T8 RF updated 14 July 2009" xfId="3550" xr:uid="{00000000-0005-0000-0000-0000CF020000}"/>
    <cellStyle name="___retention_2005Tables_CrossTWGv1P_for YIELD_AAupdate_082305_SOC_Proposal_2 (1)_2007Test_SoC_0618_2008TestProposals_Handler_081208" xfId="3551" xr:uid="{00000000-0005-0000-0000-0000D0020000}"/>
    <cellStyle name="___retention_2005Tables_CrossTWGv1P_for YIELD_AAupdate_082305_SOC_Proposal_2 (1)_2007Test_SoC_0618_2008TestProposals_Handler_081208_Table Test-T8 RF updated 14 July 2009" xfId="3552" xr:uid="{00000000-0005-0000-0000-0000D1020000}"/>
    <cellStyle name="___retention_2005Tables_CrossTWGv1P_for YIELD_AAupdate_082305_SOC_Proposal_2 (1)_2007Test_SoC_0618_2009 ITRS TestTable(Handler)090505" xfId="3553" xr:uid="{00000000-0005-0000-0000-0000D2020000}"/>
    <cellStyle name="___retention_2005Tables_CrossTWGv1P_for YIELD_AAupdate_082305_SOC_Proposal_2 (1)_2007Test_SoC_0618_2009 TR Tables_Factory Integration version 08-LSW" xfId="312" xr:uid="{00000000-0005-0000-0000-0000D3020000}"/>
    <cellStyle name="___retention_2005Tables_CrossTWGv1P_for YIELD_AAupdate_082305_SOC_Proposal_2 (1)_2007Test_SoC_0618_2009 TR Tables_Factory Integration(20090806)_02A" xfId="313" xr:uid="{00000000-0005-0000-0000-0000D4020000}"/>
    <cellStyle name="___retention_2005Tables_CrossTWGv1P_for YIELD_AAupdate_082305_SOC_Proposal_2 (1)_2007Test_SoC_0618_2009_INDEX" xfId="3554" xr:uid="{00000000-0005-0000-0000-0000D5020000}"/>
    <cellStyle name="___retention_2005Tables_CrossTWGv1P_for YIELD_AAupdate_082305_SOC_Proposal_2 (1)_2007Test_SoC_0618_2009_InterconnectTables_03032010" xfId="3555" xr:uid="{00000000-0005-0000-0000-0000D6020000}"/>
    <cellStyle name="___retention_2005Tables_CrossTWGv1P_for YIELD_AAupdate_082305_SOC_Proposal_2 (1)_2007Test_SoC_0618_2009Tables_FOCUS_B_ITRS" xfId="314" xr:uid="{00000000-0005-0000-0000-0000D7020000}"/>
    <cellStyle name="___retention_2005Tables_CrossTWGv1P_for YIELD_AAupdate_082305_SOC_Proposal_2 (1)_2007Test_SoC_0618_2009Tables_FOCUS_B_itwg(Factory Integration)09" xfId="315" xr:uid="{00000000-0005-0000-0000-0000D8020000}"/>
    <cellStyle name="___retention_2005Tables_CrossTWGv1P_for YIELD_AAupdate_082305_SOC_Proposal_2 (1)_2007Test_SoC_0618_2009Tables_Focus_B-LITH-US-Bussels-V3" xfId="316" xr:uid="{00000000-0005-0000-0000-0000D9020000}"/>
    <cellStyle name="___retention_2005Tables_CrossTWGv1P_for YIELD_AAupdate_082305_SOC_Proposal_2 (1)_2007Test_SoC_0618_2009Tables_Focus_B-LITH-US-V13b" xfId="317" xr:uid="{00000000-0005-0000-0000-0000DA020000}"/>
    <cellStyle name="___retention_2005Tables_CrossTWGv1P_for YIELD_AAupdate_082305_SOC_Proposal_2 (1)_2007Test_SoC_0618_2009Tables_FOCUS_C_ITRS-FEPITWG(LL edits)" xfId="6701" xr:uid="{00000000-0005-0000-0000-0000DB020000}"/>
    <cellStyle name="___retention_2005Tables_CrossTWGv1P_for YIELD_AAupdate_082305_SOC_Proposal_2 (1)_2007Test_SoC_0618_2009Tables_FOCUS_C_ITRSV1" xfId="318" xr:uid="{00000000-0005-0000-0000-0000DC020000}"/>
    <cellStyle name="___retention_2005Tables_CrossTWGv1P_for YIELD_AAupdate_082305_SOC_Proposal_2 (1)_2007Test_SoC_0618_2009Tables_FOCUS_C_ITRSV3" xfId="319" xr:uid="{00000000-0005-0000-0000-0000DD020000}"/>
    <cellStyle name="___retention_2005Tables_CrossTWGv1P_for YIELD_AAupdate_082305_SOC_Proposal_2 (1)_2007Test_SoC_0618_2009Tables_FOCUS_D_ITRS-ITWG Copy 2010 V1" xfId="320" xr:uid="{00000000-0005-0000-0000-0000DE020000}"/>
    <cellStyle name="___retention_2005Tables_CrossTWGv1P_for YIELD_AAupdate_082305_SOC_Proposal_2 (1)_2007Test_SoC_0618_2009Tables_FOCUS_E_ITRS-AP and Interconnectv1" xfId="3556" xr:uid="{00000000-0005-0000-0000-0000DF020000}"/>
    <cellStyle name="___retention_2005Tables_CrossTWGv1P_for YIELD_AAupdate_082305_SOC_Proposal_2 (1)_2007Test_SoC_0618_2009Tables_FOCUS_E_ITRS-Interconnect-DRAFT" xfId="3557" xr:uid="{00000000-0005-0000-0000-0000E0020000}"/>
    <cellStyle name="___retention_2005Tables_CrossTWGv1P_for YIELD_AAupdate_082305_SOC_Proposal_2 (1)_2007Test_SoC_0618_2009Tables_ORTC_V5" xfId="321" xr:uid="{00000000-0005-0000-0000-0000E1020000}"/>
    <cellStyle name="___retention_2005Tables_CrossTWGv1P_for YIELD_AAupdate_082305_SOC_Proposal_2 (1)_2007Test_SoC_0618_2010-Update-PIDS-4B-lsw" xfId="7600" xr:uid="{00000000-0005-0000-0000-0000E2020000}"/>
    <cellStyle name="___retention_2005Tables_CrossTWGv1P_for YIELD_AAupdate_082305_SOC_Proposal_2 (1)_2007Test_SoC_0618_2011_ORTC-2A" xfId="3063" xr:uid="{00000000-0005-0000-0000-0000E3020000}"/>
    <cellStyle name="___retention_2005Tables_CrossTWGv1P_for YIELD_AAupdate_082305_SOC_Proposal_2 (1)_2007Test_SoC_0618_4FINAL2009Tables_ERD_Oct30_lsw" xfId="322" xr:uid="{00000000-0005-0000-0000-0000E4020000}"/>
    <cellStyle name="___retention_2005Tables_CrossTWGv1P_for YIELD_AAupdate_082305_SOC_Proposal_2 (1)_2007Test_SoC_0618_4FINAL2009Tables_ERD_Oct30_lsw2" xfId="323" xr:uid="{00000000-0005-0000-0000-0000E5020000}"/>
    <cellStyle name="___retention_2005Tables_CrossTWGv1P_for YIELD_AAupdate_082305_SOC_Proposal_2 (1)_2007Test_SoC_0618_ITRS 2010 NAND Flash table revision--LSW  (Revised 09-15-2010)" xfId="7601" xr:uid="{00000000-0005-0000-0000-0000E6020000}"/>
    <cellStyle name="___retention_2005Tables_CrossTWGv1P_for YIELD_AAupdate_082305_SOC_Proposal_2 (1)_2007Test_SoC_0618_ITRS B)_Table_ver6_INTC1~6_021710_After_Telecon_Rev_Alexis-lswEDITORS-NOTES" xfId="3558" xr:uid="{00000000-0005-0000-0000-0000E7020000}"/>
    <cellStyle name="___retention_2005Tables_CrossTWGv1P_for YIELD_AAupdate_082305_SOC_Proposal_2 (1)_2007Test_SoC_0618_ITRS EUV Mask WG Meeting with Proposals-2009" xfId="324" xr:uid="{00000000-0005-0000-0000-0000E8020000}"/>
    <cellStyle name="___retention_2005Tables_CrossTWGv1P_for YIELD_AAupdate_082305_SOC_Proposal_2 (1)_2007Test_SoC_0618_ITRS Optica Mask Table change note 200907011" xfId="325" xr:uid="{00000000-0005-0000-0000-0000E9020000}"/>
    <cellStyle name="___retention_2005Tables_CrossTWGv1P_for YIELD_AAupdate_082305_SOC_Proposal_2 (1)_2007Test_SoC_0618_Litho_Challenges_2009_ITRS_Lith_Table_Summary-V5" xfId="326" xr:uid="{00000000-0005-0000-0000-0000EA020000}"/>
    <cellStyle name="___retention_2005Tables_CrossTWGv1P_for YIELD_AAupdate_082305_SOC_Proposal_2 (1)_2007Test_SoC_0618_Table INTC6-Final from Italy" xfId="3559" xr:uid="{00000000-0005-0000-0000-0000EB020000}"/>
    <cellStyle name="___retention_2005Tables_CrossTWGv1P_for YIELD_AAupdate_082305_SOC_Proposal_2 (1)_2007Test_SoC_0618_Table Test-T11 Prober updated 08Jul09" xfId="3560" xr:uid="{00000000-0005-0000-0000-0000EC020000}"/>
    <cellStyle name="___retention_2005Tables_CrossTWGv1P_for YIELD_AAupdate_082305_SOC_Proposal_2 (1)_2007Test_SoC_0618_Table Test-T8 RF updated 14 July 2009" xfId="3561" xr:uid="{00000000-0005-0000-0000-0000ED020000}"/>
    <cellStyle name="___retention_2005Tables_CrossTWGv1P_for YIELD_AAupdate_082305_SOC_Proposal_2 (1)_2007Test_SoC_0618_Table-PIDS4-LSW" xfId="7602" xr:uid="{00000000-0005-0000-0000-0000EE020000}"/>
    <cellStyle name="___retention_2005Tables_CrossTWGv1P_for YIELD_AAupdate_082305_SOC_Proposal_2 (1)_2007Test_SoC_0618_Test_Tables_20081208" xfId="3562" xr:uid="{00000000-0005-0000-0000-0000EF020000}"/>
    <cellStyle name="___retention_2005Tables_CrossTWGv1P_for YIELD_AAupdate_082305_SOC_Proposal_2 (1)_2007Test_SoC_0618_Test_Tables_20081208 Korea feedback_08081225 " xfId="3563" xr:uid="{00000000-0005-0000-0000-0000F0020000}"/>
    <cellStyle name="___retention_2005Tables_CrossTWGv1P_for YIELD_AAupdate_082305_SOC_Proposal_2 (1)_2007Test_SoC_0618_Test_Tables_20081208 Korea feedback_08081225 _Table Test-T8 RF updated 14 July 2009" xfId="3564" xr:uid="{00000000-0005-0000-0000-0000F1020000}"/>
    <cellStyle name="___retention_2005Tables_CrossTWGv1P_for YIELD_AAupdate_082305_SOC_Proposal_2 (1)_2007Test_SoC_0618_Test_Tables_20081208_Table Test-T8 RF updated 14 July 2009" xfId="3565" xr:uid="{00000000-0005-0000-0000-0000F2020000}"/>
    <cellStyle name="___retention_2005Tables_CrossTWGv1P_for YIELD_AAupdate_082305_SOC_Proposal_2 (1)_2007Test_SoC_0618_Test_Tables_20081231プローブカード案" xfId="3566" xr:uid="{00000000-0005-0000-0000-0000F3020000}"/>
    <cellStyle name="___retention_2005Tables_CrossTWGv1P_for YIELD_AAupdate_082305_SOC_Proposal_2 (1)_2007Test_SoC_0618_Test_Tables_20081231プローブカード案_Table Test-T8 RF updated 14 July 2009" xfId="3567" xr:uid="{00000000-0005-0000-0000-0000F4020000}"/>
    <cellStyle name="___retention_2005Tables_CrossTWGv1P_for YIELD_AAupdate_082305_SOC_Proposal_2 (1)_2007Test_SoC_0618_Test_Tables_20090113プローブカード案2" xfId="3568" xr:uid="{00000000-0005-0000-0000-0000F5020000}"/>
    <cellStyle name="___retention_2005Tables_CrossTWGv1P_for YIELD_AAupdate_082305_SOC_Proposal_2 (1)_2007Test_SoC_0618_Test_Tables_20090113プローブカード案2_Table Test-T8 RF updated 14 July 2009" xfId="3569" xr:uid="{00000000-0005-0000-0000-0000F6020000}"/>
    <cellStyle name="___retention_2005Tables_CrossTWGv1P_for YIELD_AAupdate_082305_SOC_Proposal_2 (1)_2007Test_SoC_0618_Test_Tables_20090113プローブカード案3" xfId="3570" xr:uid="{00000000-0005-0000-0000-0000F7020000}"/>
    <cellStyle name="___retention_2005Tables_CrossTWGv1P_for YIELD_AAupdate_082305_SOC_Proposal_2 (1)_2007Test_SoC_0618_Test_Tables_20090113プローブカード案3_Table Test-T8 RF updated 14 July 2009" xfId="3571" xr:uid="{00000000-0005-0000-0000-0000F8020000}"/>
    <cellStyle name="___retention_2005Tables_CrossTWGv1P_for YIELD_AAupdate_082305_SOC_Proposal_2 (1)_2007Test_SoC_0618_To Linda ITRS_NILb (2)" xfId="327" xr:uid="{00000000-0005-0000-0000-0000F9020000}"/>
    <cellStyle name="___retention_2005Tables_CrossTWGv1P_for YIELD_AAupdate_082305_SOC_Proposal_2 (1)_2007Test_SoC_0618_見直しfor2009：2007Test0829_SoC&amp;Logic" xfId="3572" xr:uid="{00000000-0005-0000-0000-0000FA020000}"/>
    <cellStyle name="___retention_2005Tables_CrossTWGv1P_for YIELD_AAupdate_082305_SOC_Proposal_2 (1)_2007Test_SoC_0618_見直しfor2009：2007Test0829_SoC&amp;Logic(0707会議後)" xfId="3573" xr:uid="{00000000-0005-0000-0000-0000FB020000}"/>
    <cellStyle name="___retention_2005Tables_CrossTWGv1P_for YIELD_AAupdate_082305_SOC_Proposal_2 (1)_2008Tables_FOCUS_ERM-ERD-FEP-LITH-INTC-FAC-AP_DRAFTv7" xfId="328" xr:uid="{00000000-0005-0000-0000-0000FC020000}"/>
    <cellStyle name="___retention_2005Tables_CrossTWGv1P_for YIELD_AAupdate_082305_SOC_Proposal_2 (1)_2008Tables_FOCUS_ERM-ERD-FEP-LITH-INTC-FAC-AP_DRAFTv7 2" xfId="7166" xr:uid="{00000000-0005-0000-0000-0000FD020000}"/>
    <cellStyle name="___retention_2005Tables_CrossTWGv1P_for YIELD_AAupdate_082305_SOC_Proposal_2 (1)_2008Tables_FOCUS_ERM-ERD-FEP-LITH-INTC-FAC-AP_DRAFTv7_2009 TR Tables_Factory Integration version 08-LSW" xfId="329" xr:uid="{00000000-0005-0000-0000-0000FE020000}"/>
    <cellStyle name="___retention_2005Tables_CrossTWGv1P_for YIELD_AAupdate_082305_SOC_Proposal_2 (1)_2008Tables_FOCUS_ERM-ERD-FEP-LITH-INTC-FAC-AP_DRAFTv7_2009 TR Tables_Factory Integration(20090806)_02A" xfId="330" xr:uid="{00000000-0005-0000-0000-0000FF020000}"/>
    <cellStyle name="___retention_2005Tables_CrossTWGv1P_for YIELD_AAupdate_082305_SOC_Proposal_2 (1)_2008Tables_FOCUS_ERM-ERD-FEP-LITH-INTC-FAC-AP_DRAFTv7_2009_INDEX" xfId="3574" xr:uid="{00000000-0005-0000-0000-000000030000}"/>
    <cellStyle name="___retention_2005Tables_CrossTWGv1P_for YIELD_AAupdate_082305_SOC_Proposal_2 (1)_2008Tables_FOCUS_ERM-ERD-FEP-LITH-INTC-FAC-AP_DRAFTv7_2009_InterconnectTables_03032010" xfId="3575" xr:uid="{00000000-0005-0000-0000-000001030000}"/>
    <cellStyle name="___retention_2005Tables_CrossTWGv1P_for YIELD_AAupdate_082305_SOC_Proposal_2 (1)_2008Tables_FOCUS_ERM-ERD-FEP-LITH-INTC-FAC-AP_DRAFTv7_2009Tables_FOCUS_B_ITRS" xfId="331" xr:uid="{00000000-0005-0000-0000-000002030000}"/>
    <cellStyle name="___retention_2005Tables_CrossTWGv1P_for YIELD_AAupdate_082305_SOC_Proposal_2 (1)_2008Tables_FOCUS_ERM-ERD-FEP-LITH-INTC-FAC-AP_DRAFTv7_2009Tables_FOCUS_B_itwg(Factory Integration)09" xfId="332" xr:uid="{00000000-0005-0000-0000-000003030000}"/>
    <cellStyle name="___retention_2005Tables_CrossTWGv1P_for YIELD_AAupdate_082305_SOC_Proposal_2 (1)_2008Tables_FOCUS_ERM-ERD-FEP-LITH-INTC-FAC-AP_DRAFTv7_2009Tables_Focus_B-LITH-US-Bussels-V3" xfId="333" xr:uid="{00000000-0005-0000-0000-000004030000}"/>
    <cellStyle name="___retention_2005Tables_CrossTWGv1P_for YIELD_AAupdate_082305_SOC_Proposal_2 (1)_2008Tables_FOCUS_ERM-ERD-FEP-LITH-INTC-FAC-AP_DRAFTv7_2009Tables_Focus_B-LITH-US-V13b" xfId="334" xr:uid="{00000000-0005-0000-0000-000005030000}"/>
    <cellStyle name="___retention_2005Tables_CrossTWGv1P_for YIELD_AAupdate_082305_SOC_Proposal_2 (1)_2008Tables_FOCUS_ERM-ERD-FEP-LITH-INTC-FAC-AP_DRAFTv7_2009Tables_FOCUS_C_ITRS-FEPITWG(LL edits)" xfId="7603" xr:uid="{00000000-0005-0000-0000-000006030000}"/>
    <cellStyle name="___retention_2005Tables_CrossTWGv1P_for YIELD_AAupdate_082305_SOC_Proposal_2 (1)_2008Tables_FOCUS_ERM-ERD-FEP-LITH-INTC-FAC-AP_DRAFTv7_2009Tables_FOCUS_C_ITRSV1" xfId="335" xr:uid="{00000000-0005-0000-0000-000007030000}"/>
    <cellStyle name="___retention_2005Tables_CrossTWGv1P_for YIELD_AAupdate_082305_SOC_Proposal_2 (1)_2008Tables_FOCUS_ERM-ERD-FEP-LITH-INTC-FAC-AP_DRAFTv7_2009Tables_FOCUS_C_ITRSV3" xfId="336" xr:uid="{00000000-0005-0000-0000-000008030000}"/>
    <cellStyle name="___retention_2005Tables_CrossTWGv1P_for YIELD_AAupdate_082305_SOC_Proposal_2 (1)_2008Tables_FOCUS_ERM-ERD-FEP-LITH-INTC-FAC-AP_DRAFTv7_2009Tables_FOCUS_D_ITRS-ITWG Copy 2010 V1" xfId="337" xr:uid="{00000000-0005-0000-0000-000009030000}"/>
    <cellStyle name="___retention_2005Tables_CrossTWGv1P_for YIELD_AAupdate_082305_SOC_Proposal_2 (1)_2008Tables_FOCUS_ERM-ERD-FEP-LITH-INTC-FAC-AP_DRAFTv7_2009Tables_FOCUS_E_ITRS-AP and Interconnectv1" xfId="3576" xr:uid="{00000000-0005-0000-0000-00000A030000}"/>
    <cellStyle name="___retention_2005Tables_CrossTWGv1P_for YIELD_AAupdate_082305_SOC_Proposal_2 (1)_2008Tables_FOCUS_ERM-ERD-FEP-LITH-INTC-FAC-AP_DRAFTv7_2009Tables_FOCUS_E_ITRS-Interconnect-DRAFT" xfId="3577" xr:uid="{00000000-0005-0000-0000-00000B030000}"/>
    <cellStyle name="___retention_2005Tables_CrossTWGv1P_for YIELD_AAupdate_082305_SOC_Proposal_2 (1)_2008Tables_FOCUS_ERM-ERD-FEP-LITH-INTC-FAC-AP_DRAFTv7_2009Tables_ORTC_V5" xfId="338" xr:uid="{00000000-0005-0000-0000-00000C030000}"/>
    <cellStyle name="___retention_2005Tables_CrossTWGv1P_for YIELD_AAupdate_082305_SOC_Proposal_2 (1)_2008Tables_FOCUS_ERM-ERD-FEP-LITH-INTC-FAC-AP_DRAFTv7_2010-Update-PIDS-4B-lsw" xfId="6702" xr:uid="{00000000-0005-0000-0000-00000D030000}"/>
    <cellStyle name="___retention_2005Tables_CrossTWGv1P_for YIELD_AAupdate_082305_SOC_Proposal_2 (1)_2008Tables_FOCUS_ERM-ERD-FEP-LITH-INTC-FAC-AP_DRAFTv7_2011_ORTC-2A" xfId="3064" xr:uid="{00000000-0005-0000-0000-00000E030000}"/>
    <cellStyle name="___retention_2005Tables_CrossTWGv1P_for YIELD_AAupdate_082305_SOC_Proposal_2 (1)_2008Tables_FOCUS_ERM-ERD-FEP-LITH-INTC-FAC-AP_DRAFTv7_4FINAL2009Tables_ERD_Oct30_lsw" xfId="339" xr:uid="{00000000-0005-0000-0000-00000F030000}"/>
    <cellStyle name="___retention_2005Tables_CrossTWGv1P_for YIELD_AAupdate_082305_SOC_Proposal_2 (1)_2008Tables_FOCUS_ERM-ERD-FEP-LITH-INTC-FAC-AP_DRAFTv7_4FINAL2009Tables_ERD_Oct30_lsw2" xfId="340" xr:uid="{00000000-0005-0000-0000-000010030000}"/>
    <cellStyle name="___retention_2005Tables_CrossTWGv1P_for YIELD_AAupdate_082305_SOC_Proposal_2 (1)_2008Tables_FOCUS_ERM-ERD-FEP-LITH-INTC-FAC-AP_DRAFTv7_ITRS 2010 NAND Flash table revision--LSW  (Revised 09-15-2010)" xfId="6703" xr:uid="{00000000-0005-0000-0000-000011030000}"/>
    <cellStyle name="___retention_2005Tables_CrossTWGv1P_for YIELD_AAupdate_082305_SOC_Proposal_2 (1)_2008Tables_FOCUS_ERM-ERD-FEP-LITH-INTC-FAC-AP_DRAFTv7_ITRS B)_Table_ver6_INTC1~6_021710_After_Telecon_Rev_Alexis-lswEDITORS-NOTES" xfId="3578" xr:uid="{00000000-0005-0000-0000-000012030000}"/>
    <cellStyle name="___retention_2005Tables_CrossTWGv1P_for YIELD_AAupdate_082305_SOC_Proposal_2 (1)_2008Tables_FOCUS_ERM-ERD-FEP-LITH-INTC-FAC-AP_DRAFTv7_ITRS EUV Mask WG Meeting with Proposals-2009" xfId="341" xr:uid="{00000000-0005-0000-0000-000013030000}"/>
    <cellStyle name="___retention_2005Tables_CrossTWGv1P_for YIELD_AAupdate_082305_SOC_Proposal_2 (1)_2008Tables_FOCUS_ERM-ERD-FEP-LITH-INTC-FAC-AP_DRAFTv7_ITRS Optica Mask Table change note 200907011" xfId="342" xr:uid="{00000000-0005-0000-0000-000014030000}"/>
    <cellStyle name="___retention_2005Tables_CrossTWGv1P_for YIELD_AAupdate_082305_SOC_Proposal_2 (1)_2008Tables_FOCUS_ERM-ERD-FEP-LITH-INTC-FAC-AP_DRAFTv7_Litho_Challenges_2009_ITRS_Lith_Table_Summary-V5" xfId="343" xr:uid="{00000000-0005-0000-0000-000015030000}"/>
    <cellStyle name="___retention_2005Tables_CrossTWGv1P_for YIELD_AAupdate_082305_SOC_Proposal_2 (1)_2008Tables_FOCUS_ERM-ERD-FEP-LITH-INTC-FAC-AP_DRAFTv7_Table INTC6-Final from Italy" xfId="3579" xr:uid="{00000000-0005-0000-0000-000016030000}"/>
    <cellStyle name="___retention_2005Tables_CrossTWGv1P_for YIELD_AAupdate_082305_SOC_Proposal_2 (1)_2008Tables_FOCUS_ERM-ERD-FEP-LITH-INTC-FAC-AP_DRAFTv7_Table-PIDS4-LSW" xfId="7284" xr:uid="{00000000-0005-0000-0000-000017030000}"/>
    <cellStyle name="___retention_2005Tables_CrossTWGv1P_for YIELD_AAupdate_082305_SOC_Proposal_2 (1)_2008Tables_FOCUS_ERM-ERD-FEP-LITH-INTC-FAC-AP_DRAFTv7_To Linda ITRS_NILb (2)" xfId="344" xr:uid="{00000000-0005-0000-0000-000018030000}"/>
    <cellStyle name="___retention_2005Tables_CrossTWGv1P_for YIELD_AAupdate_082305_SOC_Proposal_2 (1)_2008Test 081203 handler revised proposal by SEAJ" xfId="3580" xr:uid="{00000000-0005-0000-0000-000019030000}"/>
    <cellStyle name="___retention_2005Tables_CrossTWGv1P_for YIELD_AAupdate_082305_SOC_Proposal_2 (1)_2008Test 081203 handler revised proposal by SEAJ_2009 ITRS TestTable(Handler)090505" xfId="3581" xr:uid="{00000000-0005-0000-0000-00001A030000}"/>
    <cellStyle name="___retention_2005Tables_CrossTWGv1P_for YIELD_AAupdate_082305_SOC_Proposal_2 (1)_2008Test 081203 handler revised proposal by SEAJ_Table Test-T8 RF updated 14 July 2009" xfId="3582" xr:uid="{00000000-0005-0000-0000-00001B030000}"/>
    <cellStyle name="___retention_2005Tables_CrossTWGv1P_for YIELD_AAupdate_082305_SOC_Proposal_2 (1)_2008Test 1120 prober " xfId="3583" xr:uid="{00000000-0005-0000-0000-00001C030000}"/>
    <cellStyle name="___retention_2005Tables_CrossTWGv1P_for YIELD_AAupdate_082305_SOC_Proposal_2 (1)_2008Test 1120 prober _2009 ITRS TestTable(Handler)090505" xfId="3584" xr:uid="{00000000-0005-0000-0000-00001D030000}"/>
    <cellStyle name="___retention_2005Tables_CrossTWGv1P_for YIELD_AAupdate_082305_SOC_Proposal_2 (1)_2008Test 1120 prober _Table Test-T8 RF updated 14 July 2009" xfId="3585" xr:uid="{00000000-0005-0000-0000-00001E030000}"/>
    <cellStyle name="___retention_2005Tables_CrossTWGv1P_for YIELD_AAupdate_082305_SOC_Proposal_2 (1)_2008Test0722" xfId="3586" xr:uid="{00000000-0005-0000-0000-00001F030000}"/>
    <cellStyle name="___retention_2005Tables_CrossTWGv1P_for YIELD_AAupdate_082305_SOC_Proposal_2 (1)_2008Test0722_2009 ITRS TestTable(Handler)090505" xfId="3587" xr:uid="{00000000-0005-0000-0000-000020030000}"/>
    <cellStyle name="___retention_2005Tables_CrossTWGv1P_for YIELD_AAupdate_082305_SOC_Proposal_2 (1)_2008Test0722_Table Test-T8 RF updated 14 July 2009" xfId="3588" xr:uid="{00000000-0005-0000-0000-000021030000}"/>
    <cellStyle name="___retention_2005Tables_CrossTWGv1P_for YIELD_AAupdate_082305_SOC_Proposal_2 (1)_2008Test1215" xfId="3589" xr:uid="{00000000-0005-0000-0000-000022030000}"/>
    <cellStyle name="___retention_2005Tables_CrossTWGv1P_for YIELD_AAupdate_082305_SOC_Proposal_2 (1)_2008Test1215_Table Test-T8 RF updated 14 July 2009" xfId="3590" xr:uid="{00000000-0005-0000-0000-000023030000}"/>
    <cellStyle name="___retention_2005Tables_CrossTWGv1P_for YIELD_AAupdate_082305_SOC_Proposal_2 (1)_2008TestProposals_Handler_081208" xfId="3591" xr:uid="{00000000-0005-0000-0000-000024030000}"/>
    <cellStyle name="___retention_2005Tables_CrossTWGv1P_for YIELD_AAupdate_082305_SOC_Proposal_2 (1)_2008TestProposals_Handler_081208_Table Test-T8 RF updated 14 July 2009" xfId="3592" xr:uid="{00000000-0005-0000-0000-000025030000}"/>
    <cellStyle name="___retention_2005Tables_CrossTWGv1P_for YIELD_AAupdate_082305_SOC_Proposal_2 (1)_2009 ITRS TestTable(Handler)090505" xfId="3593" xr:uid="{00000000-0005-0000-0000-000026030000}"/>
    <cellStyle name="___retention_2005Tables_CrossTWGv1P_for YIELD_AAupdate_082305_SOC_Proposal_2 (1)_2009 TR Tables_Factory Integration version 08-LSW" xfId="345" xr:uid="{00000000-0005-0000-0000-000027030000}"/>
    <cellStyle name="___retention_2005Tables_CrossTWGv1P_for YIELD_AAupdate_082305_SOC_Proposal_2 (1)_2009 TR Tables_Factory Integration(20090806)_02A" xfId="346" xr:uid="{00000000-0005-0000-0000-000028030000}"/>
    <cellStyle name="___retention_2005Tables_CrossTWGv1P_for YIELD_AAupdate_082305_SOC_Proposal_2 (1)_2009_INDEX" xfId="3594" xr:uid="{00000000-0005-0000-0000-000029030000}"/>
    <cellStyle name="___retention_2005Tables_CrossTWGv1P_for YIELD_AAupdate_082305_SOC_Proposal_2 (1)_2009_InterconnectTables_03032010" xfId="3595" xr:uid="{00000000-0005-0000-0000-00002A030000}"/>
    <cellStyle name="___retention_2005Tables_CrossTWGv1P_for YIELD_AAupdate_082305_SOC_Proposal_2 (1)_2009Tables_FOCUS_B_ITRS" xfId="347" xr:uid="{00000000-0005-0000-0000-00002B030000}"/>
    <cellStyle name="___retention_2005Tables_CrossTWGv1P_for YIELD_AAupdate_082305_SOC_Proposal_2 (1)_2009Tables_FOCUS_B_itwg(Factory Integration)09" xfId="348" xr:uid="{00000000-0005-0000-0000-00002C030000}"/>
    <cellStyle name="___retention_2005Tables_CrossTWGv1P_for YIELD_AAupdate_082305_SOC_Proposal_2 (1)_2009Tables_Focus_B-LITH-US-Bussels-V3" xfId="349" xr:uid="{00000000-0005-0000-0000-00002D030000}"/>
    <cellStyle name="___retention_2005Tables_CrossTWGv1P_for YIELD_AAupdate_082305_SOC_Proposal_2 (1)_2009Tables_Focus_B-LITH-US-V13b" xfId="350" xr:uid="{00000000-0005-0000-0000-00002E030000}"/>
    <cellStyle name="___retention_2005Tables_CrossTWGv1P_for YIELD_AAupdate_082305_SOC_Proposal_2 (1)_2009Tables_FOCUS_C_ITRS-FEPITWG(LL edits)" xfId="6991" xr:uid="{00000000-0005-0000-0000-00002F030000}"/>
    <cellStyle name="___retention_2005Tables_CrossTWGv1P_for YIELD_AAupdate_082305_SOC_Proposal_2 (1)_2009Tables_FOCUS_C_ITRSV1" xfId="351" xr:uid="{00000000-0005-0000-0000-000030030000}"/>
    <cellStyle name="___retention_2005Tables_CrossTWGv1P_for YIELD_AAupdate_082305_SOC_Proposal_2 (1)_2009Tables_FOCUS_C_ITRSV3" xfId="352" xr:uid="{00000000-0005-0000-0000-000031030000}"/>
    <cellStyle name="___retention_2005Tables_CrossTWGv1P_for YIELD_AAupdate_082305_SOC_Proposal_2 (1)_2009Tables_FOCUS_D_ITRS-ITWG Copy 2010 V1" xfId="353" xr:uid="{00000000-0005-0000-0000-000032030000}"/>
    <cellStyle name="___retention_2005Tables_CrossTWGv1P_for YIELD_AAupdate_082305_SOC_Proposal_2 (1)_2009Tables_FOCUS_E_ITRS-AP and Interconnectv1" xfId="3596" xr:uid="{00000000-0005-0000-0000-000033030000}"/>
    <cellStyle name="___retention_2005Tables_CrossTWGv1P_for YIELD_AAupdate_082305_SOC_Proposal_2 (1)_2009Tables_FOCUS_E_ITRS-Interconnect-DRAFT" xfId="3597" xr:uid="{00000000-0005-0000-0000-000034030000}"/>
    <cellStyle name="___retention_2005Tables_CrossTWGv1P_for YIELD_AAupdate_082305_SOC_Proposal_2 (1)_2009Tables_ORTC_V5" xfId="354" xr:uid="{00000000-0005-0000-0000-000035030000}"/>
    <cellStyle name="___retention_2005Tables_CrossTWGv1P_for YIELD_AAupdate_082305_SOC_Proposal_2 (1)_2010-Update-PIDS-4B-lsw" xfId="6992" xr:uid="{00000000-0005-0000-0000-000036030000}"/>
    <cellStyle name="___retention_2005Tables_CrossTWGv1P_for YIELD_AAupdate_082305_SOC_Proposal_2 (1)_2011_ORTC-2A" xfId="3065" xr:uid="{00000000-0005-0000-0000-000037030000}"/>
    <cellStyle name="___retention_2005Tables_CrossTWGv1P_for YIELD_AAupdate_082305_SOC_Proposal_2 (1)_4FINAL2009Tables_ERD_Oct30_lsw" xfId="355" xr:uid="{00000000-0005-0000-0000-000038030000}"/>
    <cellStyle name="___retention_2005Tables_CrossTWGv1P_for YIELD_AAupdate_082305_SOC_Proposal_2 (1)_4FINAL2009Tables_ERD_Oct30_lsw2" xfId="356" xr:uid="{00000000-0005-0000-0000-000039030000}"/>
    <cellStyle name="___retention_2005Tables_CrossTWGv1P_for YIELD_AAupdate_082305_SOC_Proposal_2 (1)_ITRS 2010 NAND Flash table revision--LSW  (Revised 09-15-2010)" xfId="7285" xr:uid="{00000000-0005-0000-0000-00003A030000}"/>
    <cellStyle name="___retention_2005Tables_CrossTWGv1P_for YIELD_AAupdate_082305_SOC_Proposal_2 (1)_ITRS B)_Table_ver6_INTC1~6_021710_After_Telecon_Rev_Alexis-lswEDITORS-NOTES" xfId="3598" xr:uid="{00000000-0005-0000-0000-00003B030000}"/>
    <cellStyle name="___retention_2005Tables_CrossTWGv1P_for YIELD_AAupdate_082305_SOC_Proposal_2 (1)_ITRS EUV Mask WG Meeting with Proposals-2009" xfId="357" xr:uid="{00000000-0005-0000-0000-00003C030000}"/>
    <cellStyle name="___retention_2005Tables_CrossTWGv1P_for YIELD_AAupdate_082305_SOC_Proposal_2 (1)_ITRS Optica Mask Table change note 200907011" xfId="358" xr:uid="{00000000-0005-0000-0000-00003D030000}"/>
    <cellStyle name="___retention_2005Tables_CrossTWGv1P_for YIELD_AAupdate_082305_SOC_Proposal_2 (1)_Litho_Challenges_2009_ITRS_Lith_Table_Summary-V5" xfId="359" xr:uid="{00000000-0005-0000-0000-00003E030000}"/>
    <cellStyle name="___retention_2005Tables_CrossTWGv1P_for YIELD_AAupdate_082305_SOC_Proposal_2 (1)_Table INTC6-Final from Italy" xfId="3599" xr:uid="{00000000-0005-0000-0000-00003F030000}"/>
    <cellStyle name="___retention_2005Tables_CrossTWGv1P_for YIELD_AAupdate_082305_SOC_Proposal_2 (1)_Table Test-T11 Prober updated 08Jul09" xfId="3600" xr:uid="{00000000-0005-0000-0000-000040030000}"/>
    <cellStyle name="___retention_2005Tables_CrossTWGv1P_for YIELD_AAupdate_082305_SOC_Proposal_2 (1)_Table Test-T8 RF updated 14 July 2009" xfId="3601" xr:uid="{00000000-0005-0000-0000-000041030000}"/>
    <cellStyle name="___retention_2005Tables_CrossTWGv1P_for YIELD_AAupdate_082305_SOC_Proposal_2 (1)_Table-PIDS4-LSW" xfId="7241" xr:uid="{00000000-0005-0000-0000-000042030000}"/>
    <cellStyle name="___retention_2005Tables_CrossTWGv1P_for YIELD_AAupdate_082305_SOC_Proposal_2 (1)_Test_Tables_20081208" xfId="3602" xr:uid="{00000000-0005-0000-0000-000043030000}"/>
    <cellStyle name="___retention_2005Tables_CrossTWGv1P_for YIELD_AAupdate_082305_SOC_Proposal_2 (1)_Test_Tables_20081208 Korea feedback_08081225 " xfId="3603" xr:uid="{00000000-0005-0000-0000-000044030000}"/>
    <cellStyle name="___retention_2005Tables_CrossTWGv1P_for YIELD_AAupdate_082305_SOC_Proposal_2 (1)_Test_Tables_20081208 Korea feedback_08081225 _Table Test-T8 RF updated 14 July 2009" xfId="3604" xr:uid="{00000000-0005-0000-0000-000045030000}"/>
    <cellStyle name="___retention_2005Tables_CrossTWGv1P_for YIELD_AAupdate_082305_SOC_Proposal_2 (1)_Test_Tables_20081208_Table Test-T8 RF updated 14 July 2009" xfId="3605" xr:uid="{00000000-0005-0000-0000-000046030000}"/>
    <cellStyle name="___retention_2005Tables_CrossTWGv1P_for YIELD_AAupdate_082305_SOC_Proposal_2 (1)_Test_Tables_20081231プローブカード案" xfId="3606" xr:uid="{00000000-0005-0000-0000-000047030000}"/>
    <cellStyle name="___retention_2005Tables_CrossTWGv1P_for YIELD_AAupdate_082305_SOC_Proposal_2 (1)_Test_Tables_20081231プローブカード案_Table Test-T8 RF updated 14 July 2009" xfId="3607" xr:uid="{00000000-0005-0000-0000-000048030000}"/>
    <cellStyle name="___retention_2005Tables_CrossTWGv1P_for YIELD_AAupdate_082305_SOC_Proposal_2 (1)_Test_Tables_20090113プローブカード案2" xfId="3608" xr:uid="{00000000-0005-0000-0000-000049030000}"/>
    <cellStyle name="___retention_2005Tables_CrossTWGv1P_for YIELD_AAupdate_082305_SOC_Proposal_2 (1)_Test_Tables_20090113プローブカード案2_Table Test-T8 RF updated 14 July 2009" xfId="3609" xr:uid="{00000000-0005-0000-0000-00004A030000}"/>
    <cellStyle name="___retention_2005Tables_CrossTWGv1P_for YIELD_AAupdate_082305_SOC_Proposal_2 (1)_Test_Tables_20090113プローブカード案3" xfId="3610" xr:uid="{00000000-0005-0000-0000-00004B030000}"/>
    <cellStyle name="___retention_2005Tables_CrossTWGv1P_for YIELD_AAupdate_082305_SOC_Proposal_2 (1)_Test_Tables_20090113プローブカード案3_Table Test-T8 RF updated 14 July 2009" xfId="3611" xr:uid="{00000000-0005-0000-0000-00004C030000}"/>
    <cellStyle name="___retention_2005Tables_CrossTWGv1P_for YIELD_AAupdate_082305_SOC_Proposal_2 (1)_To Linda ITRS_NILb (2)" xfId="360" xr:uid="{00000000-0005-0000-0000-00004D030000}"/>
    <cellStyle name="___retention_2005Tables_CrossTWGv1P_for YIELD_AAupdate_082305_SOC_Proposal_2 (1)_WK_2007Test0612Rev04" xfId="361" xr:uid="{00000000-0005-0000-0000-00004E030000}"/>
    <cellStyle name="___retention_2005Tables_CrossTWGv1P_for YIELD_AAupdate_082305_SOC_Proposal_2 (1)_WK_2007Test0612Rev04 2" xfId="7583" xr:uid="{00000000-0005-0000-0000-00004F030000}"/>
    <cellStyle name="___retention_2005Tables_CrossTWGv1P_for YIELD_AAupdate_082305_SOC_Proposal_2 (1)_WK_2007Test0612Rev04_2008Tables_FOCUS_ERM-ERD-FEP-LITH-INTC-FAC-AP_DRAFTv7" xfId="362" xr:uid="{00000000-0005-0000-0000-000050030000}"/>
    <cellStyle name="___retention_2005Tables_CrossTWGv1P_for YIELD_AAupdate_082305_SOC_Proposal_2 (1)_WK_2007Test0612Rev04_2008Tables_FOCUS_ERM-ERD-FEP-LITH-INTC-FAC-AP_DRAFTv7 2" xfId="7167" xr:uid="{00000000-0005-0000-0000-000051030000}"/>
    <cellStyle name="___retention_2005Tables_CrossTWGv1P_for YIELD_AAupdate_082305_SOC_Proposal_2 (1)_WK_2007Test0612Rev04_2008Tables_FOCUS_ERM-ERD-FEP-LITH-INTC-FAC-AP_DRAFTv7_2009 TR Tables_Factory Integration version 08-LSW" xfId="363" xr:uid="{00000000-0005-0000-0000-000052030000}"/>
    <cellStyle name="___retention_2005Tables_CrossTWGv1P_for YIELD_AAupdate_082305_SOC_Proposal_2 (1)_WK_2007Test0612Rev04_2008Tables_FOCUS_ERM-ERD-FEP-LITH-INTC-FAC-AP_DRAFTv7_2009 TR Tables_Factory Integration(20090806)_02A" xfId="364" xr:uid="{00000000-0005-0000-0000-000053030000}"/>
    <cellStyle name="___retention_2005Tables_CrossTWGv1P_for YIELD_AAupdate_082305_SOC_Proposal_2 (1)_WK_2007Test0612Rev04_2008Tables_FOCUS_ERM-ERD-FEP-LITH-INTC-FAC-AP_DRAFTv7_2009_INDEX" xfId="3612" xr:uid="{00000000-0005-0000-0000-000054030000}"/>
    <cellStyle name="___retention_2005Tables_CrossTWGv1P_for YIELD_AAupdate_082305_SOC_Proposal_2 (1)_WK_2007Test0612Rev04_2008Tables_FOCUS_ERM-ERD-FEP-LITH-INTC-FAC-AP_DRAFTv7_2009_InterconnectTables_03032010" xfId="3613" xr:uid="{00000000-0005-0000-0000-000055030000}"/>
    <cellStyle name="___retention_2005Tables_CrossTWGv1P_for YIELD_AAupdate_082305_SOC_Proposal_2 (1)_WK_2007Test0612Rev04_2008Tables_FOCUS_ERM-ERD-FEP-LITH-INTC-FAC-AP_DRAFTv7_2009Tables_FOCUS_B_ITRS" xfId="365" xr:uid="{00000000-0005-0000-0000-000056030000}"/>
    <cellStyle name="___retention_2005Tables_CrossTWGv1P_for YIELD_AAupdate_082305_SOC_Proposal_2 (1)_WK_2007Test0612Rev04_2008Tables_FOCUS_ERM-ERD-FEP-LITH-INTC-FAC-AP_DRAFTv7_2009Tables_FOCUS_B_itwg(Factory Integration)09" xfId="366" xr:uid="{00000000-0005-0000-0000-000057030000}"/>
    <cellStyle name="___retention_2005Tables_CrossTWGv1P_for YIELD_AAupdate_082305_SOC_Proposal_2 (1)_WK_2007Test0612Rev04_2008Tables_FOCUS_ERM-ERD-FEP-LITH-INTC-FAC-AP_DRAFTv7_2009Tables_Focus_B-LITH-US-Bussels-V3" xfId="367" xr:uid="{00000000-0005-0000-0000-000058030000}"/>
    <cellStyle name="___retention_2005Tables_CrossTWGv1P_for YIELD_AAupdate_082305_SOC_Proposal_2 (1)_WK_2007Test0612Rev04_2008Tables_FOCUS_ERM-ERD-FEP-LITH-INTC-FAC-AP_DRAFTv7_2009Tables_Focus_B-LITH-US-V13b" xfId="368" xr:uid="{00000000-0005-0000-0000-000059030000}"/>
    <cellStyle name="___retention_2005Tables_CrossTWGv1P_for YIELD_AAupdate_082305_SOC_Proposal_2 (1)_WK_2007Test0612Rev04_2008Tables_FOCUS_ERM-ERD-FEP-LITH-INTC-FAC-AP_DRAFTv7_2009Tables_FOCUS_C_ITRS-FEPITWG(LL edits)" xfId="7286" xr:uid="{00000000-0005-0000-0000-00005A030000}"/>
    <cellStyle name="___retention_2005Tables_CrossTWGv1P_for YIELD_AAupdate_082305_SOC_Proposal_2 (1)_WK_2007Test0612Rev04_2008Tables_FOCUS_ERM-ERD-FEP-LITH-INTC-FAC-AP_DRAFTv7_2009Tables_FOCUS_C_ITRSV1" xfId="369" xr:uid="{00000000-0005-0000-0000-00005B030000}"/>
    <cellStyle name="___retention_2005Tables_CrossTWGv1P_for YIELD_AAupdate_082305_SOC_Proposal_2 (1)_WK_2007Test0612Rev04_2008Tables_FOCUS_ERM-ERD-FEP-LITH-INTC-FAC-AP_DRAFTv7_2009Tables_FOCUS_C_ITRSV3" xfId="370" xr:uid="{00000000-0005-0000-0000-00005C030000}"/>
    <cellStyle name="___retention_2005Tables_CrossTWGv1P_for YIELD_AAupdate_082305_SOC_Proposal_2 (1)_WK_2007Test0612Rev04_2008Tables_FOCUS_ERM-ERD-FEP-LITH-INTC-FAC-AP_DRAFTv7_2009Tables_FOCUS_D_ITRS-ITWG Copy 2010 V1" xfId="371" xr:uid="{00000000-0005-0000-0000-00005D030000}"/>
    <cellStyle name="___retention_2005Tables_CrossTWGv1P_for YIELD_AAupdate_082305_SOC_Proposal_2 (1)_WK_2007Test0612Rev04_2008Tables_FOCUS_ERM-ERD-FEP-LITH-INTC-FAC-AP_DRAFTv7_2009Tables_FOCUS_E_ITRS-AP and Interconnectv1" xfId="3614" xr:uid="{00000000-0005-0000-0000-00005E030000}"/>
    <cellStyle name="___retention_2005Tables_CrossTWGv1P_for YIELD_AAupdate_082305_SOC_Proposal_2 (1)_WK_2007Test0612Rev04_2008Tables_FOCUS_ERM-ERD-FEP-LITH-INTC-FAC-AP_DRAFTv7_2009Tables_FOCUS_E_ITRS-Interconnect-DRAFT" xfId="3615" xr:uid="{00000000-0005-0000-0000-00005F030000}"/>
    <cellStyle name="___retention_2005Tables_CrossTWGv1P_for YIELD_AAupdate_082305_SOC_Proposal_2 (1)_WK_2007Test0612Rev04_2008Tables_FOCUS_ERM-ERD-FEP-LITH-INTC-FAC-AP_DRAFTv7_2009Tables_ORTC_V5" xfId="372" xr:uid="{00000000-0005-0000-0000-000060030000}"/>
    <cellStyle name="___retention_2005Tables_CrossTWGv1P_for YIELD_AAupdate_082305_SOC_Proposal_2 (1)_WK_2007Test0612Rev04_2008Tables_FOCUS_ERM-ERD-FEP-LITH-INTC-FAC-AP_DRAFTv7_2010-Update-PIDS-4B-lsw" xfId="6704" xr:uid="{00000000-0005-0000-0000-000061030000}"/>
    <cellStyle name="___retention_2005Tables_CrossTWGv1P_for YIELD_AAupdate_082305_SOC_Proposal_2 (1)_WK_2007Test0612Rev04_2008Tables_FOCUS_ERM-ERD-FEP-LITH-INTC-FAC-AP_DRAFTv7_2011_ORTC-2A" xfId="3066" xr:uid="{00000000-0005-0000-0000-000062030000}"/>
    <cellStyle name="___retention_2005Tables_CrossTWGv1P_for YIELD_AAupdate_082305_SOC_Proposal_2 (1)_WK_2007Test0612Rev04_2008Tables_FOCUS_ERM-ERD-FEP-LITH-INTC-FAC-AP_DRAFTv7_4FINAL2009Tables_ERD_Oct30_lsw" xfId="373" xr:uid="{00000000-0005-0000-0000-000063030000}"/>
    <cellStyle name="___retention_2005Tables_CrossTWGv1P_for YIELD_AAupdate_082305_SOC_Proposal_2 (1)_WK_2007Test0612Rev04_2008Tables_FOCUS_ERM-ERD-FEP-LITH-INTC-FAC-AP_DRAFTv7_4FINAL2009Tables_ERD_Oct30_lsw2" xfId="374" xr:uid="{00000000-0005-0000-0000-000064030000}"/>
    <cellStyle name="___retention_2005Tables_CrossTWGv1P_for YIELD_AAupdate_082305_SOC_Proposal_2 (1)_WK_2007Test0612Rev04_2008Tables_FOCUS_ERM-ERD-FEP-LITH-INTC-FAC-AP_DRAFTv7_ITRS 2010 NAND Flash table revision--LSW  (Revised 09-15-2010)" xfId="6705" xr:uid="{00000000-0005-0000-0000-000065030000}"/>
    <cellStyle name="___retention_2005Tables_CrossTWGv1P_for YIELD_AAupdate_082305_SOC_Proposal_2 (1)_WK_2007Test0612Rev04_2008Tables_FOCUS_ERM-ERD-FEP-LITH-INTC-FAC-AP_DRAFTv7_ITRS B)_Table_ver6_INTC1~6_021710_After_Telecon_Rev_Alexis-lswEDITORS-NOTES" xfId="3616" xr:uid="{00000000-0005-0000-0000-000066030000}"/>
    <cellStyle name="___retention_2005Tables_CrossTWGv1P_for YIELD_AAupdate_082305_SOC_Proposal_2 (1)_WK_2007Test0612Rev04_2008Tables_FOCUS_ERM-ERD-FEP-LITH-INTC-FAC-AP_DRAFTv7_ITRS EUV Mask WG Meeting with Proposals-2009" xfId="375" xr:uid="{00000000-0005-0000-0000-000067030000}"/>
    <cellStyle name="___retention_2005Tables_CrossTWGv1P_for YIELD_AAupdate_082305_SOC_Proposal_2 (1)_WK_2007Test0612Rev04_2008Tables_FOCUS_ERM-ERD-FEP-LITH-INTC-FAC-AP_DRAFTv7_ITRS Optica Mask Table change note 200907011" xfId="376" xr:uid="{00000000-0005-0000-0000-000068030000}"/>
    <cellStyle name="___retention_2005Tables_CrossTWGv1P_for YIELD_AAupdate_082305_SOC_Proposal_2 (1)_WK_2007Test0612Rev04_2008Tables_FOCUS_ERM-ERD-FEP-LITH-INTC-FAC-AP_DRAFTv7_Litho_Challenges_2009_ITRS_Lith_Table_Summary-V5" xfId="377" xr:uid="{00000000-0005-0000-0000-000069030000}"/>
    <cellStyle name="___retention_2005Tables_CrossTWGv1P_for YIELD_AAupdate_082305_SOC_Proposal_2 (1)_WK_2007Test0612Rev04_2008Tables_FOCUS_ERM-ERD-FEP-LITH-INTC-FAC-AP_DRAFTv7_Table INTC6-Final from Italy" xfId="3617" xr:uid="{00000000-0005-0000-0000-00006A030000}"/>
    <cellStyle name="___retention_2005Tables_CrossTWGv1P_for YIELD_AAupdate_082305_SOC_Proposal_2 (1)_WK_2007Test0612Rev04_2008Tables_FOCUS_ERM-ERD-FEP-LITH-INTC-FAC-AP_DRAFTv7_Table-PIDS4-LSW" xfId="6706" xr:uid="{00000000-0005-0000-0000-00006B030000}"/>
    <cellStyle name="___retention_2005Tables_CrossTWGv1P_for YIELD_AAupdate_082305_SOC_Proposal_2 (1)_WK_2007Test0612Rev04_2008Tables_FOCUS_ERM-ERD-FEP-LITH-INTC-FAC-AP_DRAFTv7_To Linda ITRS_NILb (2)" xfId="378" xr:uid="{00000000-0005-0000-0000-00006C030000}"/>
    <cellStyle name="___retention_2005Tables_CrossTWGv1P_for YIELD_AAupdate_082305_SOC_Proposal_2 (1)_WK_2007Test0612Rev04_2008Test 081203 handler revised proposal by SEAJ" xfId="3618" xr:uid="{00000000-0005-0000-0000-00006D030000}"/>
    <cellStyle name="___retention_2005Tables_CrossTWGv1P_for YIELD_AAupdate_082305_SOC_Proposal_2 (1)_WK_2007Test0612Rev04_2008Test 081203 handler revised proposal by SEAJ_2009 ITRS TestTable(Handler)090505" xfId="3619" xr:uid="{00000000-0005-0000-0000-00006E030000}"/>
    <cellStyle name="___retention_2005Tables_CrossTWGv1P_for YIELD_AAupdate_082305_SOC_Proposal_2 (1)_WK_2007Test0612Rev04_2008Test 081203 handler revised proposal by SEAJ_Table Test-T8 RF updated 14 July 2009" xfId="3620" xr:uid="{00000000-0005-0000-0000-00006F030000}"/>
    <cellStyle name="___retention_2005Tables_CrossTWGv1P_for YIELD_AAupdate_082305_SOC_Proposal_2 (1)_WK_2007Test0612Rev04_2008Test 1120 prober " xfId="3621" xr:uid="{00000000-0005-0000-0000-000070030000}"/>
    <cellStyle name="___retention_2005Tables_CrossTWGv1P_for YIELD_AAupdate_082305_SOC_Proposal_2 (1)_WK_2007Test0612Rev04_2008Test 1120 prober _2009 ITRS TestTable(Handler)090505" xfId="3622" xr:uid="{00000000-0005-0000-0000-000071030000}"/>
    <cellStyle name="___retention_2005Tables_CrossTWGv1P_for YIELD_AAupdate_082305_SOC_Proposal_2 (1)_WK_2007Test0612Rev04_2008Test 1120 prober _Table Test-T8 RF updated 14 July 2009" xfId="3623" xr:uid="{00000000-0005-0000-0000-000072030000}"/>
    <cellStyle name="___retention_2005Tables_CrossTWGv1P_for YIELD_AAupdate_082305_SOC_Proposal_2 (1)_WK_2007Test0612Rev04_2008Test0722" xfId="3624" xr:uid="{00000000-0005-0000-0000-000073030000}"/>
    <cellStyle name="___retention_2005Tables_CrossTWGv1P_for YIELD_AAupdate_082305_SOC_Proposal_2 (1)_WK_2007Test0612Rev04_2008Test0722_2009 ITRS TestTable(Handler)090505" xfId="3625" xr:uid="{00000000-0005-0000-0000-000074030000}"/>
    <cellStyle name="___retention_2005Tables_CrossTWGv1P_for YIELD_AAupdate_082305_SOC_Proposal_2 (1)_WK_2007Test0612Rev04_2008Test0722_Table Test-T8 RF updated 14 July 2009" xfId="3626" xr:uid="{00000000-0005-0000-0000-000075030000}"/>
    <cellStyle name="___retention_2005Tables_CrossTWGv1P_for YIELD_AAupdate_082305_SOC_Proposal_2 (1)_WK_2007Test0612Rev04_2008Test1215" xfId="3627" xr:uid="{00000000-0005-0000-0000-000076030000}"/>
    <cellStyle name="___retention_2005Tables_CrossTWGv1P_for YIELD_AAupdate_082305_SOC_Proposal_2 (1)_WK_2007Test0612Rev04_2008Test1215_Table Test-T8 RF updated 14 July 2009" xfId="3628" xr:uid="{00000000-0005-0000-0000-000077030000}"/>
    <cellStyle name="___retention_2005Tables_CrossTWGv1P_for YIELD_AAupdate_082305_SOC_Proposal_2 (1)_WK_2007Test0612Rev04_2008TestProposals_Handler_081208" xfId="3629" xr:uid="{00000000-0005-0000-0000-000078030000}"/>
    <cellStyle name="___retention_2005Tables_CrossTWGv1P_for YIELD_AAupdate_082305_SOC_Proposal_2 (1)_WK_2007Test0612Rev04_2008TestProposals_Handler_081208_Table Test-T8 RF updated 14 July 2009" xfId="3630" xr:uid="{00000000-0005-0000-0000-000079030000}"/>
    <cellStyle name="___retention_2005Tables_CrossTWGv1P_for YIELD_AAupdate_082305_SOC_Proposal_2 (1)_WK_2007Test0612Rev04_2009 ITRS TestTable(Handler)090505" xfId="3631" xr:uid="{00000000-0005-0000-0000-00007A030000}"/>
    <cellStyle name="___retention_2005Tables_CrossTWGv1P_for YIELD_AAupdate_082305_SOC_Proposal_2 (1)_WK_2007Test0612Rev04_2009 TR Tables_Factory Integration version 08-LSW" xfId="379" xr:uid="{00000000-0005-0000-0000-00007B030000}"/>
    <cellStyle name="___retention_2005Tables_CrossTWGv1P_for YIELD_AAupdate_082305_SOC_Proposal_2 (1)_WK_2007Test0612Rev04_2009 TR Tables_Factory Integration(20090806)_02A" xfId="380" xr:uid="{00000000-0005-0000-0000-00007C030000}"/>
    <cellStyle name="___retention_2005Tables_CrossTWGv1P_for YIELD_AAupdate_082305_SOC_Proposal_2 (1)_WK_2007Test0612Rev04_2009_INDEX" xfId="3632" xr:uid="{00000000-0005-0000-0000-00007D030000}"/>
    <cellStyle name="___retention_2005Tables_CrossTWGv1P_for YIELD_AAupdate_082305_SOC_Proposal_2 (1)_WK_2007Test0612Rev04_2009_InterconnectTables_03032010" xfId="3633" xr:uid="{00000000-0005-0000-0000-00007E030000}"/>
    <cellStyle name="___retention_2005Tables_CrossTWGv1P_for YIELD_AAupdate_082305_SOC_Proposal_2 (1)_WK_2007Test0612Rev04_2009Tables_FOCUS_B_ITRS" xfId="381" xr:uid="{00000000-0005-0000-0000-00007F030000}"/>
    <cellStyle name="___retention_2005Tables_CrossTWGv1P_for YIELD_AAupdate_082305_SOC_Proposal_2 (1)_WK_2007Test0612Rev04_2009Tables_FOCUS_B_itwg(Factory Integration)09" xfId="382" xr:uid="{00000000-0005-0000-0000-000080030000}"/>
    <cellStyle name="___retention_2005Tables_CrossTWGv1P_for YIELD_AAupdate_082305_SOC_Proposal_2 (1)_WK_2007Test0612Rev04_2009Tables_Focus_B-LITH-US-Bussels-V3" xfId="383" xr:uid="{00000000-0005-0000-0000-000081030000}"/>
    <cellStyle name="___retention_2005Tables_CrossTWGv1P_for YIELD_AAupdate_082305_SOC_Proposal_2 (1)_WK_2007Test0612Rev04_2009Tables_Focus_B-LITH-US-V13b" xfId="384" xr:uid="{00000000-0005-0000-0000-000082030000}"/>
    <cellStyle name="___retention_2005Tables_CrossTWGv1P_for YIELD_AAupdate_082305_SOC_Proposal_2 (1)_WK_2007Test0612Rev04_2009Tables_FOCUS_C_ITRS-FEPITWG(LL edits)" xfId="7287" xr:uid="{00000000-0005-0000-0000-000083030000}"/>
    <cellStyle name="___retention_2005Tables_CrossTWGv1P_for YIELD_AAupdate_082305_SOC_Proposal_2 (1)_WK_2007Test0612Rev04_2009Tables_FOCUS_C_ITRSV1" xfId="385" xr:uid="{00000000-0005-0000-0000-000084030000}"/>
    <cellStyle name="___retention_2005Tables_CrossTWGv1P_for YIELD_AAupdate_082305_SOC_Proposal_2 (1)_WK_2007Test0612Rev04_2009Tables_FOCUS_C_ITRSV3" xfId="386" xr:uid="{00000000-0005-0000-0000-000085030000}"/>
    <cellStyle name="___retention_2005Tables_CrossTWGv1P_for YIELD_AAupdate_082305_SOC_Proposal_2 (1)_WK_2007Test0612Rev04_2009Tables_FOCUS_D_ITRS-ITWG Copy 2010 V1" xfId="387" xr:uid="{00000000-0005-0000-0000-000086030000}"/>
    <cellStyle name="___retention_2005Tables_CrossTWGv1P_for YIELD_AAupdate_082305_SOC_Proposal_2 (1)_WK_2007Test0612Rev04_2009Tables_FOCUS_E_ITRS-AP and Interconnectv1" xfId="3634" xr:uid="{00000000-0005-0000-0000-000087030000}"/>
    <cellStyle name="___retention_2005Tables_CrossTWGv1P_for YIELD_AAupdate_082305_SOC_Proposal_2 (1)_WK_2007Test0612Rev04_2009Tables_FOCUS_E_ITRS-Interconnect-DRAFT" xfId="3635" xr:uid="{00000000-0005-0000-0000-000088030000}"/>
    <cellStyle name="___retention_2005Tables_CrossTWGv1P_for YIELD_AAupdate_082305_SOC_Proposal_2 (1)_WK_2007Test0612Rev04_2009Tables_ORTC_V5" xfId="388" xr:uid="{00000000-0005-0000-0000-000089030000}"/>
    <cellStyle name="___retention_2005Tables_CrossTWGv1P_for YIELD_AAupdate_082305_SOC_Proposal_2 (1)_WK_2007Test0612Rev04_2010-Update-PIDS-4B-lsw" xfId="7604" xr:uid="{00000000-0005-0000-0000-00008A030000}"/>
    <cellStyle name="___retention_2005Tables_CrossTWGv1P_for YIELD_AAupdate_082305_SOC_Proposal_2 (1)_WK_2007Test0612Rev04_2011_ORTC-2A" xfId="3067" xr:uid="{00000000-0005-0000-0000-00008B030000}"/>
    <cellStyle name="___retention_2005Tables_CrossTWGv1P_for YIELD_AAupdate_082305_SOC_Proposal_2 (1)_WK_2007Test0612Rev04_4FINAL2009Tables_ERD_Oct30_lsw" xfId="389" xr:uid="{00000000-0005-0000-0000-00008C030000}"/>
    <cellStyle name="___retention_2005Tables_CrossTWGv1P_for YIELD_AAupdate_082305_SOC_Proposal_2 (1)_WK_2007Test0612Rev04_4FINAL2009Tables_ERD_Oct30_lsw2" xfId="390" xr:uid="{00000000-0005-0000-0000-00008D030000}"/>
    <cellStyle name="___retention_2005Tables_CrossTWGv1P_for YIELD_AAupdate_082305_SOC_Proposal_2 (1)_WK_2007Test0612Rev04_ITRS 2010 NAND Flash table revision--LSW  (Revised 09-15-2010)" xfId="7605" xr:uid="{00000000-0005-0000-0000-00008E030000}"/>
    <cellStyle name="___retention_2005Tables_CrossTWGv1P_for YIELD_AAupdate_082305_SOC_Proposal_2 (1)_WK_2007Test0612Rev04_ITRS B)_Table_ver6_INTC1~6_021710_After_Telecon_Rev_Alexis-lswEDITORS-NOTES" xfId="3636" xr:uid="{00000000-0005-0000-0000-00008F030000}"/>
    <cellStyle name="___retention_2005Tables_CrossTWGv1P_for YIELD_AAupdate_082305_SOC_Proposal_2 (1)_WK_2007Test0612Rev04_ITRS EUV Mask WG Meeting with Proposals-2009" xfId="391" xr:uid="{00000000-0005-0000-0000-000090030000}"/>
    <cellStyle name="___retention_2005Tables_CrossTWGv1P_for YIELD_AAupdate_082305_SOC_Proposal_2 (1)_WK_2007Test0612Rev04_ITRS Optica Mask Table change note 200907011" xfId="392" xr:uid="{00000000-0005-0000-0000-000091030000}"/>
    <cellStyle name="___retention_2005Tables_CrossTWGv1P_for YIELD_AAupdate_082305_SOC_Proposal_2 (1)_WK_2007Test0612Rev04_Litho_Challenges_2009_ITRS_Lith_Table_Summary-V5" xfId="393" xr:uid="{00000000-0005-0000-0000-000092030000}"/>
    <cellStyle name="___retention_2005Tables_CrossTWGv1P_for YIELD_AAupdate_082305_SOC_Proposal_2 (1)_WK_2007Test0612Rev04_Table INTC6-Final from Italy" xfId="3637" xr:uid="{00000000-0005-0000-0000-000093030000}"/>
    <cellStyle name="___retention_2005Tables_CrossTWGv1P_for YIELD_AAupdate_082305_SOC_Proposal_2 (1)_WK_2007Test0612Rev04_Table Test-T11 Prober updated 08Jul09" xfId="3638" xr:uid="{00000000-0005-0000-0000-000094030000}"/>
    <cellStyle name="___retention_2005Tables_CrossTWGv1P_for YIELD_AAupdate_082305_SOC_Proposal_2 (1)_WK_2007Test0612Rev04_Table Test-T8 RF updated 14 July 2009" xfId="3639" xr:uid="{00000000-0005-0000-0000-000095030000}"/>
    <cellStyle name="___retention_2005Tables_CrossTWGv1P_for YIELD_AAupdate_082305_SOC_Proposal_2 (1)_WK_2007Test0612Rev04_Table-PIDS4-LSW" xfId="7606" xr:uid="{00000000-0005-0000-0000-000096030000}"/>
    <cellStyle name="___retention_2005Tables_CrossTWGv1P_for YIELD_AAupdate_082305_SOC_Proposal_2 (1)_WK_2007Test0612Rev04_Test_Tables_20081208" xfId="3640" xr:uid="{00000000-0005-0000-0000-000097030000}"/>
    <cellStyle name="___retention_2005Tables_CrossTWGv1P_for YIELD_AAupdate_082305_SOC_Proposal_2 (1)_WK_2007Test0612Rev04_Test_Tables_20081208 Korea feedback_08081225 " xfId="3641" xr:uid="{00000000-0005-0000-0000-000098030000}"/>
    <cellStyle name="___retention_2005Tables_CrossTWGv1P_for YIELD_AAupdate_082305_SOC_Proposal_2 (1)_WK_2007Test0612Rev04_Test_Tables_20081208 Korea feedback_08081225 _Table Test-T8 RF updated 14 July 2009" xfId="3642" xr:uid="{00000000-0005-0000-0000-000099030000}"/>
    <cellStyle name="___retention_2005Tables_CrossTWGv1P_for YIELD_AAupdate_082305_SOC_Proposal_2 (1)_WK_2007Test0612Rev04_Test_Tables_20081208_Table Test-T8 RF updated 14 July 2009" xfId="3643" xr:uid="{00000000-0005-0000-0000-00009A030000}"/>
    <cellStyle name="___retention_2005Tables_CrossTWGv1P_for YIELD_AAupdate_082305_SOC_Proposal_2 (1)_WK_2007Test0612Rev04_Test_Tables_20081231プローブカード案" xfId="3644" xr:uid="{00000000-0005-0000-0000-00009B030000}"/>
    <cellStyle name="___retention_2005Tables_CrossTWGv1P_for YIELD_AAupdate_082305_SOC_Proposal_2 (1)_WK_2007Test0612Rev04_Test_Tables_20081231プローブカード案_Table Test-T8 RF updated 14 July 2009" xfId="3645" xr:uid="{00000000-0005-0000-0000-00009C030000}"/>
    <cellStyle name="___retention_2005Tables_CrossTWGv1P_for YIELD_AAupdate_082305_SOC_Proposal_2 (1)_WK_2007Test0612Rev04_Test_Tables_20090113プローブカード案2" xfId="3646" xr:uid="{00000000-0005-0000-0000-00009D030000}"/>
    <cellStyle name="___retention_2005Tables_CrossTWGv1P_for YIELD_AAupdate_082305_SOC_Proposal_2 (1)_WK_2007Test0612Rev04_Test_Tables_20090113プローブカード案2_Table Test-T8 RF updated 14 July 2009" xfId="3647" xr:uid="{00000000-0005-0000-0000-00009E030000}"/>
    <cellStyle name="___retention_2005Tables_CrossTWGv1P_for YIELD_AAupdate_082305_SOC_Proposal_2 (1)_WK_2007Test0612Rev04_Test_Tables_20090113プローブカード案3" xfId="3648" xr:uid="{00000000-0005-0000-0000-00009F030000}"/>
    <cellStyle name="___retention_2005Tables_CrossTWGv1P_for YIELD_AAupdate_082305_SOC_Proposal_2 (1)_WK_2007Test0612Rev04_Test_Tables_20090113プローブカード案3_Table Test-T8 RF updated 14 July 2009" xfId="3649" xr:uid="{00000000-0005-0000-0000-0000A0030000}"/>
    <cellStyle name="___retention_2005Tables_CrossTWGv1P_for YIELD_AAupdate_082305_SOC_Proposal_2 (1)_WK_2007Test0612Rev04_To Linda ITRS_NILb (2)" xfId="394" xr:uid="{00000000-0005-0000-0000-0000A1030000}"/>
    <cellStyle name="___retention_2005Tables_CrossTWGv1P_for YIELD_AAupdate_082305_SOC_Proposal_2 (1)_WK_2007Test0612Rev04_見直しfor2009：2007Test0829_SoC&amp;Logic" xfId="3650" xr:uid="{00000000-0005-0000-0000-0000A2030000}"/>
    <cellStyle name="___retention_2005Tables_CrossTWGv1P_for YIELD_AAupdate_082305_SOC_Proposal_2 (1)_WK_2007Test0612Rev04_見直しfor2009：2007Test0829_SoC&amp;Logic(0707会議後)" xfId="3651" xr:uid="{00000000-0005-0000-0000-0000A3030000}"/>
    <cellStyle name="___retention_2005Tables_CrossTWGv1P_for YIELD_AAupdate_082305_SOC_Proposal_2 (1)_見直しfor2009：2007Test0829_SoC&amp;Logic" xfId="3652" xr:uid="{00000000-0005-0000-0000-0000A4030000}"/>
    <cellStyle name="___retention_2005Tables_CrossTWGv1P_for YIELD_AAupdate_082305_SOC_Proposal_2 (1)_見直しfor2009：2007Test0829_SoC&amp;Logic(0707会議後)" xfId="3653" xr:uid="{00000000-0005-0000-0000-0000A5030000}"/>
    <cellStyle name="___retention_2005Tables_CrossTWGv1P_for YIELD_AAupdate_082305_Table INTC6-Final from Italy" xfId="3654" xr:uid="{00000000-0005-0000-0000-0000A6030000}"/>
    <cellStyle name="___retention_2005Tables_CrossTWGv1P_for YIELD_AAupdate_082305_Table Test-T11 Prober updated 08Jul09" xfId="3655" xr:uid="{00000000-0005-0000-0000-0000A7030000}"/>
    <cellStyle name="___retention_2005Tables_CrossTWGv1P_for YIELD_AAupdate_082305_Table Test-T8 RF updated 14 July 2009" xfId="3656" xr:uid="{00000000-0005-0000-0000-0000A8030000}"/>
    <cellStyle name="___retention_2005Tables_CrossTWGv1P_for YIELD_AAupdate_082305_Table-PIDS4-LSW" xfId="7607" xr:uid="{00000000-0005-0000-0000-0000A9030000}"/>
    <cellStyle name="___retention_2005Tables_CrossTWGv1P_for YIELD_AAupdate_082305_Test_Tables_20081208" xfId="3657" xr:uid="{00000000-0005-0000-0000-0000AA030000}"/>
    <cellStyle name="___retention_2005Tables_CrossTWGv1P_for YIELD_AAupdate_082305_Test_Tables_20081208 Korea feedback_08081225 " xfId="3658" xr:uid="{00000000-0005-0000-0000-0000AB030000}"/>
    <cellStyle name="___retention_2005Tables_CrossTWGv1P_for YIELD_AAupdate_082305_Test_Tables_20081208 Korea feedback_08081225 _Table Test-T8 RF updated 14 July 2009" xfId="3659" xr:uid="{00000000-0005-0000-0000-0000AC030000}"/>
    <cellStyle name="___retention_2005Tables_CrossTWGv1P_for YIELD_AAupdate_082305_Test_Tables_20081208_Table Test-T8 RF updated 14 July 2009" xfId="3660" xr:uid="{00000000-0005-0000-0000-0000AD030000}"/>
    <cellStyle name="___retention_2005Tables_CrossTWGv1P_for YIELD_AAupdate_082305_Test_Tables_20081231プローブカード案" xfId="3661" xr:uid="{00000000-0005-0000-0000-0000AE030000}"/>
    <cellStyle name="___retention_2005Tables_CrossTWGv1P_for YIELD_AAupdate_082305_Test_Tables_20081231プローブカード案_Table Test-T8 RF updated 14 July 2009" xfId="3662" xr:uid="{00000000-0005-0000-0000-0000AF030000}"/>
    <cellStyle name="___retention_2005Tables_CrossTWGv1P_for YIELD_AAupdate_082305_Test_Tables_20090113プローブカード案2" xfId="3663" xr:uid="{00000000-0005-0000-0000-0000B0030000}"/>
    <cellStyle name="___retention_2005Tables_CrossTWGv1P_for YIELD_AAupdate_082305_Test_Tables_20090113プローブカード案2_Table Test-T8 RF updated 14 July 2009" xfId="3664" xr:uid="{00000000-0005-0000-0000-0000B1030000}"/>
    <cellStyle name="___retention_2005Tables_CrossTWGv1P_for YIELD_AAupdate_082305_Test_Tables_20090113プローブカード案3" xfId="3665" xr:uid="{00000000-0005-0000-0000-0000B2030000}"/>
    <cellStyle name="___retention_2005Tables_CrossTWGv1P_for YIELD_AAupdate_082305_Test_Tables_20090113プローブカード案3_Table Test-T8 RF updated 14 July 2009" xfId="3666" xr:uid="{00000000-0005-0000-0000-0000B3030000}"/>
    <cellStyle name="___retention_2005Tables_CrossTWGv1P_for YIELD_AAupdate_082305_To Linda ITRS_NILb (2)" xfId="395" xr:uid="{00000000-0005-0000-0000-0000B4030000}"/>
    <cellStyle name="___retention_2005Tables_CrossTWGv1P_for YIELD_AAupdate_082305_WK_2007Test0612Rev04" xfId="396" xr:uid="{00000000-0005-0000-0000-0000B5030000}"/>
    <cellStyle name="___retention_2005Tables_CrossTWGv1P_for YIELD_AAupdate_082305_WK_2007Test0612Rev04 2" xfId="7479" xr:uid="{00000000-0005-0000-0000-0000B6030000}"/>
    <cellStyle name="___retention_2005Tables_CrossTWGv1P_for YIELD_AAupdate_082305_WK_2007Test0612Rev04_2008Tables_FOCUS_ERM-ERD-FEP-LITH-INTC-FAC-AP_DRAFTv7" xfId="397" xr:uid="{00000000-0005-0000-0000-0000B7030000}"/>
    <cellStyle name="___retention_2005Tables_CrossTWGv1P_for YIELD_AAupdate_082305_WK_2007Test0612Rev04_2008Tables_FOCUS_ERM-ERD-FEP-LITH-INTC-FAC-AP_DRAFTv7 2" xfId="7755" xr:uid="{00000000-0005-0000-0000-0000B8030000}"/>
    <cellStyle name="___retention_2005Tables_CrossTWGv1P_for YIELD_AAupdate_082305_WK_2007Test0612Rev04_2008Tables_FOCUS_ERM-ERD-FEP-LITH-INTC-FAC-AP_DRAFTv7_2009 TR Tables_Factory Integration version 08-LSW" xfId="398" xr:uid="{00000000-0005-0000-0000-0000B9030000}"/>
    <cellStyle name="___retention_2005Tables_CrossTWGv1P_for YIELD_AAupdate_082305_WK_2007Test0612Rev04_2008Tables_FOCUS_ERM-ERD-FEP-LITH-INTC-FAC-AP_DRAFTv7_2009 TR Tables_Factory Integration(20090806)_02A" xfId="399" xr:uid="{00000000-0005-0000-0000-0000BA030000}"/>
    <cellStyle name="___retention_2005Tables_CrossTWGv1P_for YIELD_AAupdate_082305_WK_2007Test0612Rev04_2008Tables_FOCUS_ERM-ERD-FEP-LITH-INTC-FAC-AP_DRAFTv7_2009_INDEX" xfId="3667" xr:uid="{00000000-0005-0000-0000-0000BB030000}"/>
    <cellStyle name="___retention_2005Tables_CrossTWGv1P_for YIELD_AAupdate_082305_WK_2007Test0612Rev04_2008Tables_FOCUS_ERM-ERD-FEP-LITH-INTC-FAC-AP_DRAFTv7_2009_InterconnectTables_03032010" xfId="3668" xr:uid="{00000000-0005-0000-0000-0000BC030000}"/>
    <cellStyle name="___retention_2005Tables_CrossTWGv1P_for YIELD_AAupdate_082305_WK_2007Test0612Rev04_2008Tables_FOCUS_ERM-ERD-FEP-LITH-INTC-FAC-AP_DRAFTv7_2009Tables_FOCUS_B_ITRS" xfId="400" xr:uid="{00000000-0005-0000-0000-0000BD030000}"/>
    <cellStyle name="___retention_2005Tables_CrossTWGv1P_for YIELD_AAupdate_082305_WK_2007Test0612Rev04_2008Tables_FOCUS_ERM-ERD-FEP-LITH-INTC-FAC-AP_DRAFTv7_2009Tables_FOCUS_B_itwg(Factory Integration)09" xfId="401" xr:uid="{00000000-0005-0000-0000-0000BE030000}"/>
    <cellStyle name="___retention_2005Tables_CrossTWGv1P_for YIELD_AAupdate_082305_WK_2007Test0612Rev04_2008Tables_FOCUS_ERM-ERD-FEP-LITH-INTC-FAC-AP_DRAFTv7_2009Tables_Focus_B-LITH-US-Bussels-V3" xfId="402" xr:uid="{00000000-0005-0000-0000-0000BF030000}"/>
    <cellStyle name="___retention_2005Tables_CrossTWGv1P_for YIELD_AAupdate_082305_WK_2007Test0612Rev04_2008Tables_FOCUS_ERM-ERD-FEP-LITH-INTC-FAC-AP_DRAFTv7_2009Tables_Focus_B-LITH-US-V13b" xfId="403" xr:uid="{00000000-0005-0000-0000-0000C0030000}"/>
    <cellStyle name="___retention_2005Tables_CrossTWGv1P_for YIELD_AAupdate_082305_WK_2007Test0612Rev04_2008Tables_FOCUS_ERM-ERD-FEP-LITH-INTC-FAC-AP_DRAFTv7_2009Tables_FOCUS_C_ITRS-FEPITWG(LL edits)" xfId="7288" xr:uid="{00000000-0005-0000-0000-0000C1030000}"/>
    <cellStyle name="___retention_2005Tables_CrossTWGv1P_for YIELD_AAupdate_082305_WK_2007Test0612Rev04_2008Tables_FOCUS_ERM-ERD-FEP-LITH-INTC-FAC-AP_DRAFTv7_2009Tables_FOCUS_C_ITRSV1" xfId="404" xr:uid="{00000000-0005-0000-0000-0000C2030000}"/>
    <cellStyle name="___retention_2005Tables_CrossTWGv1P_for YIELD_AAupdate_082305_WK_2007Test0612Rev04_2008Tables_FOCUS_ERM-ERD-FEP-LITH-INTC-FAC-AP_DRAFTv7_2009Tables_FOCUS_C_ITRSV3" xfId="405" xr:uid="{00000000-0005-0000-0000-0000C3030000}"/>
    <cellStyle name="___retention_2005Tables_CrossTWGv1P_for YIELD_AAupdate_082305_WK_2007Test0612Rev04_2008Tables_FOCUS_ERM-ERD-FEP-LITH-INTC-FAC-AP_DRAFTv7_2009Tables_FOCUS_D_ITRS-ITWG Copy 2010 V1" xfId="406" xr:uid="{00000000-0005-0000-0000-0000C4030000}"/>
    <cellStyle name="___retention_2005Tables_CrossTWGv1P_for YIELD_AAupdate_082305_WK_2007Test0612Rev04_2008Tables_FOCUS_ERM-ERD-FEP-LITH-INTC-FAC-AP_DRAFTv7_2009Tables_FOCUS_E_ITRS-AP and Interconnectv1" xfId="3669" xr:uid="{00000000-0005-0000-0000-0000C5030000}"/>
    <cellStyle name="___retention_2005Tables_CrossTWGv1P_for YIELD_AAupdate_082305_WK_2007Test0612Rev04_2008Tables_FOCUS_ERM-ERD-FEP-LITH-INTC-FAC-AP_DRAFTv7_2009Tables_FOCUS_E_ITRS-Interconnect-DRAFT" xfId="3670" xr:uid="{00000000-0005-0000-0000-0000C6030000}"/>
    <cellStyle name="___retention_2005Tables_CrossTWGv1P_for YIELD_AAupdate_082305_WK_2007Test0612Rev04_2008Tables_FOCUS_ERM-ERD-FEP-LITH-INTC-FAC-AP_DRAFTv7_2009Tables_ORTC_V5" xfId="407" xr:uid="{00000000-0005-0000-0000-0000C7030000}"/>
    <cellStyle name="___retention_2005Tables_CrossTWGv1P_for YIELD_AAupdate_082305_WK_2007Test0612Rev04_2008Tables_FOCUS_ERM-ERD-FEP-LITH-INTC-FAC-AP_DRAFTv7_2010-Update-PIDS-4B-lsw" xfId="6707" xr:uid="{00000000-0005-0000-0000-0000C8030000}"/>
    <cellStyle name="___retention_2005Tables_CrossTWGv1P_for YIELD_AAupdate_082305_WK_2007Test0612Rev04_2008Tables_FOCUS_ERM-ERD-FEP-LITH-INTC-FAC-AP_DRAFTv7_2011_ORTC-2A" xfId="3068" xr:uid="{00000000-0005-0000-0000-0000C9030000}"/>
    <cellStyle name="___retention_2005Tables_CrossTWGv1P_for YIELD_AAupdate_082305_WK_2007Test0612Rev04_2008Tables_FOCUS_ERM-ERD-FEP-LITH-INTC-FAC-AP_DRAFTv7_4FINAL2009Tables_ERD_Oct30_lsw" xfId="408" xr:uid="{00000000-0005-0000-0000-0000CA030000}"/>
    <cellStyle name="___retention_2005Tables_CrossTWGv1P_for YIELD_AAupdate_082305_WK_2007Test0612Rev04_2008Tables_FOCUS_ERM-ERD-FEP-LITH-INTC-FAC-AP_DRAFTv7_4FINAL2009Tables_ERD_Oct30_lsw2" xfId="409" xr:uid="{00000000-0005-0000-0000-0000CB030000}"/>
    <cellStyle name="___retention_2005Tables_CrossTWGv1P_for YIELD_AAupdate_082305_WK_2007Test0612Rev04_2008Tables_FOCUS_ERM-ERD-FEP-LITH-INTC-FAC-AP_DRAFTv7_ITRS 2010 NAND Flash table revision--LSW  (Revised 09-15-2010)" xfId="7289" xr:uid="{00000000-0005-0000-0000-0000CC030000}"/>
    <cellStyle name="___retention_2005Tables_CrossTWGv1P_for YIELD_AAupdate_082305_WK_2007Test0612Rev04_2008Tables_FOCUS_ERM-ERD-FEP-LITH-INTC-FAC-AP_DRAFTv7_ITRS B)_Table_ver6_INTC1~6_021710_After_Telecon_Rev_Alexis-lswEDITORS-NOTES" xfId="3671" xr:uid="{00000000-0005-0000-0000-0000CD030000}"/>
    <cellStyle name="___retention_2005Tables_CrossTWGv1P_for YIELD_AAupdate_082305_WK_2007Test0612Rev04_2008Tables_FOCUS_ERM-ERD-FEP-LITH-INTC-FAC-AP_DRAFTv7_ITRS EUV Mask WG Meeting with Proposals-2009" xfId="410" xr:uid="{00000000-0005-0000-0000-0000CE030000}"/>
    <cellStyle name="___retention_2005Tables_CrossTWGv1P_for YIELD_AAupdate_082305_WK_2007Test0612Rev04_2008Tables_FOCUS_ERM-ERD-FEP-LITH-INTC-FAC-AP_DRAFTv7_ITRS Optica Mask Table change note 200907011" xfId="411" xr:uid="{00000000-0005-0000-0000-0000CF030000}"/>
    <cellStyle name="___retention_2005Tables_CrossTWGv1P_for YIELD_AAupdate_082305_WK_2007Test0612Rev04_2008Tables_FOCUS_ERM-ERD-FEP-LITH-INTC-FAC-AP_DRAFTv7_Litho_Challenges_2009_ITRS_Lith_Table_Summary-V5" xfId="412" xr:uid="{00000000-0005-0000-0000-0000D0030000}"/>
    <cellStyle name="___retention_2005Tables_CrossTWGv1P_for YIELD_AAupdate_082305_WK_2007Test0612Rev04_2008Tables_FOCUS_ERM-ERD-FEP-LITH-INTC-FAC-AP_DRAFTv7_Table INTC6-Final from Italy" xfId="3672" xr:uid="{00000000-0005-0000-0000-0000D1030000}"/>
    <cellStyle name="___retention_2005Tables_CrossTWGv1P_for YIELD_AAupdate_082305_WK_2007Test0612Rev04_2008Tables_FOCUS_ERM-ERD-FEP-LITH-INTC-FAC-AP_DRAFTv7_Table-PIDS4-LSW" xfId="7290" xr:uid="{00000000-0005-0000-0000-0000D2030000}"/>
    <cellStyle name="___retention_2005Tables_CrossTWGv1P_for YIELD_AAupdate_082305_WK_2007Test0612Rev04_2008Tables_FOCUS_ERM-ERD-FEP-LITH-INTC-FAC-AP_DRAFTv7_To Linda ITRS_NILb (2)" xfId="413" xr:uid="{00000000-0005-0000-0000-0000D3030000}"/>
    <cellStyle name="___retention_2005Tables_CrossTWGv1P_for YIELD_AAupdate_082305_WK_2007Test0612Rev04_2008Test 081203 handler revised proposal by SEAJ" xfId="3673" xr:uid="{00000000-0005-0000-0000-0000D4030000}"/>
    <cellStyle name="___retention_2005Tables_CrossTWGv1P_for YIELD_AAupdate_082305_WK_2007Test0612Rev04_2008Test 081203 handler revised proposal by SEAJ_2009 ITRS TestTable(Handler)090505" xfId="3674" xr:uid="{00000000-0005-0000-0000-0000D5030000}"/>
    <cellStyle name="___retention_2005Tables_CrossTWGv1P_for YIELD_AAupdate_082305_WK_2007Test0612Rev04_2008Test 081203 handler revised proposal by SEAJ_Table Test-T8 RF updated 14 July 2009" xfId="3675" xr:uid="{00000000-0005-0000-0000-0000D6030000}"/>
    <cellStyle name="___retention_2005Tables_CrossTWGv1P_for YIELD_AAupdate_082305_WK_2007Test0612Rev04_2008Test 1120 prober " xfId="3676" xr:uid="{00000000-0005-0000-0000-0000D7030000}"/>
    <cellStyle name="___retention_2005Tables_CrossTWGv1P_for YIELD_AAupdate_082305_WK_2007Test0612Rev04_2008Test 1120 prober _2009 ITRS TestTable(Handler)090505" xfId="3677" xr:uid="{00000000-0005-0000-0000-0000D8030000}"/>
    <cellStyle name="___retention_2005Tables_CrossTWGv1P_for YIELD_AAupdate_082305_WK_2007Test0612Rev04_2008Test 1120 prober _Table Test-T8 RF updated 14 July 2009" xfId="3678" xr:uid="{00000000-0005-0000-0000-0000D9030000}"/>
    <cellStyle name="___retention_2005Tables_CrossTWGv1P_for YIELD_AAupdate_082305_WK_2007Test0612Rev04_2008Test0722" xfId="3679" xr:uid="{00000000-0005-0000-0000-0000DA030000}"/>
    <cellStyle name="___retention_2005Tables_CrossTWGv1P_for YIELD_AAupdate_082305_WK_2007Test0612Rev04_2008Test0722_2009 ITRS TestTable(Handler)090505" xfId="3680" xr:uid="{00000000-0005-0000-0000-0000DB030000}"/>
    <cellStyle name="___retention_2005Tables_CrossTWGv1P_for YIELD_AAupdate_082305_WK_2007Test0612Rev04_2008Test0722_Table Test-T8 RF updated 14 July 2009" xfId="3681" xr:uid="{00000000-0005-0000-0000-0000DC030000}"/>
    <cellStyle name="___retention_2005Tables_CrossTWGv1P_for YIELD_AAupdate_082305_WK_2007Test0612Rev04_2008Test1215" xfId="3682" xr:uid="{00000000-0005-0000-0000-0000DD030000}"/>
    <cellStyle name="___retention_2005Tables_CrossTWGv1P_for YIELD_AAupdate_082305_WK_2007Test0612Rev04_2008Test1215_Table Test-T8 RF updated 14 July 2009" xfId="3683" xr:uid="{00000000-0005-0000-0000-0000DE030000}"/>
    <cellStyle name="___retention_2005Tables_CrossTWGv1P_for YIELD_AAupdate_082305_WK_2007Test0612Rev04_2008TestProposals_Handler_081208" xfId="3684" xr:uid="{00000000-0005-0000-0000-0000DF030000}"/>
    <cellStyle name="___retention_2005Tables_CrossTWGv1P_for YIELD_AAupdate_082305_WK_2007Test0612Rev04_2008TestProposals_Handler_081208_Table Test-T8 RF updated 14 July 2009" xfId="3685" xr:uid="{00000000-0005-0000-0000-0000E0030000}"/>
    <cellStyle name="___retention_2005Tables_CrossTWGv1P_for YIELD_AAupdate_082305_WK_2007Test0612Rev04_2009 ITRS TestTable(Handler)090505" xfId="3686" xr:uid="{00000000-0005-0000-0000-0000E1030000}"/>
    <cellStyle name="___retention_2005Tables_CrossTWGv1P_for YIELD_AAupdate_082305_WK_2007Test0612Rev04_2009 TR Tables_Factory Integration version 08-LSW" xfId="414" xr:uid="{00000000-0005-0000-0000-0000E2030000}"/>
    <cellStyle name="___retention_2005Tables_CrossTWGv1P_for YIELD_AAupdate_082305_WK_2007Test0612Rev04_2009 TR Tables_Factory Integration(20090806)_02A" xfId="415" xr:uid="{00000000-0005-0000-0000-0000E3030000}"/>
    <cellStyle name="___retention_2005Tables_CrossTWGv1P_for YIELD_AAupdate_082305_WK_2007Test0612Rev04_2009_INDEX" xfId="3687" xr:uid="{00000000-0005-0000-0000-0000E4030000}"/>
    <cellStyle name="___retention_2005Tables_CrossTWGv1P_for YIELD_AAupdate_082305_WK_2007Test0612Rev04_2009_InterconnectTables_03032010" xfId="3688" xr:uid="{00000000-0005-0000-0000-0000E5030000}"/>
    <cellStyle name="___retention_2005Tables_CrossTWGv1P_for YIELD_AAupdate_082305_WK_2007Test0612Rev04_2009Tables_FOCUS_B_ITRS" xfId="416" xr:uid="{00000000-0005-0000-0000-0000E6030000}"/>
    <cellStyle name="___retention_2005Tables_CrossTWGv1P_for YIELD_AAupdate_082305_WK_2007Test0612Rev04_2009Tables_FOCUS_B_itwg(Factory Integration)09" xfId="417" xr:uid="{00000000-0005-0000-0000-0000E7030000}"/>
    <cellStyle name="___retention_2005Tables_CrossTWGv1P_for YIELD_AAupdate_082305_WK_2007Test0612Rev04_2009Tables_Focus_B-LITH-US-Bussels-V3" xfId="418" xr:uid="{00000000-0005-0000-0000-0000E8030000}"/>
    <cellStyle name="___retention_2005Tables_CrossTWGv1P_for YIELD_AAupdate_082305_WK_2007Test0612Rev04_2009Tables_Focus_B-LITH-US-V13b" xfId="419" xr:uid="{00000000-0005-0000-0000-0000E9030000}"/>
    <cellStyle name="___retention_2005Tables_CrossTWGv1P_for YIELD_AAupdate_082305_WK_2007Test0612Rev04_2009Tables_FOCUS_C_ITRS-FEPITWG(LL edits)" xfId="6993" xr:uid="{00000000-0005-0000-0000-0000EA030000}"/>
    <cellStyle name="___retention_2005Tables_CrossTWGv1P_for YIELD_AAupdate_082305_WK_2007Test0612Rev04_2009Tables_FOCUS_C_ITRSV1" xfId="420" xr:uid="{00000000-0005-0000-0000-0000EB030000}"/>
    <cellStyle name="___retention_2005Tables_CrossTWGv1P_for YIELD_AAupdate_082305_WK_2007Test0612Rev04_2009Tables_FOCUS_C_ITRSV3" xfId="421" xr:uid="{00000000-0005-0000-0000-0000EC030000}"/>
    <cellStyle name="___retention_2005Tables_CrossTWGv1P_for YIELD_AAupdate_082305_WK_2007Test0612Rev04_2009Tables_FOCUS_D_ITRS-ITWG Copy 2010 V1" xfId="422" xr:uid="{00000000-0005-0000-0000-0000ED030000}"/>
    <cellStyle name="___retention_2005Tables_CrossTWGv1P_for YIELD_AAupdate_082305_WK_2007Test0612Rev04_2009Tables_FOCUS_E_ITRS-AP and Interconnectv1" xfId="3689" xr:uid="{00000000-0005-0000-0000-0000EE030000}"/>
    <cellStyle name="___retention_2005Tables_CrossTWGv1P_for YIELD_AAupdate_082305_WK_2007Test0612Rev04_2009Tables_FOCUS_E_ITRS-Interconnect-DRAFT" xfId="3690" xr:uid="{00000000-0005-0000-0000-0000EF030000}"/>
    <cellStyle name="___retention_2005Tables_CrossTWGv1P_for YIELD_AAupdate_082305_WK_2007Test0612Rev04_2009Tables_ORTC_V5" xfId="423" xr:uid="{00000000-0005-0000-0000-0000F0030000}"/>
    <cellStyle name="___retention_2005Tables_CrossTWGv1P_for YIELD_AAupdate_082305_WK_2007Test0612Rev04_2010-Update-PIDS-4B-lsw" xfId="6962" xr:uid="{00000000-0005-0000-0000-0000F1030000}"/>
    <cellStyle name="___retention_2005Tables_CrossTWGv1P_for YIELD_AAupdate_082305_WK_2007Test0612Rev04_2011_ORTC-2A" xfId="3069" xr:uid="{00000000-0005-0000-0000-0000F2030000}"/>
    <cellStyle name="___retention_2005Tables_CrossTWGv1P_for YIELD_AAupdate_082305_WK_2007Test0612Rev04_4FINAL2009Tables_ERD_Oct30_lsw" xfId="424" xr:uid="{00000000-0005-0000-0000-0000F3030000}"/>
    <cellStyle name="___retention_2005Tables_CrossTWGv1P_for YIELD_AAupdate_082305_WK_2007Test0612Rev04_4FINAL2009Tables_ERD_Oct30_lsw2" xfId="425" xr:uid="{00000000-0005-0000-0000-0000F4030000}"/>
    <cellStyle name="___retention_2005Tables_CrossTWGv1P_for YIELD_AAupdate_082305_WK_2007Test0612Rev04_ITRS 2010 NAND Flash table revision--LSW  (Revised 09-15-2010)" xfId="6994" xr:uid="{00000000-0005-0000-0000-0000F5030000}"/>
    <cellStyle name="___retention_2005Tables_CrossTWGv1P_for YIELD_AAupdate_082305_WK_2007Test0612Rev04_ITRS B)_Table_ver6_INTC1~6_021710_After_Telecon_Rev_Alexis-lswEDITORS-NOTES" xfId="3691" xr:uid="{00000000-0005-0000-0000-0000F6030000}"/>
    <cellStyle name="___retention_2005Tables_CrossTWGv1P_for YIELD_AAupdate_082305_WK_2007Test0612Rev04_ITRS EUV Mask WG Meeting with Proposals-2009" xfId="426" xr:uid="{00000000-0005-0000-0000-0000F7030000}"/>
    <cellStyle name="___retention_2005Tables_CrossTWGv1P_for YIELD_AAupdate_082305_WK_2007Test0612Rev04_ITRS Optica Mask Table change note 200907011" xfId="427" xr:uid="{00000000-0005-0000-0000-0000F8030000}"/>
    <cellStyle name="___retention_2005Tables_CrossTWGv1P_for YIELD_AAupdate_082305_WK_2007Test0612Rev04_Litho_Challenges_2009_ITRS_Lith_Table_Summary-V5" xfId="428" xr:uid="{00000000-0005-0000-0000-0000F9030000}"/>
    <cellStyle name="___retention_2005Tables_CrossTWGv1P_for YIELD_AAupdate_082305_WK_2007Test0612Rev04_Table INTC6-Final from Italy" xfId="3692" xr:uid="{00000000-0005-0000-0000-0000FA030000}"/>
    <cellStyle name="___retention_2005Tables_CrossTWGv1P_for YIELD_AAupdate_082305_WK_2007Test0612Rev04_Table Test-T11 Prober updated 08Jul09" xfId="3693" xr:uid="{00000000-0005-0000-0000-0000FB030000}"/>
    <cellStyle name="___retention_2005Tables_CrossTWGv1P_for YIELD_AAupdate_082305_WK_2007Test0612Rev04_Table Test-T8 RF updated 14 July 2009" xfId="3694" xr:uid="{00000000-0005-0000-0000-0000FC030000}"/>
    <cellStyle name="___retention_2005Tables_CrossTWGv1P_for YIELD_AAupdate_082305_WK_2007Test0612Rev04_Table-PIDS4-LSW" xfId="6995" xr:uid="{00000000-0005-0000-0000-0000FD030000}"/>
    <cellStyle name="___retention_2005Tables_CrossTWGv1P_for YIELD_AAupdate_082305_WK_2007Test0612Rev04_Test_Tables_20081208" xfId="3695" xr:uid="{00000000-0005-0000-0000-0000FE030000}"/>
    <cellStyle name="___retention_2005Tables_CrossTWGv1P_for YIELD_AAupdate_082305_WK_2007Test0612Rev04_Test_Tables_20081208 Korea feedback_08081225 " xfId="3696" xr:uid="{00000000-0005-0000-0000-0000FF030000}"/>
    <cellStyle name="___retention_2005Tables_CrossTWGv1P_for YIELD_AAupdate_082305_WK_2007Test0612Rev04_Test_Tables_20081208 Korea feedback_08081225 _Table Test-T8 RF updated 14 July 2009" xfId="3697" xr:uid="{00000000-0005-0000-0000-000000040000}"/>
    <cellStyle name="___retention_2005Tables_CrossTWGv1P_for YIELD_AAupdate_082305_WK_2007Test0612Rev04_Test_Tables_20081208_Table Test-T8 RF updated 14 July 2009" xfId="3698" xr:uid="{00000000-0005-0000-0000-000001040000}"/>
    <cellStyle name="___retention_2005Tables_CrossTWGv1P_for YIELD_AAupdate_082305_WK_2007Test0612Rev04_Test_Tables_20081231プローブカード案" xfId="3699" xr:uid="{00000000-0005-0000-0000-000002040000}"/>
    <cellStyle name="___retention_2005Tables_CrossTWGv1P_for YIELD_AAupdate_082305_WK_2007Test0612Rev04_Test_Tables_20081231プローブカード案_Table Test-T8 RF updated 14 July 2009" xfId="3700" xr:uid="{00000000-0005-0000-0000-000003040000}"/>
    <cellStyle name="___retention_2005Tables_CrossTWGv1P_for YIELD_AAupdate_082305_WK_2007Test0612Rev04_Test_Tables_20090113プローブカード案2" xfId="3701" xr:uid="{00000000-0005-0000-0000-000004040000}"/>
    <cellStyle name="___retention_2005Tables_CrossTWGv1P_for YIELD_AAupdate_082305_WK_2007Test0612Rev04_Test_Tables_20090113プローブカード案2_Table Test-T8 RF updated 14 July 2009" xfId="3702" xr:uid="{00000000-0005-0000-0000-000005040000}"/>
    <cellStyle name="___retention_2005Tables_CrossTWGv1P_for YIELD_AAupdate_082305_WK_2007Test0612Rev04_Test_Tables_20090113プローブカード案3" xfId="3703" xr:uid="{00000000-0005-0000-0000-000006040000}"/>
    <cellStyle name="___retention_2005Tables_CrossTWGv1P_for YIELD_AAupdate_082305_WK_2007Test0612Rev04_Test_Tables_20090113プローブカード案3_Table Test-T8 RF updated 14 July 2009" xfId="3704" xr:uid="{00000000-0005-0000-0000-000007040000}"/>
    <cellStyle name="___retention_2005Tables_CrossTWGv1P_for YIELD_AAupdate_082305_WK_2007Test0612Rev04_To Linda ITRS_NILb (2)" xfId="429" xr:uid="{00000000-0005-0000-0000-000008040000}"/>
    <cellStyle name="___retention_2005Tables_CrossTWGv1P_for YIELD_AAupdate_082305_WK_2007Test0612Rev04_見直しfor2009：2007Test0829_SoC&amp;Logic" xfId="3705" xr:uid="{00000000-0005-0000-0000-000009040000}"/>
    <cellStyle name="___retention_2005Tables_CrossTWGv1P_for YIELD_AAupdate_082305_WK_2007Test0612Rev04_見直しfor2009：2007Test0829_SoC&amp;Logic(0707会議後)" xfId="3706" xr:uid="{00000000-0005-0000-0000-00000A040000}"/>
    <cellStyle name="___retention_2005Tables_CrossTWGv1P_for YIELD_AAupdate_082305_見直しfor2009：2007Test0829_SoC&amp;Logic" xfId="3707" xr:uid="{00000000-0005-0000-0000-00000B040000}"/>
    <cellStyle name="___retention_2005Tables_CrossTWGv1P_for YIELD_AAupdate_082305_見直しfor2009：2007Test0829_SoC&amp;Logic(0707会議後)" xfId="3708" xr:uid="{00000000-0005-0000-0000-00000C040000}"/>
    <cellStyle name="___retention_2007_CTSG1_FocusTWGs-test_STRJ(SOC)" xfId="430" xr:uid="{00000000-0005-0000-0000-00000D040000}"/>
    <cellStyle name="___retention_2007_CTSG1_FocusTWGs-test_STRJ(SOC) 2" xfId="7756" xr:uid="{00000000-0005-0000-0000-00000E040000}"/>
    <cellStyle name="___retention_2007_CTSG1_FocusTWGs-test_STRJ(SOC)_2007Test_SoC_0618" xfId="431" xr:uid="{00000000-0005-0000-0000-00000F040000}"/>
    <cellStyle name="___retention_2007_CTSG1_FocusTWGs-test_STRJ(SOC)_2007Test_SoC_0618 2" xfId="7168" xr:uid="{00000000-0005-0000-0000-000010040000}"/>
    <cellStyle name="___retention_2007_CTSG1_FocusTWGs-test_STRJ(SOC)_2007Test_SoC_0618_2008Tables_FOCUS_ERM-ERD-FEP-LITH-INTC-FAC-AP_DRAFTv7" xfId="432" xr:uid="{00000000-0005-0000-0000-000011040000}"/>
    <cellStyle name="___retention_2007_CTSG1_FocusTWGs-test_STRJ(SOC)_2007Test_SoC_0618_2008Tables_FOCUS_ERM-ERD-FEP-LITH-INTC-FAC-AP_DRAFTv7 2" xfId="7169" xr:uid="{00000000-0005-0000-0000-000012040000}"/>
    <cellStyle name="___retention_2007_CTSG1_FocusTWGs-test_STRJ(SOC)_2007Test_SoC_0618_2008Tables_FOCUS_ERM-ERD-FEP-LITH-INTC-FAC-AP_DRAFTv7_2009 TR Tables_Factory Integration version 08-LSW" xfId="433" xr:uid="{00000000-0005-0000-0000-000013040000}"/>
    <cellStyle name="___retention_2007_CTSG1_FocusTWGs-test_STRJ(SOC)_2007Test_SoC_0618_2008Tables_FOCUS_ERM-ERD-FEP-LITH-INTC-FAC-AP_DRAFTv7_2009 TR Tables_Factory Integration(20090806)_02A" xfId="434" xr:uid="{00000000-0005-0000-0000-000014040000}"/>
    <cellStyle name="___retention_2007_CTSG1_FocusTWGs-test_STRJ(SOC)_2007Test_SoC_0618_2008Tables_FOCUS_ERM-ERD-FEP-LITH-INTC-FAC-AP_DRAFTv7_2009_INDEX" xfId="3709" xr:uid="{00000000-0005-0000-0000-000015040000}"/>
    <cellStyle name="___retention_2007_CTSG1_FocusTWGs-test_STRJ(SOC)_2007Test_SoC_0618_2008Tables_FOCUS_ERM-ERD-FEP-LITH-INTC-FAC-AP_DRAFTv7_2009_InterconnectTables_03032010" xfId="3710" xr:uid="{00000000-0005-0000-0000-000016040000}"/>
    <cellStyle name="___retention_2007_CTSG1_FocusTWGs-test_STRJ(SOC)_2007Test_SoC_0618_2008Tables_FOCUS_ERM-ERD-FEP-LITH-INTC-FAC-AP_DRAFTv7_2009Tables_FOCUS_B_ITRS" xfId="435" xr:uid="{00000000-0005-0000-0000-000017040000}"/>
    <cellStyle name="___retention_2007_CTSG1_FocusTWGs-test_STRJ(SOC)_2007Test_SoC_0618_2008Tables_FOCUS_ERM-ERD-FEP-LITH-INTC-FAC-AP_DRAFTv7_2009Tables_FOCUS_B_itwg(Factory Integration)09" xfId="436" xr:uid="{00000000-0005-0000-0000-000018040000}"/>
    <cellStyle name="___retention_2007_CTSG1_FocusTWGs-test_STRJ(SOC)_2007Test_SoC_0618_2008Tables_FOCUS_ERM-ERD-FEP-LITH-INTC-FAC-AP_DRAFTv7_2009Tables_Focus_B-LITH-US-Bussels-V3" xfId="437" xr:uid="{00000000-0005-0000-0000-000019040000}"/>
    <cellStyle name="___retention_2007_CTSG1_FocusTWGs-test_STRJ(SOC)_2007Test_SoC_0618_2008Tables_FOCUS_ERM-ERD-FEP-LITH-INTC-FAC-AP_DRAFTv7_2009Tables_Focus_B-LITH-US-V13b" xfId="438" xr:uid="{00000000-0005-0000-0000-00001A040000}"/>
    <cellStyle name="___retention_2007_CTSG1_FocusTWGs-test_STRJ(SOC)_2007Test_SoC_0618_2008Tables_FOCUS_ERM-ERD-FEP-LITH-INTC-FAC-AP_DRAFTv7_2009Tables_FOCUS_C_ITRS-FEPITWG(LL edits)" xfId="6708" xr:uid="{00000000-0005-0000-0000-00001B040000}"/>
    <cellStyle name="___retention_2007_CTSG1_FocusTWGs-test_STRJ(SOC)_2007Test_SoC_0618_2008Tables_FOCUS_ERM-ERD-FEP-LITH-INTC-FAC-AP_DRAFTv7_2009Tables_FOCUS_C_ITRSV1" xfId="439" xr:uid="{00000000-0005-0000-0000-00001C040000}"/>
    <cellStyle name="___retention_2007_CTSG1_FocusTWGs-test_STRJ(SOC)_2007Test_SoC_0618_2008Tables_FOCUS_ERM-ERD-FEP-LITH-INTC-FAC-AP_DRAFTv7_2009Tables_FOCUS_C_ITRSV3" xfId="440" xr:uid="{00000000-0005-0000-0000-00001D040000}"/>
    <cellStyle name="___retention_2007_CTSG1_FocusTWGs-test_STRJ(SOC)_2007Test_SoC_0618_2008Tables_FOCUS_ERM-ERD-FEP-LITH-INTC-FAC-AP_DRAFTv7_2009Tables_FOCUS_D_ITRS-ITWG Copy 2010 V1" xfId="441" xr:uid="{00000000-0005-0000-0000-00001E040000}"/>
    <cellStyle name="___retention_2007_CTSG1_FocusTWGs-test_STRJ(SOC)_2007Test_SoC_0618_2008Tables_FOCUS_ERM-ERD-FEP-LITH-INTC-FAC-AP_DRAFTv7_2009Tables_FOCUS_E_ITRS-AP and Interconnectv1" xfId="3711" xr:uid="{00000000-0005-0000-0000-00001F040000}"/>
    <cellStyle name="___retention_2007_CTSG1_FocusTWGs-test_STRJ(SOC)_2007Test_SoC_0618_2008Tables_FOCUS_ERM-ERD-FEP-LITH-INTC-FAC-AP_DRAFTv7_2009Tables_FOCUS_E_ITRS-Interconnect-DRAFT" xfId="3712" xr:uid="{00000000-0005-0000-0000-000020040000}"/>
    <cellStyle name="___retention_2007_CTSG1_FocusTWGs-test_STRJ(SOC)_2007Test_SoC_0618_2008Tables_FOCUS_ERM-ERD-FEP-LITH-INTC-FAC-AP_DRAFTv7_2009Tables_ORTC_V5" xfId="442" xr:uid="{00000000-0005-0000-0000-000021040000}"/>
    <cellStyle name="___retention_2007_CTSG1_FocusTWGs-test_STRJ(SOC)_2007Test_SoC_0618_2008Tables_FOCUS_ERM-ERD-FEP-LITH-INTC-FAC-AP_DRAFTv7_2010-Update-PIDS-4B-lsw" xfId="7291" xr:uid="{00000000-0005-0000-0000-000022040000}"/>
    <cellStyle name="___retention_2007_CTSG1_FocusTWGs-test_STRJ(SOC)_2007Test_SoC_0618_2008Tables_FOCUS_ERM-ERD-FEP-LITH-INTC-FAC-AP_DRAFTv7_2011_ORTC-2A" xfId="3070" xr:uid="{00000000-0005-0000-0000-000023040000}"/>
    <cellStyle name="___retention_2007_CTSG1_FocusTWGs-test_STRJ(SOC)_2007Test_SoC_0618_2008Tables_FOCUS_ERM-ERD-FEP-LITH-INTC-FAC-AP_DRAFTv7_4FINAL2009Tables_ERD_Oct30_lsw" xfId="443" xr:uid="{00000000-0005-0000-0000-000024040000}"/>
    <cellStyle name="___retention_2007_CTSG1_FocusTWGs-test_STRJ(SOC)_2007Test_SoC_0618_2008Tables_FOCUS_ERM-ERD-FEP-LITH-INTC-FAC-AP_DRAFTv7_4FINAL2009Tables_ERD_Oct30_lsw2" xfId="444" xr:uid="{00000000-0005-0000-0000-000025040000}"/>
    <cellStyle name="___retention_2007_CTSG1_FocusTWGs-test_STRJ(SOC)_2007Test_SoC_0618_2008Tables_FOCUS_ERM-ERD-FEP-LITH-INTC-FAC-AP_DRAFTv7_ITRS 2010 NAND Flash table revision--LSW  (Revised 09-15-2010)" xfId="6709" xr:uid="{00000000-0005-0000-0000-000026040000}"/>
    <cellStyle name="___retention_2007_CTSG1_FocusTWGs-test_STRJ(SOC)_2007Test_SoC_0618_2008Tables_FOCUS_ERM-ERD-FEP-LITH-INTC-FAC-AP_DRAFTv7_ITRS B)_Table_ver6_INTC1~6_021710_After_Telecon_Rev_Alexis-lswEDITORS-NOTES" xfId="3713" xr:uid="{00000000-0005-0000-0000-000027040000}"/>
    <cellStyle name="___retention_2007_CTSG1_FocusTWGs-test_STRJ(SOC)_2007Test_SoC_0618_2008Tables_FOCUS_ERM-ERD-FEP-LITH-INTC-FAC-AP_DRAFTv7_ITRS EUV Mask WG Meeting with Proposals-2009" xfId="445" xr:uid="{00000000-0005-0000-0000-000028040000}"/>
    <cellStyle name="___retention_2007_CTSG1_FocusTWGs-test_STRJ(SOC)_2007Test_SoC_0618_2008Tables_FOCUS_ERM-ERD-FEP-LITH-INTC-FAC-AP_DRAFTv7_ITRS Optica Mask Table change note 200907011" xfId="446" xr:uid="{00000000-0005-0000-0000-000029040000}"/>
    <cellStyle name="___retention_2007_CTSG1_FocusTWGs-test_STRJ(SOC)_2007Test_SoC_0618_2008Tables_FOCUS_ERM-ERD-FEP-LITH-INTC-FAC-AP_DRAFTv7_Litho_Challenges_2009_ITRS_Lith_Table_Summary-V5" xfId="447" xr:uid="{00000000-0005-0000-0000-00002A040000}"/>
    <cellStyle name="___retention_2007_CTSG1_FocusTWGs-test_STRJ(SOC)_2007Test_SoC_0618_2008Tables_FOCUS_ERM-ERD-FEP-LITH-INTC-FAC-AP_DRAFTv7_Table INTC6-Final from Italy" xfId="3714" xr:uid="{00000000-0005-0000-0000-00002B040000}"/>
    <cellStyle name="___retention_2007_CTSG1_FocusTWGs-test_STRJ(SOC)_2007Test_SoC_0618_2008Tables_FOCUS_ERM-ERD-FEP-LITH-INTC-FAC-AP_DRAFTv7_Table-PIDS4-LSW" xfId="6996" xr:uid="{00000000-0005-0000-0000-00002C040000}"/>
    <cellStyle name="___retention_2007_CTSG1_FocusTWGs-test_STRJ(SOC)_2007Test_SoC_0618_2008Tables_FOCUS_ERM-ERD-FEP-LITH-INTC-FAC-AP_DRAFTv7_To Linda ITRS_NILb (2)" xfId="448" xr:uid="{00000000-0005-0000-0000-00002D040000}"/>
    <cellStyle name="___retention_2007_CTSG1_FocusTWGs-test_STRJ(SOC)_2007Test_SoC_0618_2008Test 081203 handler revised proposal by SEAJ" xfId="3715" xr:uid="{00000000-0005-0000-0000-00002E040000}"/>
    <cellStyle name="___retention_2007_CTSG1_FocusTWGs-test_STRJ(SOC)_2007Test_SoC_0618_2008Test 081203 handler revised proposal by SEAJ_2009 ITRS TestTable(Handler)090505" xfId="3716" xr:uid="{00000000-0005-0000-0000-00002F040000}"/>
    <cellStyle name="___retention_2007_CTSG1_FocusTWGs-test_STRJ(SOC)_2007Test_SoC_0618_2008Test 081203 handler revised proposal by SEAJ_Table Test-T8 RF updated 14 July 2009" xfId="3717" xr:uid="{00000000-0005-0000-0000-000030040000}"/>
    <cellStyle name="___retention_2007_CTSG1_FocusTWGs-test_STRJ(SOC)_2007Test_SoC_0618_2008Test 1120 prober " xfId="3718" xr:uid="{00000000-0005-0000-0000-000031040000}"/>
    <cellStyle name="___retention_2007_CTSG1_FocusTWGs-test_STRJ(SOC)_2007Test_SoC_0618_2008Test 1120 prober _2009 ITRS TestTable(Handler)090505" xfId="3719" xr:uid="{00000000-0005-0000-0000-000032040000}"/>
    <cellStyle name="___retention_2007_CTSG1_FocusTWGs-test_STRJ(SOC)_2007Test_SoC_0618_2008Test 1120 prober _Table Test-T8 RF updated 14 July 2009" xfId="3720" xr:uid="{00000000-0005-0000-0000-000033040000}"/>
    <cellStyle name="___retention_2007_CTSG1_FocusTWGs-test_STRJ(SOC)_2007Test_SoC_0618_2008Test0722" xfId="3721" xr:uid="{00000000-0005-0000-0000-000034040000}"/>
    <cellStyle name="___retention_2007_CTSG1_FocusTWGs-test_STRJ(SOC)_2007Test_SoC_0618_2008Test0722_2009 ITRS TestTable(Handler)090505" xfId="3722" xr:uid="{00000000-0005-0000-0000-000035040000}"/>
    <cellStyle name="___retention_2007_CTSG1_FocusTWGs-test_STRJ(SOC)_2007Test_SoC_0618_2008Test0722_Table Test-T8 RF updated 14 July 2009" xfId="3723" xr:uid="{00000000-0005-0000-0000-000036040000}"/>
    <cellStyle name="___retention_2007_CTSG1_FocusTWGs-test_STRJ(SOC)_2007Test_SoC_0618_2008Test1215" xfId="3724" xr:uid="{00000000-0005-0000-0000-000037040000}"/>
    <cellStyle name="___retention_2007_CTSG1_FocusTWGs-test_STRJ(SOC)_2007Test_SoC_0618_2008Test1215_Table Test-T8 RF updated 14 July 2009" xfId="3725" xr:uid="{00000000-0005-0000-0000-000038040000}"/>
    <cellStyle name="___retention_2007_CTSG1_FocusTWGs-test_STRJ(SOC)_2007Test_SoC_0618_2008TestProposals_Handler_081208" xfId="3726" xr:uid="{00000000-0005-0000-0000-000039040000}"/>
    <cellStyle name="___retention_2007_CTSG1_FocusTWGs-test_STRJ(SOC)_2007Test_SoC_0618_2008TestProposals_Handler_081208_Table Test-T8 RF updated 14 July 2009" xfId="3727" xr:uid="{00000000-0005-0000-0000-00003A040000}"/>
    <cellStyle name="___retention_2007_CTSG1_FocusTWGs-test_STRJ(SOC)_2007Test_SoC_0618_2009 ITRS TestTable(Handler)090505" xfId="3728" xr:uid="{00000000-0005-0000-0000-00003B040000}"/>
    <cellStyle name="___retention_2007_CTSG1_FocusTWGs-test_STRJ(SOC)_2007Test_SoC_0618_2009 TR Tables_Factory Integration version 08-LSW" xfId="449" xr:uid="{00000000-0005-0000-0000-00003C040000}"/>
    <cellStyle name="___retention_2007_CTSG1_FocusTWGs-test_STRJ(SOC)_2007Test_SoC_0618_2009 TR Tables_Factory Integration(20090806)_02A" xfId="450" xr:uid="{00000000-0005-0000-0000-00003D040000}"/>
    <cellStyle name="___retention_2007_CTSG1_FocusTWGs-test_STRJ(SOC)_2007Test_SoC_0618_2009_INDEX" xfId="3729" xr:uid="{00000000-0005-0000-0000-00003E040000}"/>
    <cellStyle name="___retention_2007_CTSG1_FocusTWGs-test_STRJ(SOC)_2007Test_SoC_0618_2009_InterconnectTables_03032010" xfId="3730" xr:uid="{00000000-0005-0000-0000-00003F040000}"/>
    <cellStyle name="___retention_2007_CTSG1_FocusTWGs-test_STRJ(SOC)_2007Test_SoC_0618_2009Tables_FOCUS_B_ITRS" xfId="451" xr:uid="{00000000-0005-0000-0000-000040040000}"/>
    <cellStyle name="___retention_2007_CTSG1_FocusTWGs-test_STRJ(SOC)_2007Test_SoC_0618_2009Tables_FOCUS_B_itwg(Factory Integration)09" xfId="452" xr:uid="{00000000-0005-0000-0000-000041040000}"/>
    <cellStyle name="___retention_2007_CTSG1_FocusTWGs-test_STRJ(SOC)_2007Test_SoC_0618_2009Tables_Focus_B-LITH-US-Bussels-V3" xfId="453" xr:uid="{00000000-0005-0000-0000-000042040000}"/>
    <cellStyle name="___retention_2007_CTSG1_FocusTWGs-test_STRJ(SOC)_2007Test_SoC_0618_2009Tables_Focus_B-LITH-US-V13b" xfId="454" xr:uid="{00000000-0005-0000-0000-000043040000}"/>
    <cellStyle name="___retention_2007_CTSG1_FocusTWGs-test_STRJ(SOC)_2007Test_SoC_0618_2009Tables_FOCUS_C_ITRS-FEPITWG(LL edits)" xfId="7608" xr:uid="{00000000-0005-0000-0000-000044040000}"/>
    <cellStyle name="___retention_2007_CTSG1_FocusTWGs-test_STRJ(SOC)_2007Test_SoC_0618_2009Tables_FOCUS_C_ITRSV1" xfId="455" xr:uid="{00000000-0005-0000-0000-000045040000}"/>
    <cellStyle name="___retention_2007_CTSG1_FocusTWGs-test_STRJ(SOC)_2007Test_SoC_0618_2009Tables_FOCUS_C_ITRSV3" xfId="456" xr:uid="{00000000-0005-0000-0000-000046040000}"/>
    <cellStyle name="___retention_2007_CTSG1_FocusTWGs-test_STRJ(SOC)_2007Test_SoC_0618_2009Tables_FOCUS_D_ITRS-ITWG Copy 2010 V1" xfId="457" xr:uid="{00000000-0005-0000-0000-000047040000}"/>
    <cellStyle name="___retention_2007_CTSG1_FocusTWGs-test_STRJ(SOC)_2007Test_SoC_0618_2009Tables_FOCUS_E_ITRS-AP and Interconnectv1" xfId="3731" xr:uid="{00000000-0005-0000-0000-000048040000}"/>
    <cellStyle name="___retention_2007_CTSG1_FocusTWGs-test_STRJ(SOC)_2007Test_SoC_0618_2009Tables_FOCUS_E_ITRS-Interconnect-DRAFT" xfId="3732" xr:uid="{00000000-0005-0000-0000-000049040000}"/>
    <cellStyle name="___retention_2007_CTSG1_FocusTWGs-test_STRJ(SOC)_2007Test_SoC_0618_2009Tables_ORTC_V5" xfId="458" xr:uid="{00000000-0005-0000-0000-00004A040000}"/>
    <cellStyle name="___retention_2007_CTSG1_FocusTWGs-test_STRJ(SOC)_2007Test_SoC_0618_2010-Update-PIDS-4B-lsw" xfId="7609" xr:uid="{00000000-0005-0000-0000-00004B040000}"/>
    <cellStyle name="___retention_2007_CTSG1_FocusTWGs-test_STRJ(SOC)_2007Test_SoC_0618_2011_ORTC-2A" xfId="3071" xr:uid="{00000000-0005-0000-0000-00004C040000}"/>
    <cellStyle name="___retention_2007_CTSG1_FocusTWGs-test_STRJ(SOC)_2007Test_SoC_0618_4FINAL2009Tables_ERD_Oct30_lsw" xfId="459" xr:uid="{00000000-0005-0000-0000-00004D040000}"/>
    <cellStyle name="___retention_2007_CTSG1_FocusTWGs-test_STRJ(SOC)_2007Test_SoC_0618_4FINAL2009Tables_ERD_Oct30_lsw2" xfId="460" xr:uid="{00000000-0005-0000-0000-00004E040000}"/>
    <cellStyle name="___retention_2007_CTSG1_FocusTWGs-test_STRJ(SOC)_2007Test_SoC_0618_ITRS 2010 NAND Flash table revision--LSW  (Revised 09-15-2010)" xfId="7610" xr:uid="{00000000-0005-0000-0000-00004F040000}"/>
    <cellStyle name="___retention_2007_CTSG1_FocusTWGs-test_STRJ(SOC)_2007Test_SoC_0618_ITRS B)_Table_ver6_INTC1~6_021710_After_Telecon_Rev_Alexis-lswEDITORS-NOTES" xfId="3733" xr:uid="{00000000-0005-0000-0000-000050040000}"/>
    <cellStyle name="___retention_2007_CTSG1_FocusTWGs-test_STRJ(SOC)_2007Test_SoC_0618_ITRS EUV Mask WG Meeting with Proposals-2009" xfId="461" xr:uid="{00000000-0005-0000-0000-000051040000}"/>
    <cellStyle name="___retention_2007_CTSG1_FocusTWGs-test_STRJ(SOC)_2007Test_SoC_0618_ITRS Optica Mask Table change note 200907011" xfId="462" xr:uid="{00000000-0005-0000-0000-000052040000}"/>
    <cellStyle name="___retention_2007_CTSG1_FocusTWGs-test_STRJ(SOC)_2007Test_SoC_0618_Litho_Challenges_2009_ITRS_Lith_Table_Summary-V5" xfId="463" xr:uid="{00000000-0005-0000-0000-000053040000}"/>
    <cellStyle name="___retention_2007_CTSG1_FocusTWGs-test_STRJ(SOC)_2007Test_SoC_0618_Table INTC6-Final from Italy" xfId="3734" xr:uid="{00000000-0005-0000-0000-000054040000}"/>
    <cellStyle name="___retention_2007_CTSG1_FocusTWGs-test_STRJ(SOC)_2007Test_SoC_0618_Table Test-T11 Prober updated 08Jul09" xfId="3735" xr:uid="{00000000-0005-0000-0000-000055040000}"/>
    <cellStyle name="___retention_2007_CTSG1_FocusTWGs-test_STRJ(SOC)_2007Test_SoC_0618_Table Test-T8 RF updated 14 July 2009" xfId="3736" xr:uid="{00000000-0005-0000-0000-000056040000}"/>
    <cellStyle name="___retention_2007_CTSG1_FocusTWGs-test_STRJ(SOC)_2007Test_SoC_0618_Table-PIDS4-LSW" xfId="7292" xr:uid="{00000000-0005-0000-0000-000057040000}"/>
    <cellStyle name="___retention_2007_CTSG1_FocusTWGs-test_STRJ(SOC)_2007Test_SoC_0618_Test_Tables_20081208" xfId="3737" xr:uid="{00000000-0005-0000-0000-000058040000}"/>
    <cellStyle name="___retention_2007_CTSG1_FocusTWGs-test_STRJ(SOC)_2007Test_SoC_0618_Test_Tables_20081208 Korea feedback_08081225 " xfId="3738" xr:uid="{00000000-0005-0000-0000-000059040000}"/>
    <cellStyle name="___retention_2007_CTSG1_FocusTWGs-test_STRJ(SOC)_2007Test_SoC_0618_Test_Tables_20081208 Korea feedback_08081225 _Table Test-T8 RF updated 14 July 2009" xfId="3739" xr:uid="{00000000-0005-0000-0000-00005A040000}"/>
    <cellStyle name="___retention_2007_CTSG1_FocusTWGs-test_STRJ(SOC)_2007Test_SoC_0618_Test_Tables_20081208_Table Test-T8 RF updated 14 July 2009" xfId="3740" xr:uid="{00000000-0005-0000-0000-00005B040000}"/>
    <cellStyle name="___retention_2007_CTSG1_FocusTWGs-test_STRJ(SOC)_2007Test_SoC_0618_Test_Tables_20081231プローブカード案" xfId="3741" xr:uid="{00000000-0005-0000-0000-00005C040000}"/>
    <cellStyle name="___retention_2007_CTSG1_FocusTWGs-test_STRJ(SOC)_2007Test_SoC_0618_Test_Tables_20081231プローブカード案_Table Test-T8 RF updated 14 July 2009" xfId="3742" xr:uid="{00000000-0005-0000-0000-00005D040000}"/>
    <cellStyle name="___retention_2007_CTSG1_FocusTWGs-test_STRJ(SOC)_2007Test_SoC_0618_Test_Tables_20090113プローブカード案2" xfId="3743" xr:uid="{00000000-0005-0000-0000-00005E040000}"/>
    <cellStyle name="___retention_2007_CTSG1_FocusTWGs-test_STRJ(SOC)_2007Test_SoC_0618_Test_Tables_20090113プローブカード案2_Table Test-T8 RF updated 14 July 2009" xfId="3744" xr:uid="{00000000-0005-0000-0000-00005F040000}"/>
    <cellStyle name="___retention_2007_CTSG1_FocusTWGs-test_STRJ(SOC)_2007Test_SoC_0618_Test_Tables_20090113プローブカード案3" xfId="3745" xr:uid="{00000000-0005-0000-0000-000060040000}"/>
    <cellStyle name="___retention_2007_CTSG1_FocusTWGs-test_STRJ(SOC)_2007Test_SoC_0618_Test_Tables_20090113プローブカード案3_Table Test-T8 RF updated 14 July 2009" xfId="3746" xr:uid="{00000000-0005-0000-0000-000061040000}"/>
    <cellStyle name="___retention_2007_CTSG1_FocusTWGs-test_STRJ(SOC)_2007Test_SoC_0618_To Linda ITRS_NILb (2)" xfId="464" xr:uid="{00000000-0005-0000-0000-000062040000}"/>
    <cellStyle name="___retention_2007_CTSG1_FocusTWGs-test_STRJ(SOC)_2007Test_SoC_0618_見直しfor2009：2007Test0829_SoC&amp;Logic" xfId="3747" xr:uid="{00000000-0005-0000-0000-000063040000}"/>
    <cellStyle name="___retention_2007_CTSG1_FocusTWGs-test_STRJ(SOC)_2007Test_SoC_0618_見直しfor2009：2007Test0829_SoC&amp;Logic(0707会議後)" xfId="3748" xr:uid="{00000000-0005-0000-0000-000064040000}"/>
    <cellStyle name="___retention_2007_CTSG1_FocusTWGs-test_STRJ(SOC)_2008Tables_FOCUS_ERM-ERD-FEP-LITH-INTC-FAC-AP_DRAFTv7" xfId="465" xr:uid="{00000000-0005-0000-0000-000065040000}"/>
    <cellStyle name="___retention_2007_CTSG1_FocusTWGs-test_STRJ(SOC)_2008Tables_FOCUS_ERM-ERD-FEP-LITH-INTC-FAC-AP_DRAFTv7 2" xfId="7170" xr:uid="{00000000-0005-0000-0000-000066040000}"/>
    <cellStyle name="___retention_2007_CTSG1_FocusTWGs-test_STRJ(SOC)_2008Tables_FOCUS_ERM-ERD-FEP-LITH-INTC-FAC-AP_DRAFTv7_2009 TR Tables_Factory Integration version 08-LSW" xfId="466" xr:uid="{00000000-0005-0000-0000-000067040000}"/>
    <cellStyle name="___retention_2007_CTSG1_FocusTWGs-test_STRJ(SOC)_2008Tables_FOCUS_ERM-ERD-FEP-LITH-INTC-FAC-AP_DRAFTv7_2009 TR Tables_Factory Integration(20090806)_02A" xfId="467" xr:uid="{00000000-0005-0000-0000-000068040000}"/>
    <cellStyle name="___retention_2007_CTSG1_FocusTWGs-test_STRJ(SOC)_2008Tables_FOCUS_ERM-ERD-FEP-LITH-INTC-FAC-AP_DRAFTv7_2009_INDEX" xfId="3749" xr:uid="{00000000-0005-0000-0000-000069040000}"/>
    <cellStyle name="___retention_2007_CTSG1_FocusTWGs-test_STRJ(SOC)_2008Tables_FOCUS_ERM-ERD-FEP-LITH-INTC-FAC-AP_DRAFTv7_2009_InterconnectTables_03032010" xfId="3750" xr:uid="{00000000-0005-0000-0000-00006A040000}"/>
    <cellStyle name="___retention_2007_CTSG1_FocusTWGs-test_STRJ(SOC)_2008Tables_FOCUS_ERM-ERD-FEP-LITH-INTC-FAC-AP_DRAFTv7_2009Tables_FOCUS_B_ITRS" xfId="468" xr:uid="{00000000-0005-0000-0000-00006B040000}"/>
    <cellStyle name="___retention_2007_CTSG1_FocusTWGs-test_STRJ(SOC)_2008Tables_FOCUS_ERM-ERD-FEP-LITH-INTC-FAC-AP_DRAFTv7_2009Tables_FOCUS_B_itwg(Factory Integration)09" xfId="469" xr:uid="{00000000-0005-0000-0000-00006C040000}"/>
    <cellStyle name="___retention_2007_CTSG1_FocusTWGs-test_STRJ(SOC)_2008Tables_FOCUS_ERM-ERD-FEP-LITH-INTC-FAC-AP_DRAFTv7_2009Tables_Focus_B-LITH-US-Bussels-V3" xfId="470" xr:uid="{00000000-0005-0000-0000-00006D040000}"/>
    <cellStyle name="___retention_2007_CTSG1_FocusTWGs-test_STRJ(SOC)_2008Tables_FOCUS_ERM-ERD-FEP-LITH-INTC-FAC-AP_DRAFTv7_2009Tables_Focus_B-LITH-US-V13b" xfId="471" xr:uid="{00000000-0005-0000-0000-00006E040000}"/>
    <cellStyle name="___retention_2007_CTSG1_FocusTWGs-test_STRJ(SOC)_2008Tables_FOCUS_ERM-ERD-FEP-LITH-INTC-FAC-AP_DRAFTv7_2009Tables_FOCUS_C_ITRS-FEPITWG(LL edits)" xfId="6710" xr:uid="{00000000-0005-0000-0000-00006F040000}"/>
    <cellStyle name="___retention_2007_CTSG1_FocusTWGs-test_STRJ(SOC)_2008Tables_FOCUS_ERM-ERD-FEP-LITH-INTC-FAC-AP_DRAFTv7_2009Tables_FOCUS_C_ITRSV1" xfId="472" xr:uid="{00000000-0005-0000-0000-000070040000}"/>
    <cellStyle name="___retention_2007_CTSG1_FocusTWGs-test_STRJ(SOC)_2008Tables_FOCUS_ERM-ERD-FEP-LITH-INTC-FAC-AP_DRAFTv7_2009Tables_FOCUS_C_ITRSV3" xfId="473" xr:uid="{00000000-0005-0000-0000-000071040000}"/>
    <cellStyle name="___retention_2007_CTSG1_FocusTWGs-test_STRJ(SOC)_2008Tables_FOCUS_ERM-ERD-FEP-LITH-INTC-FAC-AP_DRAFTv7_2009Tables_FOCUS_D_ITRS-ITWG Copy 2010 V1" xfId="474" xr:uid="{00000000-0005-0000-0000-000072040000}"/>
    <cellStyle name="___retention_2007_CTSG1_FocusTWGs-test_STRJ(SOC)_2008Tables_FOCUS_ERM-ERD-FEP-LITH-INTC-FAC-AP_DRAFTv7_2009Tables_FOCUS_E_ITRS-AP and Interconnectv1" xfId="3751" xr:uid="{00000000-0005-0000-0000-000073040000}"/>
    <cellStyle name="___retention_2007_CTSG1_FocusTWGs-test_STRJ(SOC)_2008Tables_FOCUS_ERM-ERD-FEP-LITH-INTC-FAC-AP_DRAFTv7_2009Tables_FOCUS_E_ITRS-Interconnect-DRAFT" xfId="3752" xr:uid="{00000000-0005-0000-0000-000074040000}"/>
    <cellStyle name="___retention_2007_CTSG1_FocusTWGs-test_STRJ(SOC)_2008Tables_FOCUS_ERM-ERD-FEP-LITH-INTC-FAC-AP_DRAFTv7_2009Tables_ORTC_V5" xfId="475" xr:uid="{00000000-0005-0000-0000-000075040000}"/>
    <cellStyle name="___retention_2007_CTSG1_FocusTWGs-test_STRJ(SOC)_2008Tables_FOCUS_ERM-ERD-FEP-LITH-INTC-FAC-AP_DRAFTv7_2010-Update-PIDS-4B-lsw" xfId="6711" xr:uid="{00000000-0005-0000-0000-000076040000}"/>
    <cellStyle name="___retention_2007_CTSG1_FocusTWGs-test_STRJ(SOC)_2008Tables_FOCUS_ERM-ERD-FEP-LITH-INTC-FAC-AP_DRAFTv7_2011_ORTC-2A" xfId="3072" xr:uid="{00000000-0005-0000-0000-000077040000}"/>
    <cellStyle name="___retention_2007_CTSG1_FocusTWGs-test_STRJ(SOC)_2008Tables_FOCUS_ERM-ERD-FEP-LITH-INTC-FAC-AP_DRAFTv7_4FINAL2009Tables_ERD_Oct30_lsw" xfId="476" xr:uid="{00000000-0005-0000-0000-000078040000}"/>
    <cellStyle name="___retention_2007_CTSG1_FocusTWGs-test_STRJ(SOC)_2008Tables_FOCUS_ERM-ERD-FEP-LITH-INTC-FAC-AP_DRAFTv7_4FINAL2009Tables_ERD_Oct30_lsw2" xfId="477" xr:uid="{00000000-0005-0000-0000-000079040000}"/>
    <cellStyle name="___retention_2007_CTSG1_FocusTWGs-test_STRJ(SOC)_2008Tables_FOCUS_ERM-ERD-FEP-LITH-INTC-FAC-AP_DRAFTv7_ITRS 2010 NAND Flash table revision--LSW  (Revised 09-15-2010)" xfId="6712" xr:uid="{00000000-0005-0000-0000-00007A040000}"/>
    <cellStyle name="___retention_2007_CTSG1_FocusTWGs-test_STRJ(SOC)_2008Tables_FOCUS_ERM-ERD-FEP-LITH-INTC-FAC-AP_DRAFTv7_ITRS B)_Table_ver6_INTC1~6_021710_After_Telecon_Rev_Alexis-lswEDITORS-NOTES" xfId="3753" xr:uid="{00000000-0005-0000-0000-00007B040000}"/>
    <cellStyle name="___retention_2007_CTSG1_FocusTWGs-test_STRJ(SOC)_2008Tables_FOCUS_ERM-ERD-FEP-LITH-INTC-FAC-AP_DRAFTv7_ITRS EUV Mask WG Meeting with Proposals-2009" xfId="478" xr:uid="{00000000-0005-0000-0000-00007C040000}"/>
    <cellStyle name="___retention_2007_CTSG1_FocusTWGs-test_STRJ(SOC)_2008Tables_FOCUS_ERM-ERD-FEP-LITH-INTC-FAC-AP_DRAFTv7_ITRS Optica Mask Table change note 200907011" xfId="479" xr:uid="{00000000-0005-0000-0000-00007D040000}"/>
    <cellStyle name="___retention_2007_CTSG1_FocusTWGs-test_STRJ(SOC)_2008Tables_FOCUS_ERM-ERD-FEP-LITH-INTC-FAC-AP_DRAFTv7_Litho_Challenges_2009_ITRS_Lith_Table_Summary-V5" xfId="480" xr:uid="{00000000-0005-0000-0000-00007E040000}"/>
    <cellStyle name="___retention_2007_CTSG1_FocusTWGs-test_STRJ(SOC)_2008Tables_FOCUS_ERM-ERD-FEP-LITH-INTC-FAC-AP_DRAFTv7_Table INTC6-Final from Italy" xfId="3754" xr:uid="{00000000-0005-0000-0000-00007F040000}"/>
    <cellStyle name="___retention_2007_CTSG1_FocusTWGs-test_STRJ(SOC)_2008Tables_FOCUS_ERM-ERD-FEP-LITH-INTC-FAC-AP_DRAFTv7_Table-PIDS4-LSW" xfId="7293" xr:uid="{00000000-0005-0000-0000-000080040000}"/>
    <cellStyle name="___retention_2007_CTSG1_FocusTWGs-test_STRJ(SOC)_2008Tables_FOCUS_ERM-ERD-FEP-LITH-INTC-FAC-AP_DRAFTv7_To Linda ITRS_NILb (2)" xfId="481" xr:uid="{00000000-0005-0000-0000-000081040000}"/>
    <cellStyle name="___retention_2007_CTSG1_FocusTWGs-test_STRJ(SOC)_2008Test 081203 handler revised proposal by SEAJ" xfId="3755" xr:uid="{00000000-0005-0000-0000-000082040000}"/>
    <cellStyle name="___retention_2007_CTSG1_FocusTWGs-test_STRJ(SOC)_2008Test 081203 handler revised proposal by SEAJ_2009 ITRS TestTable(Handler)090505" xfId="3756" xr:uid="{00000000-0005-0000-0000-000083040000}"/>
    <cellStyle name="___retention_2007_CTSG1_FocusTWGs-test_STRJ(SOC)_2008Test 081203 handler revised proposal by SEAJ_Table Test-T8 RF updated 14 July 2009" xfId="3757" xr:uid="{00000000-0005-0000-0000-000084040000}"/>
    <cellStyle name="___retention_2007_CTSG1_FocusTWGs-test_STRJ(SOC)_2008Test 1120 prober " xfId="3758" xr:uid="{00000000-0005-0000-0000-000085040000}"/>
    <cellStyle name="___retention_2007_CTSG1_FocusTWGs-test_STRJ(SOC)_2008Test 1120 prober _2009 ITRS TestTable(Handler)090505" xfId="3759" xr:uid="{00000000-0005-0000-0000-000086040000}"/>
    <cellStyle name="___retention_2007_CTSG1_FocusTWGs-test_STRJ(SOC)_2008Test 1120 prober _Table Test-T8 RF updated 14 July 2009" xfId="3760" xr:uid="{00000000-0005-0000-0000-000087040000}"/>
    <cellStyle name="___retention_2007_CTSG1_FocusTWGs-test_STRJ(SOC)_2008Test0722" xfId="3761" xr:uid="{00000000-0005-0000-0000-000088040000}"/>
    <cellStyle name="___retention_2007_CTSG1_FocusTWGs-test_STRJ(SOC)_2008Test0722_2009 ITRS TestTable(Handler)090505" xfId="3762" xr:uid="{00000000-0005-0000-0000-000089040000}"/>
    <cellStyle name="___retention_2007_CTSG1_FocusTWGs-test_STRJ(SOC)_2008Test0722_Table Test-T8 RF updated 14 July 2009" xfId="3763" xr:uid="{00000000-0005-0000-0000-00008A040000}"/>
    <cellStyle name="___retention_2007_CTSG1_FocusTWGs-test_STRJ(SOC)_2008Test1215" xfId="3764" xr:uid="{00000000-0005-0000-0000-00008B040000}"/>
    <cellStyle name="___retention_2007_CTSG1_FocusTWGs-test_STRJ(SOC)_2008Test1215_Table Test-T8 RF updated 14 July 2009" xfId="3765" xr:uid="{00000000-0005-0000-0000-00008C040000}"/>
    <cellStyle name="___retention_2007_CTSG1_FocusTWGs-test_STRJ(SOC)_2008TestProposals_Handler_081208" xfId="3766" xr:uid="{00000000-0005-0000-0000-00008D040000}"/>
    <cellStyle name="___retention_2007_CTSG1_FocusTWGs-test_STRJ(SOC)_2008TestProposals_Handler_081208_Table Test-T8 RF updated 14 July 2009" xfId="3767" xr:uid="{00000000-0005-0000-0000-00008E040000}"/>
    <cellStyle name="___retention_2007_CTSG1_FocusTWGs-test_STRJ(SOC)_2009 ITRS TestTable(Handler)090505" xfId="3768" xr:uid="{00000000-0005-0000-0000-00008F040000}"/>
    <cellStyle name="___retention_2007_CTSG1_FocusTWGs-test_STRJ(SOC)_2009 TR Tables_Factory Integration version 08-LSW" xfId="482" xr:uid="{00000000-0005-0000-0000-000090040000}"/>
    <cellStyle name="___retention_2007_CTSG1_FocusTWGs-test_STRJ(SOC)_2009 TR Tables_Factory Integration(20090806)_02A" xfId="483" xr:uid="{00000000-0005-0000-0000-000091040000}"/>
    <cellStyle name="___retention_2007_CTSG1_FocusTWGs-test_STRJ(SOC)_2009_INDEX" xfId="3769" xr:uid="{00000000-0005-0000-0000-000092040000}"/>
    <cellStyle name="___retention_2007_CTSG1_FocusTWGs-test_STRJ(SOC)_2009_InterconnectTables_03032010" xfId="3770" xr:uid="{00000000-0005-0000-0000-000093040000}"/>
    <cellStyle name="___retention_2007_CTSG1_FocusTWGs-test_STRJ(SOC)_2009Tables_FOCUS_B_ITRS" xfId="484" xr:uid="{00000000-0005-0000-0000-000094040000}"/>
    <cellStyle name="___retention_2007_CTSG1_FocusTWGs-test_STRJ(SOC)_2009Tables_FOCUS_B_itwg(Factory Integration)09" xfId="485" xr:uid="{00000000-0005-0000-0000-000095040000}"/>
    <cellStyle name="___retention_2007_CTSG1_FocusTWGs-test_STRJ(SOC)_2009Tables_Focus_B-LITH-US-Bussels-V3" xfId="486" xr:uid="{00000000-0005-0000-0000-000096040000}"/>
    <cellStyle name="___retention_2007_CTSG1_FocusTWGs-test_STRJ(SOC)_2009Tables_Focus_B-LITH-US-V13b" xfId="487" xr:uid="{00000000-0005-0000-0000-000097040000}"/>
    <cellStyle name="___retention_2007_CTSG1_FocusTWGs-test_STRJ(SOC)_2009Tables_FOCUS_C_ITRS-FEPITWG(LL edits)" xfId="7294" xr:uid="{00000000-0005-0000-0000-000098040000}"/>
    <cellStyle name="___retention_2007_CTSG1_FocusTWGs-test_STRJ(SOC)_2009Tables_FOCUS_C_ITRSV1" xfId="488" xr:uid="{00000000-0005-0000-0000-000099040000}"/>
    <cellStyle name="___retention_2007_CTSG1_FocusTWGs-test_STRJ(SOC)_2009Tables_FOCUS_C_ITRSV3" xfId="489" xr:uid="{00000000-0005-0000-0000-00009A040000}"/>
    <cellStyle name="___retention_2007_CTSG1_FocusTWGs-test_STRJ(SOC)_2009Tables_FOCUS_D_ITRS-ITWG Copy 2010 V1" xfId="490" xr:uid="{00000000-0005-0000-0000-00009B040000}"/>
    <cellStyle name="___retention_2007_CTSG1_FocusTWGs-test_STRJ(SOC)_2009Tables_FOCUS_E_ITRS-AP and Interconnectv1" xfId="3771" xr:uid="{00000000-0005-0000-0000-00009C040000}"/>
    <cellStyle name="___retention_2007_CTSG1_FocusTWGs-test_STRJ(SOC)_2009Tables_FOCUS_E_ITRS-Interconnect-DRAFT" xfId="3772" xr:uid="{00000000-0005-0000-0000-00009D040000}"/>
    <cellStyle name="___retention_2007_CTSG1_FocusTWGs-test_STRJ(SOC)_2009Tables_ORTC_V5" xfId="491" xr:uid="{00000000-0005-0000-0000-00009E040000}"/>
    <cellStyle name="___retention_2007_CTSG1_FocusTWGs-test_STRJ(SOC)_2010-Update-PIDS-4B-lsw" xfId="7295" xr:uid="{00000000-0005-0000-0000-00009F040000}"/>
    <cellStyle name="___retention_2007_CTSG1_FocusTWGs-test_STRJ(SOC)_2011_ORTC-2A" xfId="3073" xr:uid="{00000000-0005-0000-0000-0000A0040000}"/>
    <cellStyle name="___retention_2007_CTSG1_FocusTWGs-test_STRJ(SOC)_4FINAL2009Tables_ERD_Oct30_lsw" xfId="492" xr:uid="{00000000-0005-0000-0000-0000A1040000}"/>
    <cellStyle name="___retention_2007_CTSG1_FocusTWGs-test_STRJ(SOC)_4FINAL2009Tables_ERD_Oct30_lsw2" xfId="493" xr:uid="{00000000-0005-0000-0000-0000A2040000}"/>
    <cellStyle name="___retention_2007_CTSG1_FocusTWGs-test_STRJ(SOC)_ITRS 2010 NAND Flash table revision--LSW  (Revised 09-15-2010)" xfId="7296" xr:uid="{00000000-0005-0000-0000-0000A3040000}"/>
    <cellStyle name="___retention_2007_CTSG1_FocusTWGs-test_STRJ(SOC)_ITRS B)_Table_ver6_INTC1~6_021710_After_Telecon_Rev_Alexis-lswEDITORS-NOTES" xfId="3773" xr:uid="{00000000-0005-0000-0000-0000A4040000}"/>
    <cellStyle name="___retention_2007_CTSG1_FocusTWGs-test_STRJ(SOC)_ITRS EUV Mask WG Meeting with Proposals-2009" xfId="494" xr:uid="{00000000-0005-0000-0000-0000A5040000}"/>
    <cellStyle name="___retention_2007_CTSG1_FocusTWGs-test_STRJ(SOC)_ITRS Optica Mask Table change note 200907011" xfId="495" xr:uid="{00000000-0005-0000-0000-0000A6040000}"/>
    <cellStyle name="___retention_2007_CTSG1_FocusTWGs-test_STRJ(SOC)_Litho_Challenges_2009_ITRS_Lith_Table_Summary-V5" xfId="496" xr:uid="{00000000-0005-0000-0000-0000A7040000}"/>
    <cellStyle name="___retention_2007_CTSG1_FocusTWGs-test_STRJ(SOC)_SOC_Proposal_2 (1)" xfId="497" xr:uid="{00000000-0005-0000-0000-0000A8040000}"/>
    <cellStyle name="___retention_2007_CTSG1_FocusTWGs-test_STRJ(SOC)_SOC_Proposal_2 (1) 2" xfId="7171" xr:uid="{00000000-0005-0000-0000-0000A9040000}"/>
    <cellStyle name="___retention_2007_CTSG1_FocusTWGs-test_STRJ(SOC)_SOC_Proposal_2 (1)_2007Test_SoC_0618" xfId="498" xr:uid="{00000000-0005-0000-0000-0000AA040000}"/>
    <cellStyle name="___retention_2007_CTSG1_FocusTWGs-test_STRJ(SOC)_SOC_Proposal_2 (1)_2007Test_SoC_0618 2" xfId="7172" xr:uid="{00000000-0005-0000-0000-0000AB040000}"/>
    <cellStyle name="___retention_2007_CTSG1_FocusTWGs-test_STRJ(SOC)_SOC_Proposal_2 (1)_2007Test_SoC_0618_2008Tables_FOCUS_ERM-ERD-FEP-LITH-INTC-FAC-AP_DRAFTv7" xfId="499" xr:uid="{00000000-0005-0000-0000-0000AC040000}"/>
    <cellStyle name="___retention_2007_CTSG1_FocusTWGs-test_STRJ(SOC)_SOC_Proposal_2 (1)_2007Test_SoC_0618_2008Tables_FOCUS_ERM-ERD-FEP-LITH-INTC-FAC-AP_DRAFTv7 2" xfId="7480" xr:uid="{00000000-0005-0000-0000-0000AD040000}"/>
    <cellStyle name="___retention_2007_CTSG1_FocusTWGs-test_STRJ(SOC)_SOC_Proposal_2 (1)_2007Test_SoC_0618_2008Tables_FOCUS_ERM-ERD-FEP-LITH-INTC-FAC-AP_DRAFTv7_2009 TR Tables_Factory Integration version 08-LSW" xfId="500" xr:uid="{00000000-0005-0000-0000-0000AE040000}"/>
    <cellStyle name="___retention_2007_CTSG1_FocusTWGs-test_STRJ(SOC)_SOC_Proposal_2 (1)_2007Test_SoC_0618_2008Tables_FOCUS_ERM-ERD-FEP-LITH-INTC-FAC-AP_DRAFTv7_2009 TR Tables_Factory Integration(20090806)_02A" xfId="501" xr:uid="{00000000-0005-0000-0000-0000AF040000}"/>
    <cellStyle name="___retention_2007_CTSG1_FocusTWGs-test_STRJ(SOC)_SOC_Proposal_2 (1)_2007Test_SoC_0618_2008Tables_FOCUS_ERM-ERD-FEP-LITH-INTC-FAC-AP_DRAFTv7_2009_INDEX" xfId="3774" xr:uid="{00000000-0005-0000-0000-0000B0040000}"/>
    <cellStyle name="___retention_2007_CTSG1_FocusTWGs-test_STRJ(SOC)_SOC_Proposal_2 (1)_2007Test_SoC_0618_2008Tables_FOCUS_ERM-ERD-FEP-LITH-INTC-FAC-AP_DRAFTv7_2009_InterconnectTables_03032010" xfId="3775" xr:uid="{00000000-0005-0000-0000-0000B1040000}"/>
    <cellStyle name="___retention_2007_CTSG1_FocusTWGs-test_STRJ(SOC)_SOC_Proposal_2 (1)_2007Test_SoC_0618_2008Tables_FOCUS_ERM-ERD-FEP-LITH-INTC-FAC-AP_DRAFTv7_2009Tables_FOCUS_B_ITRS" xfId="502" xr:uid="{00000000-0005-0000-0000-0000B2040000}"/>
    <cellStyle name="___retention_2007_CTSG1_FocusTWGs-test_STRJ(SOC)_SOC_Proposal_2 (1)_2007Test_SoC_0618_2008Tables_FOCUS_ERM-ERD-FEP-LITH-INTC-FAC-AP_DRAFTv7_2009Tables_FOCUS_B_itwg(Factory Integration)09" xfId="503" xr:uid="{00000000-0005-0000-0000-0000B3040000}"/>
    <cellStyle name="___retention_2007_CTSG1_FocusTWGs-test_STRJ(SOC)_SOC_Proposal_2 (1)_2007Test_SoC_0618_2008Tables_FOCUS_ERM-ERD-FEP-LITH-INTC-FAC-AP_DRAFTv7_2009Tables_Focus_B-LITH-US-Bussels-V3" xfId="504" xr:uid="{00000000-0005-0000-0000-0000B4040000}"/>
    <cellStyle name="___retention_2007_CTSG1_FocusTWGs-test_STRJ(SOC)_SOC_Proposal_2 (1)_2007Test_SoC_0618_2008Tables_FOCUS_ERM-ERD-FEP-LITH-INTC-FAC-AP_DRAFTv7_2009Tables_Focus_B-LITH-US-V13b" xfId="505" xr:uid="{00000000-0005-0000-0000-0000B5040000}"/>
    <cellStyle name="___retention_2007_CTSG1_FocusTWGs-test_STRJ(SOC)_SOC_Proposal_2 (1)_2007Test_SoC_0618_2008Tables_FOCUS_ERM-ERD-FEP-LITH-INTC-FAC-AP_DRAFTv7_2009Tables_FOCUS_C_ITRS-FEPITWG(LL edits)" xfId="6713" xr:uid="{00000000-0005-0000-0000-0000B6040000}"/>
    <cellStyle name="___retention_2007_CTSG1_FocusTWGs-test_STRJ(SOC)_SOC_Proposal_2 (1)_2007Test_SoC_0618_2008Tables_FOCUS_ERM-ERD-FEP-LITH-INTC-FAC-AP_DRAFTv7_2009Tables_FOCUS_C_ITRSV1" xfId="506" xr:uid="{00000000-0005-0000-0000-0000B7040000}"/>
    <cellStyle name="___retention_2007_CTSG1_FocusTWGs-test_STRJ(SOC)_SOC_Proposal_2 (1)_2007Test_SoC_0618_2008Tables_FOCUS_ERM-ERD-FEP-LITH-INTC-FAC-AP_DRAFTv7_2009Tables_FOCUS_C_ITRSV3" xfId="507" xr:uid="{00000000-0005-0000-0000-0000B8040000}"/>
    <cellStyle name="___retention_2007_CTSG1_FocusTWGs-test_STRJ(SOC)_SOC_Proposal_2 (1)_2007Test_SoC_0618_2008Tables_FOCUS_ERM-ERD-FEP-LITH-INTC-FAC-AP_DRAFTv7_2009Tables_FOCUS_D_ITRS-ITWG Copy 2010 V1" xfId="508" xr:uid="{00000000-0005-0000-0000-0000B9040000}"/>
    <cellStyle name="___retention_2007_CTSG1_FocusTWGs-test_STRJ(SOC)_SOC_Proposal_2 (1)_2007Test_SoC_0618_2008Tables_FOCUS_ERM-ERD-FEP-LITH-INTC-FAC-AP_DRAFTv7_2009Tables_FOCUS_E_ITRS-AP and Interconnectv1" xfId="3776" xr:uid="{00000000-0005-0000-0000-0000BA040000}"/>
    <cellStyle name="___retention_2007_CTSG1_FocusTWGs-test_STRJ(SOC)_SOC_Proposal_2 (1)_2007Test_SoC_0618_2008Tables_FOCUS_ERM-ERD-FEP-LITH-INTC-FAC-AP_DRAFTv7_2009Tables_FOCUS_E_ITRS-Interconnect-DRAFT" xfId="3777" xr:uid="{00000000-0005-0000-0000-0000BB040000}"/>
    <cellStyle name="___retention_2007_CTSG1_FocusTWGs-test_STRJ(SOC)_SOC_Proposal_2 (1)_2007Test_SoC_0618_2008Tables_FOCUS_ERM-ERD-FEP-LITH-INTC-FAC-AP_DRAFTv7_2009Tables_ORTC_V5" xfId="509" xr:uid="{00000000-0005-0000-0000-0000BC040000}"/>
    <cellStyle name="___retention_2007_CTSG1_FocusTWGs-test_STRJ(SOC)_SOC_Proposal_2 (1)_2007Test_SoC_0618_2008Tables_FOCUS_ERM-ERD-FEP-LITH-INTC-FAC-AP_DRAFTv7_2010-Update-PIDS-4B-lsw" xfId="6997" xr:uid="{00000000-0005-0000-0000-0000BD040000}"/>
    <cellStyle name="___retention_2007_CTSG1_FocusTWGs-test_STRJ(SOC)_SOC_Proposal_2 (1)_2007Test_SoC_0618_2008Tables_FOCUS_ERM-ERD-FEP-LITH-INTC-FAC-AP_DRAFTv7_2011_ORTC-2A" xfId="3074" xr:uid="{00000000-0005-0000-0000-0000BE040000}"/>
    <cellStyle name="___retention_2007_CTSG1_FocusTWGs-test_STRJ(SOC)_SOC_Proposal_2 (1)_2007Test_SoC_0618_2008Tables_FOCUS_ERM-ERD-FEP-LITH-INTC-FAC-AP_DRAFTv7_4FINAL2009Tables_ERD_Oct30_lsw" xfId="510" xr:uid="{00000000-0005-0000-0000-0000BF040000}"/>
    <cellStyle name="___retention_2007_CTSG1_FocusTWGs-test_STRJ(SOC)_SOC_Proposal_2 (1)_2007Test_SoC_0618_2008Tables_FOCUS_ERM-ERD-FEP-LITH-INTC-FAC-AP_DRAFTv7_4FINAL2009Tables_ERD_Oct30_lsw2" xfId="511" xr:uid="{00000000-0005-0000-0000-0000C0040000}"/>
    <cellStyle name="___retention_2007_CTSG1_FocusTWGs-test_STRJ(SOC)_SOC_Proposal_2 (1)_2007Test_SoC_0618_2008Tables_FOCUS_ERM-ERD-FEP-LITH-INTC-FAC-AP_DRAFTv7_ITRS 2010 NAND Flash table revision--LSW  (Revised 09-15-2010)" xfId="7242" xr:uid="{00000000-0005-0000-0000-0000C1040000}"/>
    <cellStyle name="___retention_2007_CTSG1_FocusTWGs-test_STRJ(SOC)_SOC_Proposal_2 (1)_2007Test_SoC_0618_2008Tables_FOCUS_ERM-ERD-FEP-LITH-INTC-FAC-AP_DRAFTv7_ITRS B)_Table_ver6_INTC1~6_021710_After_Telecon_Rev_Alexis-lswEDITORS-NOTES" xfId="3778" xr:uid="{00000000-0005-0000-0000-0000C2040000}"/>
    <cellStyle name="___retention_2007_CTSG1_FocusTWGs-test_STRJ(SOC)_SOC_Proposal_2 (1)_2007Test_SoC_0618_2008Tables_FOCUS_ERM-ERD-FEP-LITH-INTC-FAC-AP_DRAFTv7_ITRS EUV Mask WG Meeting with Proposals-2009" xfId="512" xr:uid="{00000000-0005-0000-0000-0000C3040000}"/>
    <cellStyle name="___retention_2007_CTSG1_FocusTWGs-test_STRJ(SOC)_SOC_Proposal_2 (1)_2007Test_SoC_0618_2008Tables_FOCUS_ERM-ERD-FEP-LITH-INTC-FAC-AP_DRAFTv7_ITRS Optica Mask Table change note 200907011" xfId="513" xr:uid="{00000000-0005-0000-0000-0000C4040000}"/>
    <cellStyle name="___retention_2007_CTSG1_FocusTWGs-test_STRJ(SOC)_SOC_Proposal_2 (1)_2007Test_SoC_0618_2008Tables_FOCUS_ERM-ERD-FEP-LITH-INTC-FAC-AP_DRAFTv7_Litho_Challenges_2009_ITRS_Lith_Table_Summary-V5" xfId="514" xr:uid="{00000000-0005-0000-0000-0000C5040000}"/>
    <cellStyle name="___retention_2007_CTSG1_FocusTWGs-test_STRJ(SOC)_SOC_Proposal_2 (1)_2007Test_SoC_0618_2008Tables_FOCUS_ERM-ERD-FEP-LITH-INTC-FAC-AP_DRAFTv7_Table INTC6-Final from Italy" xfId="3779" xr:uid="{00000000-0005-0000-0000-0000C6040000}"/>
    <cellStyle name="___retention_2007_CTSG1_FocusTWGs-test_STRJ(SOC)_SOC_Proposal_2 (1)_2007Test_SoC_0618_2008Tables_FOCUS_ERM-ERD-FEP-LITH-INTC-FAC-AP_DRAFTv7_Table-PIDS4-LSW" xfId="6998" xr:uid="{00000000-0005-0000-0000-0000C7040000}"/>
    <cellStyle name="___retention_2007_CTSG1_FocusTWGs-test_STRJ(SOC)_SOC_Proposal_2 (1)_2007Test_SoC_0618_2008Tables_FOCUS_ERM-ERD-FEP-LITH-INTC-FAC-AP_DRAFTv7_To Linda ITRS_NILb (2)" xfId="515" xr:uid="{00000000-0005-0000-0000-0000C8040000}"/>
    <cellStyle name="___retention_2007_CTSG1_FocusTWGs-test_STRJ(SOC)_SOC_Proposal_2 (1)_2007Test_SoC_0618_2008Test 081203 handler revised proposal by SEAJ" xfId="3780" xr:uid="{00000000-0005-0000-0000-0000C9040000}"/>
    <cellStyle name="___retention_2007_CTSG1_FocusTWGs-test_STRJ(SOC)_SOC_Proposal_2 (1)_2007Test_SoC_0618_2008Test 081203 handler revised proposal by SEAJ_2009 ITRS TestTable(Handler)090505" xfId="3781" xr:uid="{00000000-0005-0000-0000-0000CA040000}"/>
    <cellStyle name="___retention_2007_CTSG1_FocusTWGs-test_STRJ(SOC)_SOC_Proposal_2 (1)_2007Test_SoC_0618_2008Test 081203 handler revised proposal by SEAJ_Table Test-T8 RF updated 14 July 2009" xfId="3782" xr:uid="{00000000-0005-0000-0000-0000CB040000}"/>
    <cellStyle name="___retention_2007_CTSG1_FocusTWGs-test_STRJ(SOC)_SOC_Proposal_2 (1)_2007Test_SoC_0618_2008Test 1120 prober " xfId="3783" xr:uid="{00000000-0005-0000-0000-0000CC040000}"/>
    <cellStyle name="___retention_2007_CTSG1_FocusTWGs-test_STRJ(SOC)_SOC_Proposal_2 (1)_2007Test_SoC_0618_2008Test 1120 prober _2009 ITRS TestTable(Handler)090505" xfId="3784" xr:uid="{00000000-0005-0000-0000-0000CD040000}"/>
    <cellStyle name="___retention_2007_CTSG1_FocusTWGs-test_STRJ(SOC)_SOC_Proposal_2 (1)_2007Test_SoC_0618_2008Test 1120 prober _Table Test-T8 RF updated 14 July 2009" xfId="3785" xr:uid="{00000000-0005-0000-0000-0000CE040000}"/>
    <cellStyle name="___retention_2007_CTSG1_FocusTWGs-test_STRJ(SOC)_SOC_Proposal_2 (1)_2007Test_SoC_0618_2008Test0722" xfId="3786" xr:uid="{00000000-0005-0000-0000-0000CF040000}"/>
    <cellStyle name="___retention_2007_CTSG1_FocusTWGs-test_STRJ(SOC)_SOC_Proposal_2 (1)_2007Test_SoC_0618_2008Test0722_2009 ITRS TestTable(Handler)090505" xfId="3787" xr:uid="{00000000-0005-0000-0000-0000D0040000}"/>
    <cellStyle name="___retention_2007_CTSG1_FocusTWGs-test_STRJ(SOC)_SOC_Proposal_2 (1)_2007Test_SoC_0618_2008Test0722_Table Test-T8 RF updated 14 July 2009" xfId="3788" xr:uid="{00000000-0005-0000-0000-0000D1040000}"/>
    <cellStyle name="___retention_2007_CTSG1_FocusTWGs-test_STRJ(SOC)_SOC_Proposal_2 (1)_2007Test_SoC_0618_2008Test1215" xfId="3789" xr:uid="{00000000-0005-0000-0000-0000D2040000}"/>
    <cellStyle name="___retention_2007_CTSG1_FocusTWGs-test_STRJ(SOC)_SOC_Proposal_2 (1)_2007Test_SoC_0618_2008Test1215_Table Test-T8 RF updated 14 July 2009" xfId="3790" xr:uid="{00000000-0005-0000-0000-0000D3040000}"/>
    <cellStyle name="___retention_2007_CTSG1_FocusTWGs-test_STRJ(SOC)_SOC_Proposal_2 (1)_2007Test_SoC_0618_2008TestProposals_Handler_081208" xfId="3791" xr:uid="{00000000-0005-0000-0000-0000D4040000}"/>
    <cellStyle name="___retention_2007_CTSG1_FocusTWGs-test_STRJ(SOC)_SOC_Proposal_2 (1)_2007Test_SoC_0618_2008TestProposals_Handler_081208_Table Test-T8 RF updated 14 July 2009" xfId="3792" xr:uid="{00000000-0005-0000-0000-0000D5040000}"/>
    <cellStyle name="___retention_2007_CTSG1_FocusTWGs-test_STRJ(SOC)_SOC_Proposal_2 (1)_2007Test_SoC_0618_2009 ITRS TestTable(Handler)090505" xfId="3793" xr:uid="{00000000-0005-0000-0000-0000D6040000}"/>
    <cellStyle name="___retention_2007_CTSG1_FocusTWGs-test_STRJ(SOC)_SOC_Proposal_2 (1)_2007Test_SoC_0618_2009 TR Tables_Factory Integration version 08-LSW" xfId="516" xr:uid="{00000000-0005-0000-0000-0000D7040000}"/>
    <cellStyle name="___retention_2007_CTSG1_FocusTWGs-test_STRJ(SOC)_SOC_Proposal_2 (1)_2007Test_SoC_0618_2009 TR Tables_Factory Integration(20090806)_02A" xfId="517" xr:uid="{00000000-0005-0000-0000-0000D8040000}"/>
    <cellStyle name="___retention_2007_CTSG1_FocusTWGs-test_STRJ(SOC)_SOC_Proposal_2 (1)_2007Test_SoC_0618_2009_INDEX" xfId="3794" xr:uid="{00000000-0005-0000-0000-0000D9040000}"/>
    <cellStyle name="___retention_2007_CTSG1_FocusTWGs-test_STRJ(SOC)_SOC_Proposal_2 (1)_2007Test_SoC_0618_2009_InterconnectTables_03032010" xfId="3795" xr:uid="{00000000-0005-0000-0000-0000DA040000}"/>
    <cellStyle name="___retention_2007_CTSG1_FocusTWGs-test_STRJ(SOC)_SOC_Proposal_2 (1)_2007Test_SoC_0618_2009Tables_FOCUS_B_ITRS" xfId="518" xr:uid="{00000000-0005-0000-0000-0000DB040000}"/>
    <cellStyle name="___retention_2007_CTSG1_FocusTWGs-test_STRJ(SOC)_SOC_Proposal_2 (1)_2007Test_SoC_0618_2009Tables_FOCUS_B_itwg(Factory Integration)09" xfId="519" xr:uid="{00000000-0005-0000-0000-0000DC040000}"/>
    <cellStyle name="___retention_2007_CTSG1_FocusTWGs-test_STRJ(SOC)_SOC_Proposal_2 (1)_2007Test_SoC_0618_2009Tables_Focus_B-LITH-US-Bussels-V3" xfId="520" xr:uid="{00000000-0005-0000-0000-0000DD040000}"/>
    <cellStyle name="___retention_2007_CTSG1_FocusTWGs-test_STRJ(SOC)_SOC_Proposal_2 (1)_2007Test_SoC_0618_2009Tables_Focus_B-LITH-US-V13b" xfId="521" xr:uid="{00000000-0005-0000-0000-0000DE040000}"/>
    <cellStyle name="___retention_2007_CTSG1_FocusTWGs-test_STRJ(SOC)_SOC_Proposal_2 (1)_2007Test_SoC_0618_2009Tables_FOCUS_C_ITRS-FEPITWG(LL edits)" xfId="7297" xr:uid="{00000000-0005-0000-0000-0000DF040000}"/>
    <cellStyle name="___retention_2007_CTSG1_FocusTWGs-test_STRJ(SOC)_SOC_Proposal_2 (1)_2007Test_SoC_0618_2009Tables_FOCUS_C_ITRSV1" xfId="522" xr:uid="{00000000-0005-0000-0000-0000E0040000}"/>
    <cellStyle name="___retention_2007_CTSG1_FocusTWGs-test_STRJ(SOC)_SOC_Proposal_2 (1)_2007Test_SoC_0618_2009Tables_FOCUS_C_ITRSV3" xfId="523" xr:uid="{00000000-0005-0000-0000-0000E1040000}"/>
    <cellStyle name="___retention_2007_CTSG1_FocusTWGs-test_STRJ(SOC)_SOC_Proposal_2 (1)_2007Test_SoC_0618_2009Tables_FOCUS_D_ITRS-ITWG Copy 2010 V1" xfId="524" xr:uid="{00000000-0005-0000-0000-0000E2040000}"/>
    <cellStyle name="___retention_2007_CTSG1_FocusTWGs-test_STRJ(SOC)_SOC_Proposal_2 (1)_2007Test_SoC_0618_2009Tables_FOCUS_E_ITRS-AP and Interconnectv1" xfId="3796" xr:uid="{00000000-0005-0000-0000-0000E3040000}"/>
    <cellStyle name="___retention_2007_CTSG1_FocusTWGs-test_STRJ(SOC)_SOC_Proposal_2 (1)_2007Test_SoC_0618_2009Tables_FOCUS_E_ITRS-Interconnect-DRAFT" xfId="3797" xr:uid="{00000000-0005-0000-0000-0000E4040000}"/>
    <cellStyle name="___retention_2007_CTSG1_FocusTWGs-test_STRJ(SOC)_SOC_Proposal_2 (1)_2007Test_SoC_0618_2009Tables_ORTC_V5" xfId="525" xr:uid="{00000000-0005-0000-0000-0000E5040000}"/>
    <cellStyle name="___retention_2007_CTSG1_FocusTWGs-test_STRJ(SOC)_SOC_Proposal_2 (1)_2007Test_SoC_0618_2010-Update-PIDS-4B-lsw" xfId="7298" xr:uid="{00000000-0005-0000-0000-0000E6040000}"/>
    <cellStyle name="___retention_2007_CTSG1_FocusTWGs-test_STRJ(SOC)_SOC_Proposal_2 (1)_2007Test_SoC_0618_2011_ORTC-2A" xfId="3075" xr:uid="{00000000-0005-0000-0000-0000E7040000}"/>
    <cellStyle name="___retention_2007_CTSG1_FocusTWGs-test_STRJ(SOC)_SOC_Proposal_2 (1)_2007Test_SoC_0618_4FINAL2009Tables_ERD_Oct30_lsw" xfId="526" xr:uid="{00000000-0005-0000-0000-0000E8040000}"/>
    <cellStyle name="___retention_2007_CTSG1_FocusTWGs-test_STRJ(SOC)_SOC_Proposal_2 (1)_2007Test_SoC_0618_4FINAL2009Tables_ERD_Oct30_lsw2" xfId="527" xr:uid="{00000000-0005-0000-0000-0000E9040000}"/>
    <cellStyle name="___retention_2007_CTSG1_FocusTWGs-test_STRJ(SOC)_SOC_Proposal_2 (1)_2007Test_SoC_0618_ITRS 2010 NAND Flash table revision--LSW  (Revised 09-15-2010)" xfId="7299" xr:uid="{00000000-0005-0000-0000-0000EA040000}"/>
    <cellStyle name="___retention_2007_CTSG1_FocusTWGs-test_STRJ(SOC)_SOC_Proposal_2 (1)_2007Test_SoC_0618_ITRS B)_Table_ver6_INTC1~6_021710_After_Telecon_Rev_Alexis-lswEDITORS-NOTES" xfId="3798" xr:uid="{00000000-0005-0000-0000-0000EB040000}"/>
    <cellStyle name="___retention_2007_CTSG1_FocusTWGs-test_STRJ(SOC)_SOC_Proposal_2 (1)_2007Test_SoC_0618_ITRS EUV Mask WG Meeting with Proposals-2009" xfId="528" xr:uid="{00000000-0005-0000-0000-0000EC040000}"/>
    <cellStyle name="___retention_2007_CTSG1_FocusTWGs-test_STRJ(SOC)_SOC_Proposal_2 (1)_2007Test_SoC_0618_ITRS Optica Mask Table change note 200907011" xfId="529" xr:uid="{00000000-0005-0000-0000-0000ED040000}"/>
    <cellStyle name="___retention_2007_CTSG1_FocusTWGs-test_STRJ(SOC)_SOC_Proposal_2 (1)_2007Test_SoC_0618_Litho_Challenges_2009_ITRS_Lith_Table_Summary-V5" xfId="530" xr:uid="{00000000-0005-0000-0000-0000EE040000}"/>
    <cellStyle name="___retention_2007_CTSG1_FocusTWGs-test_STRJ(SOC)_SOC_Proposal_2 (1)_2007Test_SoC_0618_Table INTC6-Final from Italy" xfId="3799" xr:uid="{00000000-0005-0000-0000-0000EF040000}"/>
    <cellStyle name="___retention_2007_CTSG1_FocusTWGs-test_STRJ(SOC)_SOC_Proposal_2 (1)_2007Test_SoC_0618_Table Test-T11 Prober updated 08Jul09" xfId="3800" xr:uid="{00000000-0005-0000-0000-0000F0040000}"/>
    <cellStyle name="___retention_2007_CTSG1_FocusTWGs-test_STRJ(SOC)_SOC_Proposal_2 (1)_2007Test_SoC_0618_Table Test-T8 RF updated 14 July 2009" xfId="3801" xr:uid="{00000000-0005-0000-0000-0000F1040000}"/>
    <cellStyle name="___retention_2007_CTSG1_FocusTWGs-test_STRJ(SOC)_SOC_Proposal_2 (1)_2007Test_SoC_0618_Table-PIDS4-LSW" xfId="6999" xr:uid="{00000000-0005-0000-0000-0000F2040000}"/>
    <cellStyle name="___retention_2007_CTSG1_FocusTWGs-test_STRJ(SOC)_SOC_Proposal_2 (1)_2007Test_SoC_0618_Test_Tables_20081208" xfId="3802" xr:uid="{00000000-0005-0000-0000-0000F3040000}"/>
    <cellStyle name="___retention_2007_CTSG1_FocusTWGs-test_STRJ(SOC)_SOC_Proposal_2 (1)_2007Test_SoC_0618_Test_Tables_20081208 Korea feedback_08081225 " xfId="3803" xr:uid="{00000000-0005-0000-0000-0000F4040000}"/>
    <cellStyle name="___retention_2007_CTSG1_FocusTWGs-test_STRJ(SOC)_SOC_Proposal_2 (1)_2007Test_SoC_0618_Test_Tables_20081208 Korea feedback_08081225 _Table Test-T8 RF updated 14 July 2009" xfId="3804" xr:uid="{00000000-0005-0000-0000-0000F5040000}"/>
    <cellStyle name="___retention_2007_CTSG1_FocusTWGs-test_STRJ(SOC)_SOC_Proposal_2 (1)_2007Test_SoC_0618_Test_Tables_20081208_Table Test-T8 RF updated 14 July 2009" xfId="3805" xr:uid="{00000000-0005-0000-0000-0000F6040000}"/>
    <cellStyle name="___retention_2007_CTSG1_FocusTWGs-test_STRJ(SOC)_SOC_Proposal_2 (1)_2007Test_SoC_0618_Test_Tables_20081231プローブカード案" xfId="3806" xr:uid="{00000000-0005-0000-0000-0000F7040000}"/>
    <cellStyle name="___retention_2007_CTSG1_FocusTWGs-test_STRJ(SOC)_SOC_Proposal_2 (1)_2007Test_SoC_0618_Test_Tables_20081231プローブカード案_Table Test-T8 RF updated 14 July 2009" xfId="3807" xr:uid="{00000000-0005-0000-0000-0000F8040000}"/>
    <cellStyle name="___retention_2007_CTSG1_FocusTWGs-test_STRJ(SOC)_SOC_Proposal_2 (1)_2007Test_SoC_0618_Test_Tables_20090113プローブカード案2" xfId="3808" xr:uid="{00000000-0005-0000-0000-0000F9040000}"/>
    <cellStyle name="___retention_2007_CTSG1_FocusTWGs-test_STRJ(SOC)_SOC_Proposal_2 (1)_2007Test_SoC_0618_Test_Tables_20090113プローブカード案2_Table Test-T8 RF updated 14 July 2009" xfId="3809" xr:uid="{00000000-0005-0000-0000-0000FA040000}"/>
    <cellStyle name="___retention_2007_CTSG1_FocusTWGs-test_STRJ(SOC)_SOC_Proposal_2 (1)_2007Test_SoC_0618_Test_Tables_20090113プローブカード案3" xfId="3810" xr:uid="{00000000-0005-0000-0000-0000FB040000}"/>
    <cellStyle name="___retention_2007_CTSG1_FocusTWGs-test_STRJ(SOC)_SOC_Proposal_2 (1)_2007Test_SoC_0618_Test_Tables_20090113プローブカード案3_Table Test-T8 RF updated 14 July 2009" xfId="3811" xr:uid="{00000000-0005-0000-0000-0000FC040000}"/>
    <cellStyle name="___retention_2007_CTSG1_FocusTWGs-test_STRJ(SOC)_SOC_Proposal_2 (1)_2007Test_SoC_0618_To Linda ITRS_NILb (2)" xfId="531" xr:uid="{00000000-0005-0000-0000-0000FD040000}"/>
    <cellStyle name="___retention_2007_CTSG1_FocusTWGs-test_STRJ(SOC)_SOC_Proposal_2 (1)_2007Test_SoC_0618_見直しfor2009：2007Test0829_SoC&amp;Logic" xfId="3812" xr:uid="{00000000-0005-0000-0000-0000FE040000}"/>
    <cellStyle name="___retention_2007_CTSG1_FocusTWGs-test_STRJ(SOC)_SOC_Proposal_2 (1)_2007Test_SoC_0618_見直しfor2009：2007Test0829_SoC&amp;Logic(0707会議後)" xfId="3813" xr:uid="{00000000-0005-0000-0000-0000FF040000}"/>
    <cellStyle name="___retention_2007_CTSG1_FocusTWGs-test_STRJ(SOC)_SOC_Proposal_2 (1)_2008Tables_FOCUS_ERM-ERD-FEP-LITH-INTC-FAC-AP_DRAFTv7" xfId="532" xr:uid="{00000000-0005-0000-0000-000000050000}"/>
    <cellStyle name="___retention_2007_CTSG1_FocusTWGs-test_STRJ(SOC)_SOC_Proposal_2 (1)_2008Tables_FOCUS_ERM-ERD-FEP-LITH-INTC-FAC-AP_DRAFTv7 2" xfId="7481" xr:uid="{00000000-0005-0000-0000-000001050000}"/>
    <cellStyle name="___retention_2007_CTSG1_FocusTWGs-test_STRJ(SOC)_SOC_Proposal_2 (1)_2008Tables_FOCUS_ERM-ERD-FEP-LITH-INTC-FAC-AP_DRAFTv7_2009 TR Tables_Factory Integration version 08-LSW" xfId="533" xr:uid="{00000000-0005-0000-0000-000002050000}"/>
    <cellStyle name="___retention_2007_CTSG1_FocusTWGs-test_STRJ(SOC)_SOC_Proposal_2 (1)_2008Tables_FOCUS_ERM-ERD-FEP-LITH-INTC-FAC-AP_DRAFTv7_2009 TR Tables_Factory Integration(20090806)_02A" xfId="534" xr:uid="{00000000-0005-0000-0000-000003050000}"/>
    <cellStyle name="___retention_2007_CTSG1_FocusTWGs-test_STRJ(SOC)_SOC_Proposal_2 (1)_2008Tables_FOCUS_ERM-ERD-FEP-LITH-INTC-FAC-AP_DRAFTv7_2009_INDEX" xfId="3814" xr:uid="{00000000-0005-0000-0000-000004050000}"/>
    <cellStyle name="___retention_2007_CTSG1_FocusTWGs-test_STRJ(SOC)_SOC_Proposal_2 (1)_2008Tables_FOCUS_ERM-ERD-FEP-LITH-INTC-FAC-AP_DRAFTv7_2009_InterconnectTables_03032010" xfId="3815" xr:uid="{00000000-0005-0000-0000-000005050000}"/>
    <cellStyle name="___retention_2007_CTSG1_FocusTWGs-test_STRJ(SOC)_SOC_Proposal_2 (1)_2008Tables_FOCUS_ERM-ERD-FEP-LITH-INTC-FAC-AP_DRAFTv7_2009Tables_FOCUS_B_ITRS" xfId="535" xr:uid="{00000000-0005-0000-0000-000006050000}"/>
    <cellStyle name="___retention_2007_CTSG1_FocusTWGs-test_STRJ(SOC)_SOC_Proposal_2 (1)_2008Tables_FOCUS_ERM-ERD-FEP-LITH-INTC-FAC-AP_DRAFTv7_2009Tables_FOCUS_B_itwg(Factory Integration)09" xfId="536" xr:uid="{00000000-0005-0000-0000-000007050000}"/>
    <cellStyle name="___retention_2007_CTSG1_FocusTWGs-test_STRJ(SOC)_SOC_Proposal_2 (1)_2008Tables_FOCUS_ERM-ERD-FEP-LITH-INTC-FAC-AP_DRAFTv7_2009Tables_Focus_B-LITH-US-Bussels-V3" xfId="537" xr:uid="{00000000-0005-0000-0000-000008050000}"/>
    <cellStyle name="___retention_2007_CTSG1_FocusTWGs-test_STRJ(SOC)_SOC_Proposal_2 (1)_2008Tables_FOCUS_ERM-ERD-FEP-LITH-INTC-FAC-AP_DRAFTv7_2009Tables_Focus_B-LITH-US-V13b" xfId="538" xr:uid="{00000000-0005-0000-0000-000009050000}"/>
    <cellStyle name="___retention_2007_CTSG1_FocusTWGs-test_STRJ(SOC)_SOC_Proposal_2 (1)_2008Tables_FOCUS_ERM-ERD-FEP-LITH-INTC-FAC-AP_DRAFTv7_2009Tables_FOCUS_C_ITRS-FEPITWG(LL edits)" xfId="7611" xr:uid="{00000000-0005-0000-0000-00000A050000}"/>
    <cellStyle name="___retention_2007_CTSG1_FocusTWGs-test_STRJ(SOC)_SOC_Proposal_2 (1)_2008Tables_FOCUS_ERM-ERD-FEP-LITH-INTC-FAC-AP_DRAFTv7_2009Tables_FOCUS_C_ITRSV1" xfId="539" xr:uid="{00000000-0005-0000-0000-00000B050000}"/>
    <cellStyle name="___retention_2007_CTSG1_FocusTWGs-test_STRJ(SOC)_SOC_Proposal_2 (1)_2008Tables_FOCUS_ERM-ERD-FEP-LITH-INTC-FAC-AP_DRAFTv7_2009Tables_FOCUS_C_ITRSV3" xfId="540" xr:uid="{00000000-0005-0000-0000-00000C050000}"/>
    <cellStyle name="___retention_2007_CTSG1_FocusTWGs-test_STRJ(SOC)_SOC_Proposal_2 (1)_2008Tables_FOCUS_ERM-ERD-FEP-LITH-INTC-FAC-AP_DRAFTv7_2009Tables_FOCUS_D_ITRS-ITWG Copy 2010 V1" xfId="541" xr:uid="{00000000-0005-0000-0000-00000D050000}"/>
    <cellStyle name="___retention_2007_CTSG1_FocusTWGs-test_STRJ(SOC)_SOC_Proposal_2 (1)_2008Tables_FOCUS_ERM-ERD-FEP-LITH-INTC-FAC-AP_DRAFTv7_2009Tables_FOCUS_E_ITRS-AP and Interconnectv1" xfId="3816" xr:uid="{00000000-0005-0000-0000-00000E050000}"/>
    <cellStyle name="___retention_2007_CTSG1_FocusTWGs-test_STRJ(SOC)_SOC_Proposal_2 (1)_2008Tables_FOCUS_ERM-ERD-FEP-LITH-INTC-FAC-AP_DRAFTv7_2009Tables_FOCUS_E_ITRS-Interconnect-DRAFT" xfId="3817" xr:uid="{00000000-0005-0000-0000-00000F050000}"/>
    <cellStyle name="___retention_2007_CTSG1_FocusTWGs-test_STRJ(SOC)_SOC_Proposal_2 (1)_2008Tables_FOCUS_ERM-ERD-FEP-LITH-INTC-FAC-AP_DRAFTv7_2009Tables_ORTC_V5" xfId="542" xr:uid="{00000000-0005-0000-0000-000010050000}"/>
    <cellStyle name="___retention_2007_CTSG1_FocusTWGs-test_STRJ(SOC)_SOC_Proposal_2 (1)_2008Tables_FOCUS_ERM-ERD-FEP-LITH-INTC-FAC-AP_DRAFTv7_2010-Update-PIDS-4B-lsw" xfId="7612" xr:uid="{00000000-0005-0000-0000-000011050000}"/>
    <cellStyle name="___retention_2007_CTSG1_FocusTWGs-test_STRJ(SOC)_SOC_Proposal_2 (1)_2008Tables_FOCUS_ERM-ERD-FEP-LITH-INTC-FAC-AP_DRAFTv7_2011_ORTC-2A" xfId="3076" xr:uid="{00000000-0005-0000-0000-000012050000}"/>
    <cellStyle name="___retention_2007_CTSG1_FocusTWGs-test_STRJ(SOC)_SOC_Proposal_2 (1)_2008Tables_FOCUS_ERM-ERD-FEP-LITH-INTC-FAC-AP_DRAFTv7_4FINAL2009Tables_ERD_Oct30_lsw" xfId="543" xr:uid="{00000000-0005-0000-0000-000013050000}"/>
    <cellStyle name="___retention_2007_CTSG1_FocusTWGs-test_STRJ(SOC)_SOC_Proposal_2 (1)_2008Tables_FOCUS_ERM-ERD-FEP-LITH-INTC-FAC-AP_DRAFTv7_4FINAL2009Tables_ERD_Oct30_lsw2" xfId="544" xr:uid="{00000000-0005-0000-0000-000014050000}"/>
    <cellStyle name="___retention_2007_CTSG1_FocusTWGs-test_STRJ(SOC)_SOC_Proposal_2 (1)_2008Tables_FOCUS_ERM-ERD-FEP-LITH-INTC-FAC-AP_DRAFTv7_ITRS 2010 NAND Flash table revision--LSW  (Revised 09-15-2010)" xfId="7300" xr:uid="{00000000-0005-0000-0000-000015050000}"/>
    <cellStyle name="___retention_2007_CTSG1_FocusTWGs-test_STRJ(SOC)_SOC_Proposal_2 (1)_2008Tables_FOCUS_ERM-ERD-FEP-LITH-INTC-FAC-AP_DRAFTv7_ITRS B)_Table_ver6_INTC1~6_021710_After_Telecon_Rev_Alexis-lswEDITORS-NOTES" xfId="3818" xr:uid="{00000000-0005-0000-0000-000016050000}"/>
    <cellStyle name="___retention_2007_CTSG1_FocusTWGs-test_STRJ(SOC)_SOC_Proposal_2 (1)_2008Tables_FOCUS_ERM-ERD-FEP-LITH-INTC-FAC-AP_DRAFTv7_ITRS EUV Mask WG Meeting with Proposals-2009" xfId="545" xr:uid="{00000000-0005-0000-0000-000017050000}"/>
    <cellStyle name="___retention_2007_CTSG1_FocusTWGs-test_STRJ(SOC)_SOC_Proposal_2 (1)_2008Tables_FOCUS_ERM-ERD-FEP-LITH-INTC-FAC-AP_DRAFTv7_ITRS Optica Mask Table change note 200907011" xfId="546" xr:uid="{00000000-0005-0000-0000-000018050000}"/>
    <cellStyle name="___retention_2007_CTSG1_FocusTWGs-test_STRJ(SOC)_SOC_Proposal_2 (1)_2008Tables_FOCUS_ERM-ERD-FEP-LITH-INTC-FAC-AP_DRAFTv7_Litho_Challenges_2009_ITRS_Lith_Table_Summary-V5" xfId="547" xr:uid="{00000000-0005-0000-0000-000019050000}"/>
    <cellStyle name="___retention_2007_CTSG1_FocusTWGs-test_STRJ(SOC)_SOC_Proposal_2 (1)_2008Tables_FOCUS_ERM-ERD-FEP-LITH-INTC-FAC-AP_DRAFTv7_Table INTC6-Final from Italy" xfId="3819" xr:uid="{00000000-0005-0000-0000-00001A050000}"/>
    <cellStyle name="___retention_2007_CTSG1_FocusTWGs-test_STRJ(SOC)_SOC_Proposal_2 (1)_2008Tables_FOCUS_ERM-ERD-FEP-LITH-INTC-FAC-AP_DRAFTv7_Table-PIDS4-LSW" xfId="7613" xr:uid="{00000000-0005-0000-0000-00001B050000}"/>
    <cellStyle name="___retention_2007_CTSG1_FocusTWGs-test_STRJ(SOC)_SOC_Proposal_2 (1)_2008Tables_FOCUS_ERM-ERD-FEP-LITH-INTC-FAC-AP_DRAFTv7_To Linda ITRS_NILb (2)" xfId="548" xr:uid="{00000000-0005-0000-0000-00001C050000}"/>
    <cellStyle name="___retention_2007_CTSG1_FocusTWGs-test_STRJ(SOC)_SOC_Proposal_2 (1)_2008Test 081203 handler revised proposal by SEAJ" xfId="3820" xr:uid="{00000000-0005-0000-0000-00001D050000}"/>
    <cellStyle name="___retention_2007_CTSG1_FocusTWGs-test_STRJ(SOC)_SOC_Proposal_2 (1)_2008Test 081203 handler revised proposal by SEAJ_2009 ITRS TestTable(Handler)090505" xfId="3821" xr:uid="{00000000-0005-0000-0000-00001E050000}"/>
    <cellStyle name="___retention_2007_CTSG1_FocusTWGs-test_STRJ(SOC)_SOC_Proposal_2 (1)_2008Test 081203 handler revised proposal by SEAJ_Table Test-T8 RF updated 14 July 2009" xfId="3822" xr:uid="{00000000-0005-0000-0000-00001F050000}"/>
    <cellStyle name="___retention_2007_CTSG1_FocusTWGs-test_STRJ(SOC)_SOC_Proposal_2 (1)_2008Test 1120 prober " xfId="3823" xr:uid="{00000000-0005-0000-0000-000020050000}"/>
    <cellStyle name="___retention_2007_CTSG1_FocusTWGs-test_STRJ(SOC)_SOC_Proposal_2 (1)_2008Test 1120 prober _2009 ITRS TestTable(Handler)090505" xfId="3824" xr:uid="{00000000-0005-0000-0000-000021050000}"/>
    <cellStyle name="___retention_2007_CTSG1_FocusTWGs-test_STRJ(SOC)_SOC_Proposal_2 (1)_2008Test 1120 prober _Table Test-T8 RF updated 14 July 2009" xfId="3825" xr:uid="{00000000-0005-0000-0000-000022050000}"/>
    <cellStyle name="___retention_2007_CTSG1_FocusTWGs-test_STRJ(SOC)_SOC_Proposal_2 (1)_2008Test0722" xfId="3826" xr:uid="{00000000-0005-0000-0000-000023050000}"/>
    <cellStyle name="___retention_2007_CTSG1_FocusTWGs-test_STRJ(SOC)_SOC_Proposal_2 (1)_2008Test0722_2009 ITRS TestTable(Handler)090505" xfId="3827" xr:uid="{00000000-0005-0000-0000-000024050000}"/>
    <cellStyle name="___retention_2007_CTSG1_FocusTWGs-test_STRJ(SOC)_SOC_Proposal_2 (1)_2008Test0722_Table Test-T8 RF updated 14 July 2009" xfId="3828" xr:uid="{00000000-0005-0000-0000-000025050000}"/>
    <cellStyle name="___retention_2007_CTSG1_FocusTWGs-test_STRJ(SOC)_SOC_Proposal_2 (1)_2008Test1215" xfId="3829" xr:uid="{00000000-0005-0000-0000-000026050000}"/>
    <cellStyle name="___retention_2007_CTSG1_FocusTWGs-test_STRJ(SOC)_SOC_Proposal_2 (1)_2008Test1215_Table Test-T8 RF updated 14 July 2009" xfId="3830" xr:uid="{00000000-0005-0000-0000-000027050000}"/>
    <cellStyle name="___retention_2007_CTSG1_FocusTWGs-test_STRJ(SOC)_SOC_Proposal_2 (1)_2008TestProposals_Handler_081208" xfId="3831" xr:uid="{00000000-0005-0000-0000-000028050000}"/>
    <cellStyle name="___retention_2007_CTSG1_FocusTWGs-test_STRJ(SOC)_SOC_Proposal_2 (1)_2008TestProposals_Handler_081208_Table Test-T8 RF updated 14 July 2009" xfId="3832" xr:uid="{00000000-0005-0000-0000-000029050000}"/>
    <cellStyle name="___retention_2007_CTSG1_FocusTWGs-test_STRJ(SOC)_SOC_Proposal_2 (1)_2009 ITRS TestTable(Handler)090505" xfId="3833" xr:uid="{00000000-0005-0000-0000-00002A050000}"/>
    <cellStyle name="___retention_2007_CTSG1_FocusTWGs-test_STRJ(SOC)_SOC_Proposal_2 (1)_2009 TR Tables_Factory Integration version 08-LSW" xfId="549" xr:uid="{00000000-0005-0000-0000-00002B050000}"/>
    <cellStyle name="___retention_2007_CTSG1_FocusTWGs-test_STRJ(SOC)_SOC_Proposal_2 (1)_2009 TR Tables_Factory Integration(20090806)_02A" xfId="550" xr:uid="{00000000-0005-0000-0000-00002C050000}"/>
    <cellStyle name="___retention_2007_CTSG1_FocusTWGs-test_STRJ(SOC)_SOC_Proposal_2 (1)_2009_INDEX" xfId="3834" xr:uid="{00000000-0005-0000-0000-00002D050000}"/>
    <cellStyle name="___retention_2007_CTSG1_FocusTWGs-test_STRJ(SOC)_SOC_Proposal_2 (1)_2009_InterconnectTables_03032010" xfId="3835" xr:uid="{00000000-0005-0000-0000-00002E050000}"/>
    <cellStyle name="___retention_2007_CTSG1_FocusTWGs-test_STRJ(SOC)_SOC_Proposal_2 (1)_2009Tables_FOCUS_B_ITRS" xfId="551" xr:uid="{00000000-0005-0000-0000-00002F050000}"/>
    <cellStyle name="___retention_2007_CTSG1_FocusTWGs-test_STRJ(SOC)_SOC_Proposal_2 (1)_2009Tables_FOCUS_B_itwg(Factory Integration)09" xfId="552" xr:uid="{00000000-0005-0000-0000-000030050000}"/>
    <cellStyle name="___retention_2007_CTSG1_FocusTWGs-test_STRJ(SOC)_SOC_Proposal_2 (1)_2009Tables_Focus_B-LITH-US-Bussels-V3" xfId="553" xr:uid="{00000000-0005-0000-0000-000031050000}"/>
    <cellStyle name="___retention_2007_CTSG1_FocusTWGs-test_STRJ(SOC)_SOC_Proposal_2 (1)_2009Tables_Focus_B-LITH-US-V13b" xfId="554" xr:uid="{00000000-0005-0000-0000-000032050000}"/>
    <cellStyle name="___retention_2007_CTSG1_FocusTWGs-test_STRJ(SOC)_SOC_Proposal_2 (1)_2009Tables_FOCUS_C_ITRS-FEPITWG(LL edits)" xfId="6714" xr:uid="{00000000-0005-0000-0000-000033050000}"/>
    <cellStyle name="___retention_2007_CTSG1_FocusTWGs-test_STRJ(SOC)_SOC_Proposal_2 (1)_2009Tables_FOCUS_C_ITRSV1" xfId="555" xr:uid="{00000000-0005-0000-0000-000034050000}"/>
    <cellStyle name="___retention_2007_CTSG1_FocusTWGs-test_STRJ(SOC)_SOC_Proposal_2 (1)_2009Tables_FOCUS_C_ITRSV3" xfId="556" xr:uid="{00000000-0005-0000-0000-000035050000}"/>
    <cellStyle name="___retention_2007_CTSG1_FocusTWGs-test_STRJ(SOC)_SOC_Proposal_2 (1)_2009Tables_FOCUS_D_ITRS-ITWG Copy 2010 V1" xfId="557" xr:uid="{00000000-0005-0000-0000-000036050000}"/>
    <cellStyle name="___retention_2007_CTSG1_FocusTWGs-test_STRJ(SOC)_SOC_Proposal_2 (1)_2009Tables_FOCUS_E_ITRS-AP and Interconnectv1" xfId="3836" xr:uid="{00000000-0005-0000-0000-000037050000}"/>
    <cellStyle name="___retention_2007_CTSG1_FocusTWGs-test_STRJ(SOC)_SOC_Proposal_2 (1)_2009Tables_FOCUS_E_ITRS-Interconnect-DRAFT" xfId="3837" xr:uid="{00000000-0005-0000-0000-000038050000}"/>
    <cellStyle name="___retention_2007_CTSG1_FocusTWGs-test_STRJ(SOC)_SOC_Proposal_2 (1)_2009Tables_ORTC_V5" xfId="558" xr:uid="{00000000-0005-0000-0000-000039050000}"/>
    <cellStyle name="___retention_2007_CTSG1_FocusTWGs-test_STRJ(SOC)_SOC_Proposal_2 (1)_2010-Update-PIDS-4B-lsw" xfId="6715" xr:uid="{00000000-0005-0000-0000-00003A050000}"/>
    <cellStyle name="___retention_2007_CTSG1_FocusTWGs-test_STRJ(SOC)_SOC_Proposal_2 (1)_2011_ORTC-2A" xfId="3077" xr:uid="{00000000-0005-0000-0000-00003B050000}"/>
    <cellStyle name="___retention_2007_CTSG1_FocusTWGs-test_STRJ(SOC)_SOC_Proposal_2 (1)_4FINAL2009Tables_ERD_Oct30_lsw" xfId="559" xr:uid="{00000000-0005-0000-0000-00003C050000}"/>
    <cellStyle name="___retention_2007_CTSG1_FocusTWGs-test_STRJ(SOC)_SOC_Proposal_2 (1)_4FINAL2009Tables_ERD_Oct30_lsw2" xfId="560" xr:uid="{00000000-0005-0000-0000-00003D050000}"/>
    <cellStyle name="___retention_2007_CTSG1_FocusTWGs-test_STRJ(SOC)_SOC_Proposal_2 (1)_ITRS 2010 NAND Flash table revision--LSW  (Revised 09-15-2010)" xfId="7301" xr:uid="{00000000-0005-0000-0000-00003E050000}"/>
    <cellStyle name="___retention_2007_CTSG1_FocusTWGs-test_STRJ(SOC)_SOC_Proposal_2 (1)_ITRS B)_Table_ver6_INTC1~6_021710_After_Telecon_Rev_Alexis-lswEDITORS-NOTES" xfId="3838" xr:uid="{00000000-0005-0000-0000-00003F050000}"/>
    <cellStyle name="___retention_2007_CTSG1_FocusTWGs-test_STRJ(SOC)_SOC_Proposal_2 (1)_ITRS EUV Mask WG Meeting with Proposals-2009" xfId="561" xr:uid="{00000000-0005-0000-0000-000040050000}"/>
    <cellStyle name="___retention_2007_CTSG1_FocusTWGs-test_STRJ(SOC)_SOC_Proposal_2 (1)_ITRS Optica Mask Table change note 200907011" xfId="562" xr:uid="{00000000-0005-0000-0000-000041050000}"/>
    <cellStyle name="___retention_2007_CTSG1_FocusTWGs-test_STRJ(SOC)_SOC_Proposal_2 (1)_Litho_Challenges_2009_ITRS_Lith_Table_Summary-V5" xfId="563" xr:uid="{00000000-0005-0000-0000-000042050000}"/>
    <cellStyle name="___retention_2007_CTSG1_FocusTWGs-test_STRJ(SOC)_SOC_Proposal_2 (1)_Table INTC6-Final from Italy" xfId="3839" xr:uid="{00000000-0005-0000-0000-000043050000}"/>
    <cellStyle name="___retention_2007_CTSG1_FocusTWGs-test_STRJ(SOC)_SOC_Proposal_2 (1)_Table Test-T11 Prober updated 08Jul09" xfId="3840" xr:uid="{00000000-0005-0000-0000-000044050000}"/>
    <cellStyle name="___retention_2007_CTSG1_FocusTWGs-test_STRJ(SOC)_SOC_Proposal_2 (1)_Table Test-T8 RF updated 14 July 2009" xfId="3841" xr:uid="{00000000-0005-0000-0000-000045050000}"/>
    <cellStyle name="___retention_2007_CTSG1_FocusTWGs-test_STRJ(SOC)_SOC_Proposal_2 (1)_Table-PIDS4-LSW" xfId="7614" xr:uid="{00000000-0005-0000-0000-000046050000}"/>
    <cellStyle name="___retention_2007_CTSG1_FocusTWGs-test_STRJ(SOC)_SOC_Proposal_2 (1)_Test_Tables_20081208" xfId="3842" xr:uid="{00000000-0005-0000-0000-000047050000}"/>
    <cellStyle name="___retention_2007_CTSG1_FocusTWGs-test_STRJ(SOC)_SOC_Proposal_2 (1)_Test_Tables_20081208 Korea feedback_08081225 " xfId="3843" xr:uid="{00000000-0005-0000-0000-000048050000}"/>
    <cellStyle name="___retention_2007_CTSG1_FocusTWGs-test_STRJ(SOC)_SOC_Proposal_2 (1)_Test_Tables_20081208 Korea feedback_08081225 _Table Test-T8 RF updated 14 July 2009" xfId="3844" xr:uid="{00000000-0005-0000-0000-000049050000}"/>
    <cellStyle name="___retention_2007_CTSG1_FocusTWGs-test_STRJ(SOC)_SOC_Proposal_2 (1)_Test_Tables_20081208_Table Test-T8 RF updated 14 July 2009" xfId="3845" xr:uid="{00000000-0005-0000-0000-00004A050000}"/>
    <cellStyle name="___retention_2007_CTSG1_FocusTWGs-test_STRJ(SOC)_SOC_Proposal_2 (1)_Test_Tables_20081231プローブカード案" xfId="3846" xr:uid="{00000000-0005-0000-0000-00004B050000}"/>
    <cellStyle name="___retention_2007_CTSG1_FocusTWGs-test_STRJ(SOC)_SOC_Proposal_2 (1)_Test_Tables_20081231プローブカード案_Table Test-T8 RF updated 14 July 2009" xfId="3847" xr:uid="{00000000-0005-0000-0000-00004C050000}"/>
    <cellStyle name="___retention_2007_CTSG1_FocusTWGs-test_STRJ(SOC)_SOC_Proposal_2 (1)_Test_Tables_20090113プローブカード案2" xfId="3848" xr:uid="{00000000-0005-0000-0000-00004D050000}"/>
    <cellStyle name="___retention_2007_CTSG1_FocusTWGs-test_STRJ(SOC)_SOC_Proposal_2 (1)_Test_Tables_20090113プローブカード案2_Table Test-T8 RF updated 14 July 2009" xfId="3849" xr:uid="{00000000-0005-0000-0000-00004E050000}"/>
    <cellStyle name="___retention_2007_CTSG1_FocusTWGs-test_STRJ(SOC)_SOC_Proposal_2 (1)_Test_Tables_20090113プローブカード案3" xfId="3850" xr:uid="{00000000-0005-0000-0000-00004F050000}"/>
    <cellStyle name="___retention_2007_CTSG1_FocusTWGs-test_STRJ(SOC)_SOC_Proposal_2 (1)_Test_Tables_20090113プローブカード案3_Table Test-T8 RF updated 14 July 2009" xfId="3851" xr:uid="{00000000-0005-0000-0000-000050050000}"/>
    <cellStyle name="___retention_2007_CTSG1_FocusTWGs-test_STRJ(SOC)_SOC_Proposal_2 (1)_To Linda ITRS_NILb (2)" xfId="564" xr:uid="{00000000-0005-0000-0000-000051050000}"/>
    <cellStyle name="___retention_2007_CTSG1_FocusTWGs-test_STRJ(SOC)_SOC_Proposal_2 (1)_WK_2007Test0612Rev04" xfId="565" xr:uid="{00000000-0005-0000-0000-000052050000}"/>
    <cellStyle name="___retention_2007_CTSG1_FocusTWGs-test_STRJ(SOC)_SOC_Proposal_2 (1)_WK_2007Test0612Rev04 2" xfId="7757" xr:uid="{00000000-0005-0000-0000-000053050000}"/>
    <cellStyle name="___retention_2007_CTSG1_FocusTWGs-test_STRJ(SOC)_SOC_Proposal_2 (1)_WK_2007Test0612Rev04_2008Tables_FOCUS_ERM-ERD-FEP-LITH-INTC-FAC-AP_DRAFTv7" xfId="566" xr:uid="{00000000-0005-0000-0000-000054050000}"/>
    <cellStyle name="___retention_2007_CTSG1_FocusTWGs-test_STRJ(SOC)_SOC_Proposal_2 (1)_WK_2007Test0612Rev04_2008Tables_FOCUS_ERM-ERD-FEP-LITH-INTC-FAC-AP_DRAFTv7 2" xfId="7175" xr:uid="{00000000-0005-0000-0000-000055050000}"/>
    <cellStyle name="___retention_2007_CTSG1_FocusTWGs-test_STRJ(SOC)_SOC_Proposal_2 (1)_WK_2007Test0612Rev04_2008Tables_FOCUS_ERM-ERD-FEP-LITH-INTC-FAC-AP_DRAFTv7_2009 TR Tables_Factory Integration version 08-LSW" xfId="567" xr:uid="{00000000-0005-0000-0000-000056050000}"/>
    <cellStyle name="___retention_2007_CTSG1_FocusTWGs-test_STRJ(SOC)_SOC_Proposal_2 (1)_WK_2007Test0612Rev04_2008Tables_FOCUS_ERM-ERD-FEP-LITH-INTC-FAC-AP_DRAFTv7_2009 TR Tables_Factory Integration(20090806)_02A" xfId="568" xr:uid="{00000000-0005-0000-0000-000057050000}"/>
    <cellStyle name="___retention_2007_CTSG1_FocusTWGs-test_STRJ(SOC)_SOC_Proposal_2 (1)_WK_2007Test0612Rev04_2008Tables_FOCUS_ERM-ERD-FEP-LITH-INTC-FAC-AP_DRAFTv7_2009_INDEX" xfId="3852" xr:uid="{00000000-0005-0000-0000-000058050000}"/>
    <cellStyle name="___retention_2007_CTSG1_FocusTWGs-test_STRJ(SOC)_SOC_Proposal_2 (1)_WK_2007Test0612Rev04_2008Tables_FOCUS_ERM-ERD-FEP-LITH-INTC-FAC-AP_DRAFTv7_2009_InterconnectTables_03032010" xfId="3853" xr:uid="{00000000-0005-0000-0000-000059050000}"/>
    <cellStyle name="___retention_2007_CTSG1_FocusTWGs-test_STRJ(SOC)_SOC_Proposal_2 (1)_WK_2007Test0612Rev04_2008Tables_FOCUS_ERM-ERD-FEP-LITH-INTC-FAC-AP_DRAFTv7_2009Tables_FOCUS_B_ITRS" xfId="569" xr:uid="{00000000-0005-0000-0000-00005A050000}"/>
    <cellStyle name="___retention_2007_CTSG1_FocusTWGs-test_STRJ(SOC)_SOC_Proposal_2 (1)_WK_2007Test0612Rev04_2008Tables_FOCUS_ERM-ERD-FEP-LITH-INTC-FAC-AP_DRAFTv7_2009Tables_FOCUS_B_itwg(Factory Integration)09" xfId="570" xr:uid="{00000000-0005-0000-0000-00005B050000}"/>
    <cellStyle name="___retention_2007_CTSG1_FocusTWGs-test_STRJ(SOC)_SOC_Proposal_2 (1)_WK_2007Test0612Rev04_2008Tables_FOCUS_ERM-ERD-FEP-LITH-INTC-FAC-AP_DRAFTv7_2009Tables_Focus_B-LITH-US-Bussels-V3" xfId="571" xr:uid="{00000000-0005-0000-0000-00005C050000}"/>
    <cellStyle name="___retention_2007_CTSG1_FocusTWGs-test_STRJ(SOC)_SOC_Proposal_2 (1)_WK_2007Test0612Rev04_2008Tables_FOCUS_ERM-ERD-FEP-LITH-INTC-FAC-AP_DRAFTv7_2009Tables_Focus_B-LITH-US-V13b" xfId="572" xr:uid="{00000000-0005-0000-0000-00005D050000}"/>
    <cellStyle name="___retention_2007_CTSG1_FocusTWGs-test_STRJ(SOC)_SOC_Proposal_2 (1)_WK_2007Test0612Rev04_2008Tables_FOCUS_ERM-ERD-FEP-LITH-INTC-FAC-AP_DRAFTv7_2009Tables_FOCUS_C_ITRS-FEPITWG(LL edits)" xfId="7615" xr:uid="{00000000-0005-0000-0000-00005E050000}"/>
    <cellStyle name="___retention_2007_CTSG1_FocusTWGs-test_STRJ(SOC)_SOC_Proposal_2 (1)_WK_2007Test0612Rev04_2008Tables_FOCUS_ERM-ERD-FEP-LITH-INTC-FAC-AP_DRAFTv7_2009Tables_FOCUS_C_ITRSV1" xfId="573" xr:uid="{00000000-0005-0000-0000-00005F050000}"/>
    <cellStyle name="___retention_2007_CTSG1_FocusTWGs-test_STRJ(SOC)_SOC_Proposal_2 (1)_WK_2007Test0612Rev04_2008Tables_FOCUS_ERM-ERD-FEP-LITH-INTC-FAC-AP_DRAFTv7_2009Tables_FOCUS_C_ITRSV3" xfId="574" xr:uid="{00000000-0005-0000-0000-000060050000}"/>
    <cellStyle name="___retention_2007_CTSG1_FocusTWGs-test_STRJ(SOC)_SOC_Proposal_2 (1)_WK_2007Test0612Rev04_2008Tables_FOCUS_ERM-ERD-FEP-LITH-INTC-FAC-AP_DRAFTv7_2009Tables_FOCUS_D_ITRS-ITWG Copy 2010 V1" xfId="575" xr:uid="{00000000-0005-0000-0000-000061050000}"/>
    <cellStyle name="___retention_2007_CTSG1_FocusTWGs-test_STRJ(SOC)_SOC_Proposal_2 (1)_WK_2007Test0612Rev04_2008Tables_FOCUS_ERM-ERD-FEP-LITH-INTC-FAC-AP_DRAFTv7_2009Tables_FOCUS_E_ITRS-AP and Interconnectv1" xfId="3854" xr:uid="{00000000-0005-0000-0000-000062050000}"/>
    <cellStyle name="___retention_2007_CTSG1_FocusTWGs-test_STRJ(SOC)_SOC_Proposal_2 (1)_WK_2007Test0612Rev04_2008Tables_FOCUS_ERM-ERD-FEP-LITH-INTC-FAC-AP_DRAFTv7_2009Tables_FOCUS_E_ITRS-Interconnect-DRAFT" xfId="3855" xr:uid="{00000000-0005-0000-0000-000063050000}"/>
    <cellStyle name="___retention_2007_CTSG1_FocusTWGs-test_STRJ(SOC)_SOC_Proposal_2 (1)_WK_2007Test0612Rev04_2008Tables_FOCUS_ERM-ERD-FEP-LITH-INTC-FAC-AP_DRAFTv7_2009Tables_ORTC_V5" xfId="576" xr:uid="{00000000-0005-0000-0000-000064050000}"/>
    <cellStyle name="___retention_2007_CTSG1_FocusTWGs-test_STRJ(SOC)_SOC_Proposal_2 (1)_WK_2007Test0612Rev04_2008Tables_FOCUS_ERM-ERD-FEP-LITH-INTC-FAC-AP_DRAFTv7_2010-Update-PIDS-4B-lsw" xfId="7616" xr:uid="{00000000-0005-0000-0000-000065050000}"/>
    <cellStyle name="___retention_2007_CTSG1_FocusTWGs-test_STRJ(SOC)_SOC_Proposal_2 (1)_WK_2007Test0612Rev04_2008Tables_FOCUS_ERM-ERD-FEP-LITH-INTC-FAC-AP_DRAFTv7_2011_ORTC-2A" xfId="3078" xr:uid="{00000000-0005-0000-0000-000066050000}"/>
    <cellStyle name="___retention_2007_CTSG1_FocusTWGs-test_STRJ(SOC)_SOC_Proposal_2 (1)_WK_2007Test0612Rev04_2008Tables_FOCUS_ERM-ERD-FEP-LITH-INTC-FAC-AP_DRAFTv7_4FINAL2009Tables_ERD_Oct30_lsw" xfId="577" xr:uid="{00000000-0005-0000-0000-000067050000}"/>
    <cellStyle name="___retention_2007_CTSG1_FocusTWGs-test_STRJ(SOC)_SOC_Proposal_2 (1)_WK_2007Test0612Rev04_2008Tables_FOCUS_ERM-ERD-FEP-LITH-INTC-FAC-AP_DRAFTv7_4FINAL2009Tables_ERD_Oct30_lsw2" xfId="578" xr:uid="{00000000-0005-0000-0000-000068050000}"/>
    <cellStyle name="___retention_2007_CTSG1_FocusTWGs-test_STRJ(SOC)_SOC_Proposal_2 (1)_WK_2007Test0612Rev04_2008Tables_FOCUS_ERM-ERD-FEP-LITH-INTC-FAC-AP_DRAFTv7_ITRS 2010 NAND Flash table revision--LSW  (Revised 09-15-2010)" xfId="7617" xr:uid="{00000000-0005-0000-0000-000069050000}"/>
    <cellStyle name="___retention_2007_CTSG1_FocusTWGs-test_STRJ(SOC)_SOC_Proposal_2 (1)_WK_2007Test0612Rev04_2008Tables_FOCUS_ERM-ERD-FEP-LITH-INTC-FAC-AP_DRAFTv7_ITRS B)_Table_ver6_INTC1~6_021710_After_Telecon_Rev_Alexis-lswEDITORS-NOTES" xfId="3856" xr:uid="{00000000-0005-0000-0000-00006A050000}"/>
    <cellStyle name="___retention_2007_CTSG1_FocusTWGs-test_STRJ(SOC)_SOC_Proposal_2 (1)_WK_2007Test0612Rev04_2008Tables_FOCUS_ERM-ERD-FEP-LITH-INTC-FAC-AP_DRAFTv7_ITRS EUV Mask WG Meeting with Proposals-2009" xfId="579" xr:uid="{00000000-0005-0000-0000-00006B050000}"/>
    <cellStyle name="___retention_2007_CTSG1_FocusTWGs-test_STRJ(SOC)_SOC_Proposal_2 (1)_WK_2007Test0612Rev04_2008Tables_FOCUS_ERM-ERD-FEP-LITH-INTC-FAC-AP_DRAFTv7_ITRS Optica Mask Table change note 200907011" xfId="580" xr:uid="{00000000-0005-0000-0000-00006C050000}"/>
    <cellStyle name="___retention_2007_CTSG1_FocusTWGs-test_STRJ(SOC)_SOC_Proposal_2 (1)_WK_2007Test0612Rev04_2008Tables_FOCUS_ERM-ERD-FEP-LITH-INTC-FAC-AP_DRAFTv7_Litho_Challenges_2009_ITRS_Lith_Table_Summary-V5" xfId="581" xr:uid="{00000000-0005-0000-0000-00006D050000}"/>
    <cellStyle name="___retention_2007_CTSG1_FocusTWGs-test_STRJ(SOC)_SOC_Proposal_2 (1)_WK_2007Test0612Rev04_2008Tables_FOCUS_ERM-ERD-FEP-LITH-INTC-FAC-AP_DRAFTv7_Table INTC6-Final from Italy" xfId="3857" xr:uid="{00000000-0005-0000-0000-00006E050000}"/>
    <cellStyle name="___retention_2007_CTSG1_FocusTWGs-test_STRJ(SOC)_SOC_Proposal_2 (1)_WK_2007Test0612Rev04_2008Tables_FOCUS_ERM-ERD-FEP-LITH-INTC-FAC-AP_DRAFTv7_Table-PIDS4-LSW" xfId="7302" xr:uid="{00000000-0005-0000-0000-00006F050000}"/>
    <cellStyle name="___retention_2007_CTSG1_FocusTWGs-test_STRJ(SOC)_SOC_Proposal_2 (1)_WK_2007Test0612Rev04_2008Tables_FOCUS_ERM-ERD-FEP-LITH-INTC-FAC-AP_DRAFTv7_To Linda ITRS_NILb (2)" xfId="582" xr:uid="{00000000-0005-0000-0000-000070050000}"/>
    <cellStyle name="___retention_2007_CTSG1_FocusTWGs-test_STRJ(SOC)_SOC_Proposal_2 (1)_WK_2007Test0612Rev04_2008Test 081203 handler revised proposal by SEAJ" xfId="3858" xr:uid="{00000000-0005-0000-0000-000071050000}"/>
    <cellStyle name="___retention_2007_CTSG1_FocusTWGs-test_STRJ(SOC)_SOC_Proposal_2 (1)_WK_2007Test0612Rev04_2008Test 081203 handler revised proposal by SEAJ_2009 ITRS TestTable(Handler)090505" xfId="3859" xr:uid="{00000000-0005-0000-0000-000072050000}"/>
    <cellStyle name="___retention_2007_CTSG1_FocusTWGs-test_STRJ(SOC)_SOC_Proposal_2 (1)_WK_2007Test0612Rev04_2008Test 081203 handler revised proposal by SEAJ_Table Test-T8 RF updated 14 July 2009" xfId="3860" xr:uid="{00000000-0005-0000-0000-000073050000}"/>
    <cellStyle name="___retention_2007_CTSG1_FocusTWGs-test_STRJ(SOC)_SOC_Proposal_2 (1)_WK_2007Test0612Rev04_2008Test 1120 prober " xfId="3861" xr:uid="{00000000-0005-0000-0000-000074050000}"/>
    <cellStyle name="___retention_2007_CTSG1_FocusTWGs-test_STRJ(SOC)_SOC_Proposal_2 (1)_WK_2007Test0612Rev04_2008Test 1120 prober _2009 ITRS TestTable(Handler)090505" xfId="3862" xr:uid="{00000000-0005-0000-0000-000075050000}"/>
    <cellStyle name="___retention_2007_CTSG1_FocusTWGs-test_STRJ(SOC)_SOC_Proposal_2 (1)_WK_2007Test0612Rev04_2008Test 1120 prober _Table Test-T8 RF updated 14 July 2009" xfId="3863" xr:uid="{00000000-0005-0000-0000-000076050000}"/>
    <cellStyle name="___retention_2007_CTSG1_FocusTWGs-test_STRJ(SOC)_SOC_Proposal_2 (1)_WK_2007Test0612Rev04_2008Test0722" xfId="3864" xr:uid="{00000000-0005-0000-0000-000077050000}"/>
    <cellStyle name="___retention_2007_CTSG1_FocusTWGs-test_STRJ(SOC)_SOC_Proposal_2 (1)_WK_2007Test0612Rev04_2008Test0722_2009 ITRS TestTable(Handler)090505" xfId="3865" xr:uid="{00000000-0005-0000-0000-000078050000}"/>
    <cellStyle name="___retention_2007_CTSG1_FocusTWGs-test_STRJ(SOC)_SOC_Proposal_2 (1)_WK_2007Test0612Rev04_2008Test0722_Table Test-T8 RF updated 14 July 2009" xfId="3866" xr:uid="{00000000-0005-0000-0000-000079050000}"/>
    <cellStyle name="___retention_2007_CTSG1_FocusTWGs-test_STRJ(SOC)_SOC_Proposal_2 (1)_WK_2007Test0612Rev04_2008Test1215" xfId="3867" xr:uid="{00000000-0005-0000-0000-00007A050000}"/>
    <cellStyle name="___retention_2007_CTSG1_FocusTWGs-test_STRJ(SOC)_SOC_Proposal_2 (1)_WK_2007Test0612Rev04_2008Test1215_Table Test-T8 RF updated 14 July 2009" xfId="3868" xr:uid="{00000000-0005-0000-0000-00007B050000}"/>
    <cellStyle name="___retention_2007_CTSG1_FocusTWGs-test_STRJ(SOC)_SOC_Proposal_2 (1)_WK_2007Test0612Rev04_2008TestProposals_Handler_081208" xfId="3869" xr:uid="{00000000-0005-0000-0000-00007C050000}"/>
    <cellStyle name="___retention_2007_CTSG1_FocusTWGs-test_STRJ(SOC)_SOC_Proposal_2 (1)_WK_2007Test0612Rev04_2008TestProposals_Handler_081208_Table Test-T8 RF updated 14 July 2009" xfId="3870" xr:uid="{00000000-0005-0000-0000-00007D050000}"/>
    <cellStyle name="___retention_2007_CTSG1_FocusTWGs-test_STRJ(SOC)_SOC_Proposal_2 (1)_WK_2007Test0612Rev04_2009 ITRS TestTable(Handler)090505" xfId="3871" xr:uid="{00000000-0005-0000-0000-00007E050000}"/>
    <cellStyle name="___retention_2007_CTSG1_FocusTWGs-test_STRJ(SOC)_SOC_Proposal_2 (1)_WK_2007Test0612Rev04_2009 TR Tables_Factory Integration version 08-LSW" xfId="583" xr:uid="{00000000-0005-0000-0000-00007F050000}"/>
    <cellStyle name="___retention_2007_CTSG1_FocusTWGs-test_STRJ(SOC)_SOC_Proposal_2 (1)_WK_2007Test0612Rev04_2009 TR Tables_Factory Integration(20090806)_02A" xfId="584" xr:uid="{00000000-0005-0000-0000-000080050000}"/>
    <cellStyle name="___retention_2007_CTSG1_FocusTWGs-test_STRJ(SOC)_SOC_Proposal_2 (1)_WK_2007Test0612Rev04_2009_INDEX" xfId="3872" xr:uid="{00000000-0005-0000-0000-000081050000}"/>
    <cellStyle name="___retention_2007_CTSG1_FocusTWGs-test_STRJ(SOC)_SOC_Proposal_2 (1)_WK_2007Test0612Rev04_2009_InterconnectTables_03032010" xfId="3873" xr:uid="{00000000-0005-0000-0000-000082050000}"/>
    <cellStyle name="___retention_2007_CTSG1_FocusTWGs-test_STRJ(SOC)_SOC_Proposal_2 (1)_WK_2007Test0612Rev04_2009Tables_FOCUS_B_ITRS" xfId="585" xr:uid="{00000000-0005-0000-0000-000083050000}"/>
    <cellStyle name="___retention_2007_CTSG1_FocusTWGs-test_STRJ(SOC)_SOC_Proposal_2 (1)_WK_2007Test0612Rev04_2009Tables_FOCUS_B_itwg(Factory Integration)09" xfId="586" xr:uid="{00000000-0005-0000-0000-000084050000}"/>
    <cellStyle name="___retention_2007_CTSG1_FocusTWGs-test_STRJ(SOC)_SOC_Proposal_2 (1)_WK_2007Test0612Rev04_2009Tables_Focus_B-LITH-US-Bussels-V3" xfId="587" xr:uid="{00000000-0005-0000-0000-000085050000}"/>
    <cellStyle name="___retention_2007_CTSG1_FocusTWGs-test_STRJ(SOC)_SOC_Proposal_2 (1)_WK_2007Test0612Rev04_2009Tables_Focus_B-LITH-US-V13b" xfId="588" xr:uid="{00000000-0005-0000-0000-000086050000}"/>
    <cellStyle name="___retention_2007_CTSG1_FocusTWGs-test_STRJ(SOC)_SOC_Proposal_2 (1)_WK_2007Test0612Rev04_2009Tables_FOCUS_C_ITRS-FEPITWG(LL edits)" xfId="6716" xr:uid="{00000000-0005-0000-0000-000087050000}"/>
    <cellStyle name="___retention_2007_CTSG1_FocusTWGs-test_STRJ(SOC)_SOC_Proposal_2 (1)_WK_2007Test0612Rev04_2009Tables_FOCUS_C_ITRSV1" xfId="589" xr:uid="{00000000-0005-0000-0000-000088050000}"/>
    <cellStyle name="___retention_2007_CTSG1_FocusTWGs-test_STRJ(SOC)_SOC_Proposal_2 (1)_WK_2007Test0612Rev04_2009Tables_FOCUS_C_ITRSV3" xfId="590" xr:uid="{00000000-0005-0000-0000-000089050000}"/>
    <cellStyle name="___retention_2007_CTSG1_FocusTWGs-test_STRJ(SOC)_SOC_Proposal_2 (1)_WK_2007Test0612Rev04_2009Tables_FOCUS_D_ITRS-ITWG Copy 2010 V1" xfId="591" xr:uid="{00000000-0005-0000-0000-00008A050000}"/>
    <cellStyle name="___retention_2007_CTSG1_FocusTWGs-test_STRJ(SOC)_SOC_Proposal_2 (1)_WK_2007Test0612Rev04_2009Tables_FOCUS_E_ITRS-AP and Interconnectv1" xfId="3874" xr:uid="{00000000-0005-0000-0000-00008B050000}"/>
    <cellStyle name="___retention_2007_CTSG1_FocusTWGs-test_STRJ(SOC)_SOC_Proposal_2 (1)_WK_2007Test0612Rev04_2009Tables_FOCUS_E_ITRS-Interconnect-DRAFT" xfId="3875" xr:uid="{00000000-0005-0000-0000-00008C050000}"/>
    <cellStyle name="___retention_2007_CTSG1_FocusTWGs-test_STRJ(SOC)_SOC_Proposal_2 (1)_WK_2007Test0612Rev04_2009Tables_ORTC_V5" xfId="592" xr:uid="{00000000-0005-0000-0000-00008D050000}"/>
    <cellStyle name="___retention_2007_CTSG1_FocusTWGs-test_STRJ(SOC)_SOC_Proposal_2 (1)_WK_2007Test0612Rev04_2010-Update-PIDS-4B-lsw" xfId="6717" xr:uid="{00000000-0005-0000-0000-00008E050000}"/>
    <cellStyle name="___retention_2007_CTSG1_FocusTWGs-test_STRJ(SOC)_SOC_Proposal_2 (1)_WK_2007Test0612Rev04_2011_ORTC-2A" xfId="3079" xr:uid="{00000000-0005-0000-0000-00008F050000}"/>
    <cellStyle name="___retention_2007_CTSG1_FocusTWGs-test_STRJ(SOC)_SOC_Proposal_2 (1)_WK_2007Test0612Rev04_4FINAL2009Tables_ERD_Oct30_lsw" xfId="593" xr:uid="{00000000-0005-0000-0000-000090050000}"/>
    <cellStyle name="___retention_2007_CTSG1_FocusTWGs-test_STRJ(SOC)_SOC_Proposal_2 (1)_WK_2007Test0612Rev04_4FINAL2009Tables_ERD_Oct30_lsw2" xfId="594" xr:uid="{00000000-0005-0000-0000-000091050000}"/>
    <cellStyle name="___retention_2007_CTSG1_FocusTWGs-test_STRJ(SOC)_SOC_Proposal_2 (1)_WK_2007Test0612Rev04_ITRS 2010 NAND Flash table revision--LSW  (Revised 09-15-2010)" xfId="7000" xr:uid="{00000000-0005-0000-0000-000092050000}"/>
    <cellStyle name="___retention_2007_CTSG1_FocusTWGs-test_STRJ(SOC)_SOC_Proposal_2 (1)_WK_2007Test0612Rev04_ITRS B)_Table_ver6_INTC1~6_021710_After_Telecon_Rev_Alexis-lswEDITORS-NOTES" xfId="3876" xr:uid="{00000000-0005-0000-0000-000093050000}"/>
    <cellStyle name="___retention_2007_CTSG1_FocusTWGs-test_STRJ(SOC)_SOC_Proposal_2 (1)_WK_2007Test0612Rev04_ITRS EUV Mask WG Meeting with Proposals-2009" xfId="595" xr:uid="{00000000-0005-0000-0000-000094050000}"/>
    <cellStyle name="___retention_2007_CTSG1_FocusTWGs-test_STRJ(SOC)_SOC_Proposal_2 (1)_WK_2007Test0612Rev04_ITRS Optica Mask Table change note 200907011" xfId="596" xr:uid="{00000000-0005-0000-0000-000095050000}"/>
    <cellStyle name="___retention_2007_CTSG1_FocusTWGs-test_STRJ(SOC)_SOC_Proposal_2 (1)_WK_2007Test0612Rev04_Litho_Challenges_2009_ITRS_Lith_Table_Summary-V5" xfId="597" xr:uid="{00000000-0005-0000-0000-000096050000}"/>
    <cellStyle name="___retention_2007_CTSG1_FocusTWGs-test_STRJ(SOC)_SOC_Proposal_2 (1)_WK_2007Test0612Rev04_Table INTC6-Final from Italy" xfId="3877" xr:uid="{00000000-0005-0000-0000-000097050000}"/>
    <cellStyle name="___retention_2007_CTSG1_FocusTWGs-test_STRJ(SOC)_SOC_Proposal_2 (1)_WK_2007Test0612Rev04_Table Test-T11 Prober updated 08Jul09" xfId="3878" xr:uid="{00000000-0005-0000-0000-000098050000}"/>
    <cellStyle name="___retention_2007_CTSG1_FocusTWGs-test_STRJ(SOC)_SOC_Proposal_2 (1)_WK_2007Test0612Rev04_Table Test-T8 RF updated 14 July 2009" xfId="3879" xr:uid="{00000000-0005-0000-0000-000099050000}"/>
    <cellStyle name="___retention_2007_CTSG1_FocusTWGs-test_STRJ(SOC)_SOC_Proposal_2 (1)_WK_2007Test0612Rev04_Table-PIDS4-LSW" xfId="7001" xr:uid="{00000000-0005-0000-0000-00009A050000}"/>
    <cellStyle name="___retention_2007_CTSG1_FocusTWGs-test_STRJ(SOC)_SOC_Proposal_2 (1)_WK_2007Test0612Rev04_Test_Tables_20081208" xfId="3880" xr:uid="{00000000-0005-0000-0000-00009B050000}"/>
    <cellStyle name="___retention_2007_CTSG1_FocusTWGs-test_STRJ(SOC)_SOC_Proposal_2 (1)_WK_2007Test0612Rev04_Test_Tables_20081208 Korea feedback_08081225 " xfId="3881" xr:uid="{00000000-0005-0000-0000-00009C050000}"/>
    <cellStyle name="___retention_2007_CTSG1_FocusTWGs-test_STRJ(SOC)_SOC_Proposal_2 (1)_WK_2007Test0612Rev04_Test_Tables_20081208 Korea feedback_08081225 _Table Test-T8 RF updated 14 July 2009" xfId="3882" xr:uid="{00000000-0005-0000-0000-00009D050000}"/>
    <cellStyle name="___retention_2007_CTSG1_FocusTWGs-test_STRJ(SOC)_SOC_Proposal_2 (1)_WK_2007Test0612Rev04_Test_Tables_20081208_Table Test-T8 RF updated 14 July 2009" xfId="3883" xr:uid="{00000000-0005-0000-0000-00009E050000}"/>
    <cellStyle name="___retention_2007_CTSG1_FocusTWGs-test_STRJ(SOC)_SOC_Proposal_2 (1)_WK_2007Test0612Rev04_Test_Tables_20081231プローブカード案" xfId="3884" xr:uid="{00000000-0005-0000-0000-00009F050000}"/>
    <cellStyle name="___retention_2007_CTSG1_FocusTWGs-test_STRJ(SOC)_SOC_Proposal_2 (1)_WK_2007Test0612Rev04_Test_Tables_20081231プローブカード案_Table Test-T8 RF updated 14 July 2009" xfId="3885" xr:uid="{00000000-0005-0000-0000-0000A0050000}"/>
    <cellStyle name="___retention_2007_CTSG1_FocusTWGs-test_STRJ(SOC)_SOC_Proposal_2 (1)_WK_2007Test0612Rev04_Test_Tables_20090113プローブカード案2" xfId="3886" xr:uid="{00000000-0005-0000-0000-0000A1050000}"/>
    <cellStyle name="___retention_2007_CTSG1_FocusTWGs-test_STRJ(SOC)_SOC_Proposal_2 (1)_WK_2007Test0612Rev04_Test_Tables_20090113プローブカード案2_Table Test-T8 RF updated 14 July 2009" xfId="3887" xr:uid="{00000000-0005-0000-0000-0000A2050000}"/>
    <cellStyle name="___retention_2007_CTSG1_FocusTWGs-test_STRJ(SOC)_SOC_Proposal_2 (1)_WK_2007Test0612Rev04_Test_Tables_20090113プローブカード案3" xfId="3888" xr:uid="{00000000-0005-0000-0000-0000A3050000}"/>
    <cellStyle name="___retention_2007_CTSG1_FocusTWGs-test_STRJ(SOC)_SOC_Proposal_2 (1)_WK_2007Test0612Rev04_Test_Tables_20090113プローブカード案3_Table Test-T8 RF updated 14 July 2009" xfId="3889" xr:uid="{00000000-0005-0000-0000-0000A4050000}"/>
    <cellStyle name="___retention_2007_CTSG1_FocusTWGs-test_STRJ(SOC)_SOC_Proposal_2 (1)_WK_2007Test0612Rev04_To Linda ITRS_NILb (2)" xfId="598" xr:uid="{00000000-0005-0000-0000-0000A5050000}"/>
    <cellStyle name="___retention_2007_CTSG1_FocusTWGs-test_STRJ(SOC)_SOC_Proposal_2 (1)_WK_2007Test0612Rev04_見直しfor2009：2007Test0829_SoC&amp;Logic" xfId="3890" xr:uid="{00000000-0005-0000-0000-0000A6050000}"/>
    <cellStyle name="___retention_2007_CTSG1_FocusTWGs-test_STRJ(SOC)_SOC_Proposal_2 (1)_WK_2007Test0612Rev04_見直しfor2009：2007Test0829_SoC&amp;Logic(0707会議後)" xfId="3891" xr:uid="{00000000-0005-0000-0000-0000A7050000}"/>
    <cellStyle name="___retention_2007_CTSG1_FocusTWGs-test_STRJ(SOC)_SOC_Proposal_2 (1)_見直しfor2009：2007Test0829_SoC&amp;Logic" xfId="3892" xr:uid="{00000000-0005-0000-0000-0000A8050000}"/>
    <cellStyle name="___retention_2007_CTSG1_FocusTWGs-test_STRJ(SOC)_SOC_Proposal_2 (1)_見直しfor2009：2007Test0829_SoC&amp;Logic(0707会議後)" xfId="3893" xr:uid="{00000000-0005-0000-0000-0000A9050000}"/>
    <cellStyle name="___retention_2007_CTSG1_FocusTWGs-test_STRJ(SOC)_Table INTC6-Final from Italy" xfId="3894" xr:uid="{00000000-0005-0000-0000-0000AA050000}"/>
    <cellStyle name="___retention_2007_CTSG1_FocusTWGs-test_STRJ(SOC)_Table Test-T11 Prober updated 08Jul09" xfId="3895" xr:uid="{00000000-0005-0000-0000-0000AB050000}"/>
    <cellStyle name="___retention_2007_CTSG1_FocusTWGs-test_STRJ(SOC)_Table Test-T8 RF updated 14 July 2009" xfId="3896" xr:uid="{00000000-0005-0000-0000-0000AC050000}"/>
    <cellStyle name="___retention_2007_CTSG1_FocusTWGs-test_STRJ(SOC)_Table-PIDS4-LSW" xfId="7002" xr:uid="{00000000-0005-0000-0000-0000AD050000}"/>
    <cellStyle name="___retention_2007_CTSG1_FocusTWGs-test_STRJ(SOC)_Test_Tables_20081208" xfId="3897" xr:uid="{00000000-0005-0000-0000-0000AE050000}"/>
    <cellStyle name="___retention_2007_CTSG1_FocusTWGs-test_STRJ(SOC)_Test_Tables_20081208 Korea feedback_08081225 " xfId="3898" xr:uid="{00000000-0005-0000-0000-0000AF050000}"/>
    <cellStyle name="___retention_2007_CTSG1_FocusTWGs-test_STRJ(SOC)_Test_Tables_20081208 Korea feedback_08081225 _Table Test-T8 RF updated 14 July 2009" xfId="3899" xr:uid="{00000000-0005-0000-0000-0000B0050000}"/>
    <cellStyle name="___retention_2007_CTSG1_FocusTWGs-test_STRJ(SOC)_Test_Tables_20081208_Table Test-T8 RF updated 14 July 2009" xfId="3900" xr:uid="{00000000-0005-0000-0000-0000B1050000}"/>
    <cellStyle name="___retention_2007_CTSG1_FocusTWGs-test_STRJ(SOC)_Test_Tables_20081231プローブカード案" xfId="3901" xr:uid="{00000000-0005-0000-0000-0000B2050000}"/>
    <cellStyle name="___retention_2007_CTSG1_FocusTWGs-test_STRJ(SOC)_Test_Tables_20081231プローブカード案_Table Test-T8 RF updated 14 July 2009" xfId="3902" xr:uid="{00000000-0005-0000-0000-0000B3050000}"/>
    <cellStyle name="___retention_2007_CTSG1_FocusTWGs-test_STRJ(SOC)_Test_Tables_20090113プローブカード案2" xfId="3903" xr:uid="{00000000-0005-0000-0000-0000B4050000}"/>
    <cellStyle name="___retention_2007_CTSG1_FocusTWGs-test_STRJ(SOC)_Test_Tables_20090113プローブカード案2_Table Test-T8 RF updated 14 July 2009" xfId="3904" xr:uid="{00000000-0005-0000-0000-0000B5050000}"/>
    <cellStyle name="___retention_2007_CTSG1_FocusTWGs-test_STRJ(SOC)_Test_Tables_20090113プローブカード案3" xfId="3905" xr:uid="{00000000-0005-0000-0000-0000B6050000}"/>
    <cellStyle name="___retention_2007_CTSG1_FocusTWGs-test_STRJ(SOC)_Test_Tables_20090113プローブカード案3_Table Test-T8 RF updated 14 July 2009" xfId="3906" xr:uid="{00000000-0005-0000-0000-0000B7050000}"/>
    <cellStyle name="___retention_2007_CTSG1_FocusTWGs-test_STRJ(SOC)_To Linda ITRS_NILb (2)" xfId="599" xr:uid="{00000000-0005-0000-0000-0000B8050000}"/>
    <cellStyle name="___retention_2007_CTSG1_FocusTWGs-test_STRJ(SOC)_WK_2007Test0612Rev04" xfId="600" xr:uid="{00000000-0005-0000-0000-0000B9050000}"/>
    <cellStyle name="___retention_2007_CTSG1_FocusTWGs-test_STRJ(SOC)_WK_2007Test0612Rev04 2" xfId="7253" xr:uid="{00000000-0005-0000-0000-0000BA050000}"/>
    <cellStyle name="___retention_2007_CTSG1_FocusTWGs-test_STRJ(SOC)_WK_2007Test0612Rev04_2008Tables_FOCUS_ERM-ERD-FEP-LITH-INTC-FAC-AP_DRAFTv7" xfId="601" xr:uid="{00000000-0005-0000-0000-0000BB050000}"/>
    <cellStyle name="___retention_2007_CTSG1_FocusTWGs-test_STRJ(SOC)_WK_2007Test0612Rev04_2008Tables_FOCUS_ERM-ERD-FEP-LITH-INTC-FAC-AP_DRAFTv7 2" xfId="7176" xr:uid="{00000000-0005-0000-0000-0000BC050000}"/>
    <cellStyle name="___retention_2007_CTSG1_FocusTWGs-test_STRJ(SOC)_WK_2007Test0612Rev04_2008Tables_FOCUS_ERM-ERD-FEP-LITH-INTC-FAC-AP_DRAFTv7_2009 TR Tables_Factory Integration version 08-LSW" xfId="602" xr:uid="{00000000-0005-0000-0000-0000BD050000}"/>
    <cellStyle name="___retention_2007_CTSG1_FocusTWGs-test_STRJ(SOC)_WK_2007Test0612Rev04_2008Tables_FOCUS_ERM-ERD-FEP-LITH-INTC-FAC-AP_DRAFTv7_2009 TR Tables_Factory Integration(20090806)_02A" xfId="603" xr:uid="{00000000-0005-0000-0000-0000BE050000}"/>
    <cellStyle name="___retention_2007_CTSG1_FocusTWGs-test_STRJ(SOC)_WK_2007Test0612Rev04_2008Tables_FOCUS_ERM-ERD-FEP-LITH-INTC-FAC-AP_DRAFTv7_2009_INDEX" xfId="3907" xr:uid="{00000000-0005-0000-0000-0000BF050000}"/>
    <cellStyle name="___retention_2007_CTSG1_FocusTWGs-test_STRJ(SOC)_WK_2007Test0612Rev04_2008Tables_FOCUS_ERM-ERD-FEP-LITH-INTC-FAC-AP_DRAFTv7_2009_InterconnectTables_03032010" xfId="3908" xr:uid="{00000000-0005-0000-0000-0000C0050000}"/>
    <cellStyle name="___retention_2007_CTSG1_FocusTWGs-test_STRJ(SOC)_WK_2007Test0612Rev04_2008Tables_FOCUS_ERM-ERD-FEP-LITH-INTC-FAC-AP_DRAFTv7_2009Tables_FOCUS_B_ITRS" xfId="604" xr:uid="{00000000-0005-0000-0000-0000C1050000}"/>
    <cellStyle name="___retention_2007_CTSG1_FocusTWGs-test_STRJ(SOC)_WK_2007Test0612Rev04_2008Tables_FOCUS_ERM-ERD-FEP-LITH-INTC-FAC-AP_DRAFTv7_2009Tables_FOCUS_B_itwg(Factory Integration)09" xfId="605" xr:uid="{00000000-0005-0000-0000-0000C2050000}"/>
    <cellStyle name="___retention_2007_CTSG1_FocusTWGs-test_STRJ(SOC)_WK_2007Test0612Rev04_2008Tables_FOCUS_ERM-ERD-FEP-LITH-INTC-FAC-AP_DRAFTv7_2009Tables_Focus_B-LITH-US-Bussels-V3" xfId="606" xr:uid="{00000000-0005-0000-0000-0000C3050000}"/>
    <cellStyle name="___retention_2007_CTSG1_FocusTWGs-test_STRJ(SOC)_WK_2007Test0612Rev04_2008Tables_FOCUS_ERM-ERD-FEP-LITH-INTC-FAC-AP_DRAFTv7_2009Tables_Focus_B-LITH-US-V13b" xfId="607" xr:uid="{00000000-0005-0000-0000-0000C4050000}"/>
    <cellStyle name="___retention_2007_CTSG1_FocusTWGs-test_STRJ(SOC)_WK_2007Test0612Rev04_2008Tables_FOCUS_ERM-ERD-FEP-LITH-INTC-FAC-AP_DRAFTv7_2009Tables_FOCUS_C_ITRS-FEPITWG(LL edits)" xfId="7003" xr:uid="{00000000-0005-0000-0000-0000C5050000}"/>
    <cellStyle name="___retention_2007_CTSG1_FocusTWGs-test_STRJ(SOC)_WK_2007Test0612Rev04_2008Tables_FOCUS_ERM-ERD-FEP-LITH-INTC-FAC-AP_DRAFTv7_2009Tables_FOCUS_C_ITRSV1" xfId="608" xr:uid="{00000000-0005-0000-0000-0000C6050000}"/>
    <cellStyle name="___retention_2007_CTSG1_FocusTWGs-test_STRJ(SOC)_WK_2007Test0612Rev04_2008Tables_FOCUS_ERM-ERD-FEP-LITH-INTC-FAC-AP_DRAFTv7_2009Tables_FOCUS_C_ITRSV3" xfId="609" xr:uid="{00000000-0005-0000-0000-0000C7050000}"/>
    <cellStyle name="___retention_2007_CTSG1_FocusTWGs-test_STRJ(SOC)_WK_2007Test0612Rev04_2008Tables_FOCUS_ERM-ERD-FEP-LITH-INTC-FAC-AP_DRAFTv7_2009Tables_FOCUS_D_ITRS-ITWG Copy 2010 V1" xfId="610" xr:uid="{00000000-0005-0000-0000-0000C8050000}"/>
    <cellStyle name="___retention_2007_CTSG1_FocusTWGs-test_STRJ(SOC)_WK_2007Test0612Rev04_2008Tables_FOCUS_ERM-ERD-FEP-LITH-INTC-FAC-AP_DRAFTv7_2009Tables_FOCUS_E_ITRS-AP and Interconnectv1" xfId="3909" xr:uid="{00000000-0005-0000-0000-0000C9050000}"/>
    <cellStyle name="___retention_2007_CTSG1_FocusTWGs-test_STRJ(SOC)_WK_2007Test0612Rev04_2008Tables_FOCUS_ERM-ERD-FEP-LITH-INTC-FAC-AP_DRAFTv7_2009Tables_FOCUS_E_ITRS-Interconnect-DRAFT" xfId="3910" xr:uid="{00000000-0005-0000-0000-0000CA050000}"/>
    <cellStyle name="___retention_2007_CTSG1_FocusTWGs-test_STRJ(SOC)_WK_2007Test0612Rev04_2008Tables_FOCUS_ERM-ERD-FEP-LITH-INTC-FAC-AP_DRAFTv7_2009Tables_ORTC_V5" xfId="611" xr:uid="{00000000-0005-0000-0000-0000CB050000}"/>
    <cellStyle name="___retention_2007_CTSG1_FocusTWGs-test_STRJ(SOC)_WK_2007Test0612Rev04_2008Tables_FOCUS_ERM-ERD-FEP-LITH-INTC-FAC-AP_DRAFTv7_2010-Update-PIDS-4B-lsw" xfId="7004" xr:uid="{00000000-0005-0000-0000-0000CC050000}"/>
    <cellStyle name="___retention_2007_CTSG1_FocusTWGs-test_STRJ(SOC)_WK_2007Test0612Rev04_2008Tables_FOCUS_ERM-ERD-FEP-LITH-INTC-FAC-AP_DRAFTv7_2011_ORTC-2A" xfId="3080" xr:uid="{00000000-0005-0000-0000-0000CD050000}"/>
    <cellStyle name="___retention_2007_CTSG1_FocusTWGs-test_STRJ(SOC)_WK_2007Test0612Rev04_2008Tables_FOCUS_ERM-ERD-FEP-LITH-INTC-FAC-AP_DRAFTv7_4FINAL2009Tables_ERD_Oct30_lsw" xfId="612" xr:uid="{00000000-0005-0000-0000-0000CE050000}"/>
    <cellStyle name="___retention_2007_CTSG1_FocusTWGs-test_STRJ(SOC)_WK_2007Test0612Rev04_2008Tables_FOCUS_ERM-ERD-FEP-LITH-INTC-FAC-AP_DRAFTv7_4FINAL2009Tables_ERD_Oct30_lsw2" xfId="613" xr:uid="{00000000-0005-0000-0000-0000CF050000}"/>
    <cellStyle name="___retention_2007_CTSG1_FocusTWGs-test_STRJ(SOC)_WK_2007Test0612Rev04_2008Tables_FOCUS_ERM-ERD-FEP-LITH-INTC-FAC-AP_DRAFTv7_ITRS 2010 NAND Flash table revision--LSW  (Revised 09-15-2010)" xfId="7303" xr:uid="{00000000-0005-0000-0000-0000D0050000}"/>
    <cellStyle name="___retention_2007_CTSG1_FocusTWGs-test_STRJ(SOC)_WK_2007Test0612Rev04_2008Tables_FOCUS_ERM-ERD-FEP-LITH-INTC-FAC-AP_DRAFTv7_ITRS B)_Table_ver6_INTC1~6_021710_After_Telecon_Rev_Alexis-lswEDITORS-NOTES" xfId="3911" xr:uid="{00000000-0005-0000-0000-0000D1050000}"/>
    <cellStyle name="___retention_2007_CTSG1_FocusTWGs-test_STRJ(SOC)_WK_2007Test0612Rev04_2008Tables_FOCUS_ERM-ERD-FEP-LITH-INTC-FAC-AP_DRAFTv7_ITRS EUV Mask WG Meeting with Proposals-2009" xfId="614" xr:uid="{00000000-0005-0000-0000-0000D2050000}"/>
    <cellStyle name="___retention_2007_CTSG1_FocusTWGs-test_STRJ(SOC)_WK_2007Test0612Rev04_2008Tables_FOCUS_ERM-ERD-FEP-LITH-INTC-FAC-AP_DRAFTv7_ITRS Optica Mask Table change note 200907011" xfId="615" xr:uid="{00000000-0005-0000-0000-0000D3050000}"/>
    <cellStyle name="___retention_2007_CTSG1_FocusTWGs-test_STRJ(SOC)_WK_2007Test0612Rev04_2008Tables_FOCUS_ERM-ERD-FEP-LITH-INTC-FAC-AP_DRAFTv7_Litho_Challenges_2009_ITRS_Lith_Table_Summary-V5" xfId="616" xr:uid="{00000000-0005-0000-0000-0000D4050000}"/>
    <cellStyle name="___retention_2007_CTSG1_FocusTWGs-test_STRJ(SOC)_WK_2007Test0612Rev04_2008Tables_FOCUS_ERM-ERD-FEP-LITH-INTC-FAC-AP_DRAFTv7_Table INTC6-Final from Italy" xfId="3912" xr:uid="{00000000-0005-0000-0000-0000D5050000}"/>
    <cellStyle name="___retention_2007_CTSG1_FocusTWGs-test_STRJ(SOC)_WK_2007Test0612Rev04_2008Tables_FOCUS_ERM-ERD-FEP-LITH-INTC-FAC-AP_DRAFTv7_Table-PIDS4-LSW" xfId="7304" xr:uid="{00000000-0005-0000-0000-0000D6050000}"/>
    <cellStyle name="___retention_2007_CTSG1_FocusTWGs-test_STRJ(SOC)_WK_2007Test0612Rev04_2008Tables_FOCUS_ERM-ERD-FEP-LITH-INTC-FAC-AP_DRAFTv7_To Linda ITRS_NILb (2)" xfId="617" xr:uid="{00000000-0005-0000-0000-0000D7050000}"/>
    <cellStyle name="___retention_2007_CTSG1_FocusTWGs-test_STRJ(SOC)_WK_2007Test0612Rev04_2008Test 081203 handler revised proposal by SEAJ" xfId="3913" xr:uid="{00000000-0005-0000-0000-0000D8050000}"/>
    <cellStyle name="___retention_2007_CTSG1_FocusTWGs-test_STRJ(SOC)_WK_2007Test0612Rev04_2008Test 081203 handler revised proposal by SEAJ_2009 ITRS TestTable(Handler)090505" xfId="3914" xr:uid="{00000000-0005-0000-0000-0000D9050000}"/>
    <cellStyle name="___retention_2007_CTSG1_FocusTWGs-test_STRJ(SOC)_WK_2007Test0612Rev04_2008Test 081203 handler revised proposal by SEAJ_Table Test-T8 RF updated 14 July 2009" xfId="3915" xr:uid="{00000000-0005-0000-0000-0000DA050000}"/>
    <cellStyle name="___retention_2007_CTSG1_FocusTWGs-test_STRJ(SOC)_WK_2007Test0612Rev04_2008Test 1120 prober " xfId="3916" xr:uid="{00000000-0005-0000-0000-0000DB050000}"/>
    <cellStyle name="___retention_2007_CTSG1_FocusTWGs-test_STRJ(SOC)_WK_2007Test0612Rev04_2008Test 1120 prober _2009 ITRS TestTable(Handler)090505" xfId="3917" xr:uid="{00000000-0005-0000-0000-0000DC050000}"/>
    <cellStyle name="___retention_2007_CTSG1_FocusTWGs-test_STRJ(SOC)_WK_2007Test0612Rev04_2008Test 1120 prober _Table Test-T8 RF updated 14 July 2009" xfId="3918" xr:uid="{00000000-0005-0000-0000-0000DD050000}"/>
    <cellStyle name="___retention_2007_CTSG1_FocusTWGs-test_STRJ(SOC)_WK_2007Test0612Rev04_2008Test0722" xfId="3919" xr:uid="{00000000-0005-0000-0000-0000DE050000}"/>
    <cellStyle name="___retention_2007_CTSG1_FocusTWGs-test_STRJ(SOC)_WK_2007Test0612Rev04_2008Test0722_2009 ITRS TestTable(Handler)090505" xfId="3920" xr:uid="{00000000-0005-0000-0000-0000DF050000}"/>
    <cellStyle name="___retention_2007_CTSG1_FocusTWGs-test_STRJ(SOC)_WK_2007Test0612Rev04_2008Test0722_Table Test-T8 RF updated 14 July 2009" xfId="3921" xr:uid="{00000000-0005-0000-0000-0000E0050000}"/>
    <cellStyle name="___retention_2007_CTSG1_FocusTWGs-test_STRJ(SOC)_WK_2007Test0612Rev04_2008Test1215" xfId="3922" xr:uid="{00000000-0005-0000-0000-0000E1050000}"/>
    <cellStyle name="___retention_2007_CTSG1_FocusTWGs-test_STRJ(SOC)_WK_2007Test0612Rev04_2008Test1215_Table Test-T8 RF updated 14 July 2009" xfId="3923" xr:uid="{00000000-0005-0000-0000-0000E2050000}"/>
    <cellStyle name="___retention_2007_CTSG1_FocusTWGs-test_STRJ(SOC)_WK_2007Test0612Rev04_2008TestProposals_Handler_081208" xfId="3924" xr:uid="{00000000-0005-0000-0000-0000E3050000}"/>
    <cellStyle name="___retention_2007_CTSG1_FocusTWGs-test_STRJ(SOC)_WK_2007Test0612Rev04_2008TestProposals_Handler_081208_Table Test-T8 RF updated 14 July 2009" xfId="3925" xr:uid="{00000000-0005-0000-0000-0000E4050000}"/>
    <cellStyle name="___retention_2007_CTSG1_FocusTWGs-test_STRJ(SOC)_WK_2007Test0612Rev04_2009 ITRS TestTable(Handler)090505" xfId="3926" xr:uid="{00000000-0005-0000-0000-0000E5050000}"/>
    <cellStyle name="___retention_2007_CTSG1_FocusTWGs-test_STRJ(SOC)_WK_2007Test0612Rev04_2009 TR Tables_Factory Integration version 08-LSW" xfId="618" xr:uid="{00000000-0005-0000-0000-0000E6050000}"/>
    <cellStyle name="___retention_2007_CTSG1_FocusTWGs-test_STRJ(SOC)_WK_2007Test0612Rev04_2009 TR Tables_Factory Integration(20090806)_02A" xfId="619" xr:uid="{00000000-0005-0000-0000-0000E7050000}"/>
    <cellStyle name="___retention_2007_CTSG1_FocusTWGs-test_STRJ(SOC)_WK_2007Test0612Rev04_2009_INDEX" xfId="3927" xr:uid="{00000000-0005-0000-0000-0000E8050000}"/>
    <cellStyle name="___retention_2007_CTSG1_FocusTWGs-test_STRJ(SOC)_WK_2007Test0612Rev04_2009_InterconnectTables_03032010" xfId="3928" xr:uid="{00000000-0005-0000-0000-0000E9050000}"/>
    <cellStyle name="___retention_2007_CTSG1_FocusTWGs-test_STRJ(SOC)_WK_2007Test0612Rev04_2009Tables_FOCUS_B_ITRS" xfId="620" xr:uid="{00000000-0005-0000-0000-0000EA050000}"/>
    <cellStyle name="___retention_2007_CTSG1_FocusTWGs-test_STRJ(SOC)_WK_2007Test0612Rev04_2009Tables_FOCUS_B_itwg(Factory Integration)09" xfId="621" xr:uid="{00000000-0005-0000-0000-0000EB050000}"/>
    <cellStyle name="___retention_2007_CTSG1_FocusTWGs-test_STRJ(SOC)_WK_2007Test0612Rev04_2009Tables_Focus_B-LITH-US-Bussels-V3" xfId="622" xr:uid="{00000000-0005-0000-0000-0000EC050000}"/>
    <cellStyle name="___retention_2007_CTSG1_FocusTWGs-test_STRJ(SOC)_WK_2007Test0612Rev04_2009Tables_Focus_B-LITH-US-V13b" xfId="623" xr:uid="{00000000-0005-0000-0000-0000ED050000}"/>
    <cellStyle name="___retention_2007_CTSG1_FocusTWGs-test_STRJ(SOC)_WK_2007Test0612Rev04_2009Tables_FOCUS_C_ITRS-FEPITWG(LL edits)" xfId="6718" xr:uid="{00000000-0005-0000-0000-0000EE050000}"/>
    <cellStyle name="___retention_2007_CTSG1_FocusTWGs-test_STRJ(SOC)_WK_2007Test0612Rev04_2009Tables_FOCUS_C_ITRSV1" xfId="624" xr:uid="{00000000-0005-0000-0000-0000EF050000}"/>
    <cellStyle name="___retention_2007_CTSG1_FocusTWGs-test_STRJ(SOC)_WK_2007Test0612Rev04_2009Tables_FOCUS_C_ITRSV3" xfId="625" xr:uid="{00000000-0005-0000-0000-0000F0050000}"/>
    <cellStyle name="___retention_2007_CTSG1_FocusTWGs-test_STRJ(SOC)_WK_2007Test0612Rev04_2009Tables_FOCUS_D_ITRS-ITWG Copy 2010 V1" xfId="626" xr:uid="{00000000-0005-0000-0000-0000F1050000}"/>
    <cellStyle name="___retention_2007_CTSG1_FocusTWGs-test_STRJ(SOC)_WK_2007Test0612Rev04_2009Tables_FOCUS_E_ITRS-AP and Interconnectv1" xfId="3929" xr:uid="{00000000-0005-0000-0000-0000F2050000}"/>
    <cellStyle name="___retention_2007_CTSG1_FocusTWGs-test_STRJ(SOC)_WK_2007Test0612Rev04_2009Tables_FOCUS_E_ITRS-Interconnect-DRAFT" xfId="3930" xr:uid="{00000000-0005-0000-0000-0000F3050000}"/>
    <cellStyle name="___retention_2007_CTSG1_FocusTWGs-test_STRJ(SOC)_WK_2007Test0612Rev04_2009Tables_ORTC_V5" xfId="627" xr:uid="{00000000-0005-0000-0000-0000F4050000}"/>
    <cellStyle name="___retention_2007_CTSG1_FocusTWGs-test_STRJ(SOC)_WK_2007Test0612Rev04_2010-Update-PIDS-4B-lsw" xfId="6719" xr:uid="{00000000-0005-0000-0000-0000F5050000}"/>
    <cellStyle name="___retention_2007_CTSG1_FocusTWGs-test_STRJ(SOC)_WK_2007Test0612Rev04_2011_ORTC-2A" xfId="3081" xr:uid="{00000000-0005-0000-0000-0000F6050000}"/>
    <cellStyle name="___retention_2007_CTSG1_FocusTWGs-test_STRJ(SOC)_WK_2007Test0612Rev04_4FINAL2009Tables_ERD_Oct30_lsw" xfId="628" xr:uid="{00000000-0005-0000-0000-0000F7050000}"/>
    <cellStyle name="___retention_2007_CTSG1_FocusTWGs-test_STRJ(SOC)_WK_2007Test0612Rev04_4FINAL2009Tables_ERD_Oct30_lsw2" xfId="629" xr:uid="{00000000-0005-0000-0000-0000F8050000}"/>
    <cellStyle name="___retention_2007_CTSG1_FocusTWGs-test_STRJ(SOC)_WK_2007Test0612Rev04_ITRS 2010 NAND Flash table revision--LSW  (Revised 09-15-2010)" xfId="7618" xr:uid="{00000000-0005-0000-0000-0000F9050000}"/>
    <cellStyle name="___retention_2007_CTSG1_FocusTWGs-test_STRJ(SOC)_WK_2007Test0612Rev04_ITRS B)_Table_ver6_INTC1~6_021710_After_Telecon_Rev_Alexis-lswEDITORS-NOTES" xfId="3931" xr:uid="{00000000-0005-0000-0000-0000FA050000}"/>
    <cellStyle name="___retention_2007_CTSG1_FocusTWGs-test_STRJ(SOC)_WK_2007Test0612Rev04_ITRS EUV Mask WG Meeting with Proposals-2009" xfId="630" xr:uid="{00000000-0005-0000-0000-0000FB050000}"/>
    <cellStyle name="___retention_2007_CTSG1_FocusTWGs-test_STRJ(SOC)_WK_2007Test0612Rev04_ITRS Optica Mask Table change note 200907011" xfId="631" xr:uid="{00000000-0005-0000-0000-0000FC050000}"/>
    <cellStyle name="___retention_2007_CTSG1_FocusTWGs-test_STRJ(SOC)_WK_2007Test0612Rev04_Litho_Challenges_2009_ITRS_Lith_Table_Summary-V5" xfId="632" xr:uid="{00000000-0005-0000-0000-0000FD050000}"/>
    <cellStyle name="___retention_2007_CTSG1_FocusTWGs-test_STRJ(SOC)_WK_2007Test0612Rev04_Table INTC6-Final from Italy" xfId="3932" xr:uid="{00000000-0005-0000-0000-0000FE050000}"/>
    <cellStyle name="___retention_2007_CTSG1_FocusTWGs-test_STRJ(SOC)_WK_2007Test0612Rev04_Table Test-T11 Prober updated 08Jul09" xfId="3933" xr:uid="{00000000-0005-0000-0000-0000FF050000}"/>
    <cellStyle name="___retention_2007_CTSG1_FocusTWGs-test_STRJ(SOC)_WK_2007Test0612Rev04_Table Test-T8 RF updated 14 July 2009" xfId="3934" xr:uid="{00000000-0005-0000-0000-000000060000}"/>
    <cellStyle name="___retention_2007_CTSG1_FocusTWGs-test_STRJ(SOC)_WK_2007Test0612Rev04_Table-PIDS4-LSW" xfId="7575" xr:uid="{00000000-0005-0000-0000-000001060000}"/>
    <cellStyle name="___retention_2007_CTSG1_FocusTWGs-test_STRJ(SOC)_WK_2007Test0612Rev04_Test_Tables_20081208" xfId="3935" xr:uid="{00000000-0005-0000-0000-000002060000}"/>
    <cellStyle name="___retention_2007_CTSG1_FocusTWGs-test_STRJ(SOC)_WK_2007Test0612Rev04_Test_Tables_20081208 Korea feedback_08081225 " xfId="3936" xr:uid="{00000000-0005-0000-0000-000003060000}"/>
    <cellStyle name="___retention_2007_CTSG1_FocusTWGs-test_STRJ(SOC)_WK_2007Test0612Rev04_Test_Tables_20081208 Korea feedback_08081225 _Table Test-T8 RF updated 14 July 2009" xfId="3937" xr:uid="{00000000-0005-0000-0000-000004060000}"/>
    <cellStyle name="___retention_2007_CTSG1_FocusTWGs-test_STRJ(SOC)_WK_2007Test0612Rev04_Test_Tables_20081208_Table Test-T8 RF updated 14 July 2009" xfId="3938" xr:uid="{00000000-0005-0000-0000-000005060000}"/>
    <cellStyle name="___retention_2007_CTSG1_FocusTWGs-test_STRJ(SOC)_WK_2007Test0612Rev04_Test_Tables_20081231プローブカード案" xfId="3939" xr:uid="{00000000-0005-0000-0000-000006060000}"/>
    <cellStyle name="___retention_2007_CTSG1_FocusTWGs-test_STRJ(SOC)_WK_2007Test0612Rev04_Test_Tables_20081231プローブカード案_Table Test-T8 RF updated 14 July 2009" xfId="3940" xr:uid="{00000000-0005-0000-0000-000007060000}"/>
    <cellStyle name="___retention_2007_CTSG1_FocusTWGs-test_STRJ(SOC)_WK_2007Test0612Rev04_Test_Tables_20090113プローブカード案2" xfId="3941" xr:uid="{00000000-0005-0000-0000-000008060000}"/>
    <cellStyle name="___retention_2007_CTSG1_FocusTWGs-test_STRJ(SOC)_WK_2007Test0612Rev04_Test_Tables_20090113プローブカード案2_Table Test-T8 RF updated 14 July 2009" xfId="3942" xr:uid="{00000000-0005-0000-0000-000009060000}"/>
    <cellStyle name="___retention_2007_CTSG1_FocusTWGs-test_STRJ(SOC)_WK_2007Test0612Rev04_Test_Tables_20090113プローブカード案3" xfId="3943" xr:uid="{00000000-0005-0000-0000-00000A060000}"/>
    <cellStyle name="___retention_2007_CTSG1_FocusTWGs-test_STRJ(SOC)_WK_2007Test0612Rev04_Test_Tables_20090113プローブカード案3_Table Test-T8 RF updated 14 July 2009" xfId="3944" xr:uid="{00000000-0005-0000-0000-00000B060000}"/>
    <cellStyle name="___retention_2007_CTSG1_FocusTWGs-test_STRJ(SOC)_WK_2007Test0612Rev04_To Linda ITRS_NILb (2)" xfId="633" xr:uid="{00000000-0005-0000-0000-00000C060000}"/>
    <cellStyle name="___retention_2007_CTSG1_FocusTWGs-test_STRJ(SOC)_WK_2007Test0612Rev04_見直しfor2009：2007Test0829_SoC&amp;Logic" xfId="3945" xr:uid="{00000000-0005-0000-0000-00000D060000}"/>
    <cellStyle name="___retention_2007_CTSG1_FocusTWGs-test_STRJ(SOC)_WK_2007Test0612Rev04_見直しfor2009：2007Test0829_SoC&amp;Logic(0707会議後)" xfId="3946" xr:uid="{00000000-0005-0000-0000-00000E060000}"/>
    <cellStyle name="___retention_2007_CTSG1_FocusTWGs-test_STRJ(SOC)_見直しfor2009：2007Test0829_SoC&amp;Logic" xfId="3947" xr:uid="{00000000-0005-0000-0000-00000F060000}"/>
    <cellStyle name="___retention_2007_CTSG1_FocusTWGs-test_STRJ(SOC)_見直しfor2009：2007Test0829_SoC&amp;Logic(0707会議後)" xfId="3948" xr:uid="{00000000-0005-0000-0000-000010060000}"/>
    <cellStyle name="___retention_2007_SoC_table_Rev 1" xfId="634" xr:uid="{00000000-0005-0000-0000-000011060000}"/>
    <cellStyle name="___retention_2007_SoC_table_Rev 1 2" xfId="7177" xr:uid="{00000000-0005-0000-0000-000012060000}"/>
    <cellStyle name="___retention_2007_SoC_table_Rev 1_2007Test_SoC_0618" xfId="635" xr:uid="{00000000-0005-0000-0000-000013060000}"/>
    <cellStyle name="___retention_2007_SoC_table_Rev 1_2007Test_SoC_0618 2" xfId="7758" xr:uid="{00000000-0005-0000-0000-000014060000}"/>
    <cellStyle name="___retention_2007_SoC_table_Rev 1_2007Test_SoC_0618_2008Tables_FOCUS_ERM-ERD-FEP-LITH-INTC-FAC-AP_DRAFTv7" xfId="636" xr:uid="{00000000-0005-0000-0000-000015060000}"/>
    <cellStyle name="___retention_2007_SoC_table_Rev 1_2007Test_SoC_0618_2008Tables_FOCUS_ERM-ERD-FEP-LITH-INTC-FAC-AP_DRAFTv7 2" xfId="7178" xr:uid="{00000000-0005-0000-0000-000016060000}"/>
    <cellStyle name="___retention_2007_SoC_table_Rev 1_2007Test_SoC_0618_2008Tables_FOCUS_ERM-ERD-FEP-LITH-INTC-FAC-AP_DRAFTv7_2009 TR Tables_Factory Integration version 08-LSW" xfId="637" xr:uid="{00000000-0005-0000-0000-000017060000}"/>
    <cellStyle name="___retention_2007_SoC_table_Rev 1_2007Test_SoC_0618_2008Tables_FOCUS_ERM-ERD-FEP-LITH-INTC-FAC-AP_DRAFTv7_2009 TR Tables_Factory Integration(20090806)_02A" xfId="638" xr:uid="{00000000-0005-0000-0000-000018060000}"/>
    <cellStyle name="___retention_2007_SoC_table_Rev 1_2007Test_SoC_0618_2008Tables_FOCUS_ERM-ERD-FEP-LITH-INTC-FAC-AP_DRAFTv7_2009_INDEX" xfId="3949" xr:uid="{00000000-0005-0000-0000-000019060000}"/>
    <cellStyle name="___retention_2007_SoC_table_Rev 1_2007Test_SoC_0618_2008Tables_FOCUS_ERM-ERD-FEP-LITH-INTC-FAC-AP_DRAFTv7_2009_InterconnectTables_03032010" xfId="3950" xr:uid="{00000000-0005-0000-0000-00001A060000}"/>
    <cellStyle name="___retention_2007_SoC_table_Rev 1_2007Test_SoC_0618_2008Tables_FOCUS_ERM-ERD-FEP-LITH-INTC-FAC-AP_DRAFTv7_2009Tables_FOCUS_B_ITRS" xfId="639" xr:uid="{00000000-0005-0000-0000-00001B060000}"/>
    <cellStyle name="___retention_2007_SoC_table_Rev 1_2007Test_SoC_0618_2008Tables_FOCUS_ERM-ERD-FEP-LITH-INTC-FAC-AP_DRAFTv7_2009Tables_FOCUS_B_itwg(Factory Integration)09" xfId="640" xr:uid="{00000000-0005-0000-0000-00001C060000}"/>
    <cellStyle name="___retention_2007_SoC_table_Rev 1_2007Test_SoC_0618_2008Tables_FOCUS_ERM-ERD-FEP-LITH-INTC-FAC-AP_DRAFTv7_2009Tables_Focus_B-LITH-US-Bussels-V3" xfId="641" xr:uid="{00000000-0005-0000-0000-00001D060000}"/>
    <cellStyle name="___retention_2007_SoC_table_Rev 1_2007Test_SoC_0618_2008Tables_FOCUS_ERM-ERD-FEP-LITH-INTC-FAC-AP_DRAFTv7_2009Tables_Focus_B-LITH-US-V13b" xfId="642" xr:uid="{00000000-0005-0000-0000-00001E060000}"/>
    <cellStyle name="___retention_2007_SoC_table_Rev 1_2007Test_SoC_0618_2008Tables_FOCUS_ERM-ERD-FEP-LITH-INTC-FAC-AP_DRAFTv7_2009Tables_FOCUS_C_ITRS-FEPITWG(LL edits)" xfId="6720" xr:uid="{00000000-0005-0000-0000-00001F060000}"/>
    <cellStyle name="___retention_2007_SoC_table_Rev 1_2007Test_SoC_0618_2008Tables_FOCUS_ERM-ERD-FEP-LITH-INTC-FAC-AP_DRAFTv7_2009Tables_FOCUS_C_ITRSV1" xfId="643" xr:uid="{00000000-0005-0000-0000-000020060000}"/>
    <cellStyle name="___retention_2007_SoC_table_Rev 1_2007Test_SoC_0618_2008Tables_FOCUS_ERM-ERD-FEP-LITH-INTC-FAC-AP_DRAFTv7_2009Tables_FOCUS_C_ITRSV3" xfId="644" xr:uid="{00000000-0005-0000-0000-000021060000}"/>
    <cellStyle name="___retention_2007_SoC_table_Rev 1_2007Test_SoC_0618_2008Tables_FOCUS_ERM-ERD-FEP-LITH-INTC-FAC-AP_DRAFTv7_2009Tables_FOCUS_D_ITRS-ITWG Copy 2010 V1" xfId="645" xr:uid="{00000000-0005-0000-0000-000022060000}"/>
    <cellStyle name="___retention_2007_SoC_table_Rev 1_2007Test_SoC_0618_2008Tables_FOCUS_ERM-ERD-FEP-LITH-INTC-FAC-AP_DRAFTv7_2009Tables_FOCUS_E_ITRS-AP and Interconnectv1" xfId="3951" xr:uid="{00000000-0005-0000-0000-000023060000}"/>
    <cellStyle name="___retention_2007_SoC_table_Rev 1_2007Test_SoC_0618_2008Tables_FOCUS_ERM-ERD-FEP-LITH-INTC-FAC-AP_DRAFTv7_2009Tables_FOCUS_E_ITRS-Interconnect-DRAFT" xfId="3952" xr:uid="{00000000-0005-0000-0000-000024060000}"/>
    <cellStyle name="___retention_2007_SoC_table_Rev 1_2007Test_SoC_0618_2008Tables_FOCUS_ERM-ERD-FEP-LITH-INTC-FAC-AP_DRAFTv7_2009Tables_ORTC_V5" xfId="646" xr:uid="{00000000-0005-0000-0000-000025060000}"/>
    <cellStyle name="___retention_2007_SoC_table_Rev 1_2007Test_SoC_0618_2008Tables_FOCUS_ERM-ERD-FEP-LITH-INTC-FAC-AP_DRAFTv7_2010-Update-PIDS-4B-lsw" xfId="6721" xr:uid="{00000000-0005-0000-0000-000026060000}"/>
    <cellStyle name="___retention_2007_SoC_table_Rev 1_2007Test_SoC_0618_2008Tables_FOCUS_ERM-ERD-FEP-LITH-INTC-FAC-AP_DRAFTv7_2011_ORTC-2A" xfId="3082" xr:uid="{00000000-0005-0000-0000-000027060000}"/>
    <cellStyle name="___retention_2007_SoC_table_Rev 1_2007Test_SoC_0618_2008Tables_FOCUS_ERM-ERD-FEP-LITH-INTC-FAC-AP_DRAFTv7_4FINAL2009Tables_ERD_Oct30_lsw" xfId="647" xr:uid="{00000000-0005-0000-0000-000028060000}"/>
    <cellStyle name="___retention_2007_SoC_table_Rev 1_2007Test_SoC_0618_2008Tables_FOCUS_ERM-ERD-FEP-LITH-INTC-FAC-AP_DRAFTv7_4FINAL2009Tables_ERD_Oct30_lsw2" xfId="648" xr:uid="{00000000-0005-0000-0000-000029060000}"/>
    <cellStyle name="___retention_2007_SoC_table_Rev 1_2007Test_SoC_0618_2008Tables_FOCUS_ERM-ERD-FEP-LITH-INTC-FAC-AP_DRAFTv7_ITRS 2010 NAND Flash table revision--LSW  (Revised 09-15-2010)" xfId="6722" xr:uid="{00000000-0005-0000-0000-00002A060000}"/>
    <cellStyle name="___retention_2007_SoC_table_Rev 1_2007Test_SoC_0618_2008Tables_FOCUS_ERM-ERD-FEP-LITH-INTC-FAC-AP_DRAFTv7_ITRS B)_Table_ver6_INTC1~6_021710_After_Telecon_Rev_Alexis-lswEDITORS-NOTES" xfId="3953" xr:uid="{00000000-0005-0000-0000-00002B060000}"/>
    <cellStyle name="___retention_2007_SoC_table_Rev 1_2007Test_SoC_0618_2008Tables_FOCUS_ERM-ERD-FEP-LITH-INTC-FAC-AP_DRAFTv7_ITRS EUV Mask WG Meeting with Proposals-2009" xfId="649" xr:uid="{00000000-0005-0000-0000-00002C060000}"/>
    <cellStyle name="___retention_2007_SoC_table_Rev 1_2007Test_SoC_0618_2008Tables_FOCUS_ERM-ERD-FEP-LITH-INTC-FAC-AP_DRAFTv7_ITRS Optica Mask Table change note 200907011" xfId="650" xr:uid="{00000000-0005-0000-0000-00002D060000}"/>
    <cellStyle name="___retention_2007_SoC_table_Rev 1_2007Test_SoC_0618_2008Tables_FOCUS_ERM-ERD-FEP-LITH-INTC-FAC-AP_DRAFTv7_Litho_Challenges_2009_ITRS_Lith_Table_Summary-V5" xfId="651" xr:uid="{00000000-0005-0000-0000-00002E060000}"/>
    <cellStyle name="___retention_2007_SoC_table_Rev 1_2007Test_SoC_0618_2008Tables_FOCUS_ERM-ERD-FEP-LITH-INTC-FAC-AP_DRAFTv7_Table INTC6-Final from Italy" xfId="3954" xr:uid="{00000000-0005-0000-0000-00002F060000}"/>
    <cellStyle name="___retention_2007_SoC_table_Rev 1_2007Test_SoC_0618_2008Tables_FOCUS_ERM-ERD-FEP-LITH-INTC-FAC-AP_DRAFTv7_Table-PIDS4-LSW" xfId="7305" xr:uid="{00000000-0005-0000-0000-000030060000}"/>
    <cellStyle name="___retention_2007_SoC_table_Rev 1_2007Test_SoC_0618_2008Tables_FOCUS_ERM-ERD-FEP-LITH-INTC-FAC-AP_DRAFTv7_To Linda ITRS_NILb (2)" xfId="652" xr:uid="{00000000-0005-0000-0000-000031060000}"/>
    <cellStyle name="___retention_2007_SoC_table_Rev 1_2007Test_SoC_0618_2008Test 081203 handler revised proposal by SEAJ" xfId="3955" xr:uid="{00000000-0005-0000-0000-000032060000}"/>
    <cellStyle name="___retention_2007_SoC_table_Rev 1_2007Test_SoC_0618_2008Test 081203 handler revised proposal by SEAJ_2009 ITRS TestTable(Handler)090505" xfId="3956" xr:uid="{00000000-0005-0000-0000-000033060000}"/>
    <cellStyle name="___retention_2007_SoC_table_Rev 1_2007Test_SoC_0618_2008Test 081203 handler revised proposal by SEAJ_Table Test-T8 RF updated 14 July 2009" xfId="3957" xr:uid="{00000000-0005-0000-0000-000034060000}"/>
    <cellStyle name="___retention_2007_SoC_table_Rev 1_2007Test_SoC_0618_2008Test 1120 prober " xfId="3958" xr:uid="{00000000-0005-0000-0000-000035060000}"/>
    <cellStyle name="___retention_2007_SoC_table_Rev 1_2007Test_SoC_0618_2008Test 1120 prober _2009 ITRS TestTable(Handler)090505" xfId="3959" xr:uid="{00000000-0005-0000-0000-000036060000}"/>
    <cellStyle name="___retention_2007_SoC_table_Rev 1_2007Test_SoC_0618_2008Test 1120 prober _Table Test-T8 RF updated 14 July 2009" xfId="3960" xr:uid="{00000000-0005-0000-0000-000037060000}"/>
    <cellStyle name="___retention_2007_SoC_table_Rev 1_2007Test_SoC_0618_2008Test0722" xfId="3961" xr:uid="{00000000-0005-0000-0000-000038060000}"/>
    <cellStyle name="___retention_2007_SoC_table_Rev 1_2007Test_SoC_0618_2008Test0722_2009 ITRS TestTable(Handler)090505" xfId="3962" xr:uid="{00000000-0005-0000-0000-000039060000}"/>
    <cellStyle name="___retention_2007_SoC_table_Rev 1_2007Test_SoC_0618_2008Test0722_Table Test-T8 RF updated 14 July 2009" xfId="3963" xr:uid="{00000000-0005-0000-0000-00003A060000}"/>
    <cellStyle name="___retention_2007_SoC_table_Rev 1_2007Test_SoC_0618_2008Test1215" xfId="3964" xr:uid="{00000000-0005-0000-0000-00003B060000}"/>
    <cellStyle name="___retention_2007_SoC_table_Rev 1_2007Test_SoC_0618_2008Test1215_Table Test-T8 RF updated 14 July 2009" xfId="3965" xr:uid="{00000000-0005-0000-0000-00003C060000}"/>
    <cellStyle name="___retention_2007_SoC_table_Rev 1_2007Test_SoC_0618_2008TestProposals_Handler_081208" xfId="3966" xr:uid="{00000000-0005-0000-0000-00003D060000}"/>
    <cellStyle name="___retention_2007_SoC_table_Rev 1_2007Test_SoC_0618_2008TestProposals_Handler_081208_Table Test-T8 RF updated 14 July 2009" xfId="3967" xr:uid="{00000000-0005-0000-0000-00003E060000}"/>
    <cellStyle name="___retention_2007_SoC_table_Rev 1_2007Test_SoC_0618_2009 ITRS TestTable(Handler)090505" xfId="3968" xr:uid="{00000000-0005-0000-0000-00003F060000}"/>
    <cellStyle name="___retention_2007_SoC_table_Rev 1_2007Test_SoC_0618_2009 TR Tables_Factory Integration version 08-LSW" xfId="653" xr:uid="{00000000-0005-0000-0000-000040060000}"/>
    <cellStyle name="___retention_2007_SoC_table_Rev 1_2007Test_SoC_0618_2009 TR Tables_Factory Integration(20090806)_02A" xfId="654" xr:uid="{00000000-0005-0000-0000-000041060000}"/>
    <cellStyle name="___retention_2007_SoC_table_Rev 1_2007Test_SoC_0618_2009_INDEX" xfId="3969" xr:uid="{00000000-0005-0000-0000-000042060000}"/>
    <cellStyle name="___retention_2007_SoC_table_Rev 1_2007Test_SoC_0618_2009_InterconnectTables_03032010" xfId="3970" xr:uid="{00000000-0005-0000-0000-000043060000}"/>
    <cellStyle name="___retention_2007_SoC_table_Rev 1_2007Test_SoC_0618_2009Tables_FOCUS_B_ITRS" xfId="655" xr:uid="{00000000-0005-0000-0000-000044060000}"/>
    <cellStyle name="___retention_2007_SoC_table_Rev 1_2007Test_SoC_0618_2009Tables_FOCUS_B_itwg(Factory Integration)09" xfId="656" xr:uid="{00000000-0005-0000-0000-000045060000}"/>
    <cellStyle name="___retention_2007_SoC_table_Rev 1_2007Test_SoC_0618_2009Tables_Focus_B-LITH-US-Bussels-V3" xfId="657" xr:uid="{00000000-0005-0000-0000-000046060000}"/>
    <cellStyle name="___retention_2007_SoC_table_Rev 1_2007Test_SoC_0618_2009Tables_Focus_B-LITH-US-V13b" xfId="658" xr:uid="{00000000-0005-0000-0000-000047060000}"/>
    <cellStyle name="___retention_2007_SoC_table_Rev 1_2007Test_SoC_0618_2009Tables_FOCUS_C_ITRS-FEPITWG(LL edits)" xfId="7619" xr:uid="{00000000-0005-0000-0000-000048060000}"/>
    <cellStyle name="___retention_2007_SoC_table_Rev 1_2007Test_SoC_0618_2009Tables_FOCUS_C_ITRSV1" xfId="659" xr:uid="{00000000-0005-0000-0000-000049060000}"/>
    <cellStyle name="___retention_2007_SoC_table_Rev 1_2007Test_SoC_0618_2009Tables_FOCUS_C_ITRSV3" xfId="660" xr:uid="{00000000-0005-0000-0000-00004A060000}"/>
    <cellStyle name="___retention_2007_SoC_table_Rev 1_2007Test_SoC_0618_2009Tables_FOCUS_D_ITRS-ITWG Copy 2010 V1" xfId="661" xr:uid="{00000000-0005-0000-0000-00004B060000}"/>
    <cellStyle name="___retention_2007_SoC_table_Rev 1_2007Test_SoC_0618_2009Tables_FOCUS_E_ITRS-AP and Interconnectv1" xfId="3971" xr:uid="{00000000-0005-0000-0000-00004C060000}"/>
    <cellStyle name="___retention_2007_SoC_table_Rev 1_2007Test_SoC_0618_2009Tables_FOCUS_E_ITRS-Interconnect-DRAFT" xfId="3972" xr:uid="{00000000-0005-0000-0000-00004D060000}"/>
    <cellStyle name="___retention_2007_SoC_table_Rev 1_2007Test_SoC_0618_2009Tables_ORTC_V5" xfId="662" xr:uid="{00000000-0005-0000-0000-00004E060000}"/>
    <cellStyle name="___retention_2007_SoC_table_Rev 1_2007Test_SoC_0618_2010-Update-PIDS-4B-lsw" xfId="7620" xr:uid="{00000000-0005-0000-0000-00004F060000}"/>
    <cellStyle name="___retention_2007_SoC_table_Rev 1_2007Test_SoC_0618_2011_ORTC-2A" xfId="3083" xr:uid="{00000000-0005-0000-0000-000050060000}"/>
    <cellStyle name="___retention_2007_SoC_table_Rev 1_2007Test_SoC_0618_4FINAL2009Tables_ERD_Oct30_lsw" xfId="663" xr:uid="{00000000-0005-0000-0000-000051060000}"/>
    <cellStyle name="___retention_2007_SoC_table_Rev 1_2007Test_SoC_0618_4FINAL2009Tables_ERD_Oct30_lsw2" xfId="664" xr:uid="{00000000-0005-0000-0000-000052060000}"/>
    <cellStyle name="___retention_2007_SoC_table_Rev 1_2007Test_SoC_0618_ITRS 2010 NAND Flash table revision--LSW  (Revised 09-15-2010)" xfId="7621" xr:uid="{00000000-0005-0000-0000-000053060000}"/>
    <cellStyle name="___retention_2007_SoC_table_Rev 1_2007Test_SoC_0618_ITRS B)_Table_ver6_INTC1~6_021710_After_Telecon_Rev_Alexis-lswEDITORS-NOTES" xfId="3973" xr:uid="{00000000-0005-0000-0000-000054060000}"/>
    <cellStyle name="___retention_2007_SoC_table_Rev 1_2007Test_SoC_0618_ITRS EUV Mask WG Meeting with Proposals-2009" xfId="665" xr:uid="{00000000-0005-0000-0000-000055060000}"/>
    <cellStyle name="___retention_2007_SoC_table_Rev 1_2007Test_SoC_0618_ITRS Optica Mask Table change note 200907011" xfId="666" xr:uid="{00000000-0005-0000-0000-000056060000}"/>
    <cellStyle name="___retention_2007_SoC_table_Rev 1_2007Test_SoC_0618_Litho_Challenges_2009_ITRS_Lith_Table_Summary-V5" xfId="667" xr:uid="{00000000-0005-0000-0000-000057060000}"/>
    <cellStyle name="___retention_2007_SoC_table_Rev 1_2007Test_SoC_0618_Table INTC6-Final from Italy" xfId="3974" xr:uid="{00000000-0005-0000-0000-000058060000}"/>
    <cellStyle name="___retention_2007_SoC_table_Rev 1_2007Test_SoC_0618_Table Test-T11 Prober updated 08Jul09" xfId="3975" xr:uid="{00000000-0005-0000-0000-000059060000}"/>
    <cellStyle name="___retention_2007_SoC_table_Rev 1_2007Test_SoC_0618_Table Test-T8 RF updated 14 July 2009" xfId="3976" xr:uid="{00000000-0005-0000-0000-00005A060000}"/>
    <cellStyle name="___retention_2007_SoC_table_Rev 1_2007Test_SoC_0618_Table-PIDS4-LSW" xfId="7005" xr:uid="{00000000-0005-0000-0000-00005B060000}"/>
    <cellStyle name="___retention_2007_SoC_table_Rev 1_2007Test_SoC_0618_Test_Tables_20081208" xfId="3977" xr:uid="{00000000-0005-0000-0000-00005C060000}"/>
    <cellStyle name="___retention_2007_SoC_table_Rev 1_2007Test_SoC_0618_Test_Tables_20081208 Korea feedback_08081225 " xfId="3978" xr:uid="{00000000-0005-0000-0000-00005D060000}"/>
    <cellStyle name="___retention_2007_SoC_table_Rev 1_2007Test_SoC_0618_Test_Tables_20081208 Korea feedback_08081225 _Table Test-T8 RF updated 14 July 2009" xfId="3979" xr:uid="{00000000-0005-0000-0000-00005E060000}"/>
    <cellStyle name="___retention_2007_SoC_table_Rev 1_2007Test_SoC_0618_Test_Tables_20081208_Table Test-T8 RF updated 14 July 2009" xfId="3980" xr:uid="{00000000-0005-0000-0000-00005F060000}"/>
    <cellStyle name="___retention_2007_SoC_table_Rev 1_2007Test_SoC_0618_Test_Tables_20081231プローブカード案" xfId="3981" xr:uid="{00000000-0005-0000-0000-000060060000}"/>
    <cellStyle name="___retention_2007_SoC_table_Rev 1_2007Test_SoC_0618_Test_Tables_20081231プローブカード案_Table Test-T8 RF updated 14 July 2009" xfId="3982" xr:uid="{00000000-0005-0000-0000-000061060000}"/>
    <cellStyle name="___retention_2007_SoC_table_Rev 1_2007Test_SoC_0618_Test_Tables_20090113プローブカード案2" xfId="3983" xr:uid="{00000000-0005-0000-0000-000062060000}"/>
    <cellStyle name="___retention_2007_SoC_table_Rev 1_2007Test_SoC_0618_Test_Tables_20090113プローブカード案2_Table Test-T8 RF updated 14 July 2009" xfId="3984" xr:uid="{00000000-0005-0000-0000-000063060000}"/>
    <cellStyle name="___retention_2007_SoC_table_Rev 1_2007Test_SoC_0618_Test_Tables_20090113プローブカード案3" xfId="3985" xr:uid="{00000000-0005-0000-0000-000064060000}"/>
    <cellStyle name="___retention_2007_SoC_table_Rev 1_2007Test_SoC_0618_Test_Tables_20090113プローブカード案3_Table Test-T8 RF updated 14 July 2009" xfId="3986" xr:uid="{00000000-0005-0000-0000-000065060000}"/>
    <cellStyle name="___retention_2007_SoC_table_Rev 1_2007Test_SoC_0618_To Linda ITRS_NILb (2)" xfId="668" xr:uid="{00000000-0005-0000-0000-000066060000}"/>
    <cellStyle name="___retention_2007_SoC_table_Rev 1_2007Test_SoC_0618_見直しfor2009：2007Test0829_SoC&amp;Logic" xfId="3987" xr:uid="{00000000-0005-0000-0000-000067060000}"/>
    <cellStyle name="___retention_2007_SoC_table_Rev 1_2007Test_SoC_0618_見直しfor2009：2007Test0829_SoC&amp;Logic(0707会議後)" xfId="3988" xr:uid="{00000000-0005-0000-0000-000068060000}"/>
    <cellStyle name="___retention_2007_SoC_table_Rev 1_2008Tables_FOCUS_ERM-ERD-FEP-LITH-INTC-FAC-AP_DRAFTv7" xfId="669" xr:uid="{00000000-0005-0000-0000-000069060000}"/>
    <cellStyle name="___retention_2007_SoC_table_Rev 1_2008Tables_FOCUS_ERM-ERD-FEP-LITH-INTC-FAC-AP_DRAFTv7 2" xfId="7179" xr:uid="{00000000-0005-0000-0000-00006A060000}"/>
    <cellStyle name="___retention_2007_SoC_table_Rev 1_2008Tables_FOCUS_ERM-ERD-FEP-LITH-INTC-FAC-AP_DRAFTv7_2009 TR Tables_Factory Integration version 08-LSW" xfId="670" xr:uid="{00000000-0005-0000-0000-00006B060000}"/>
    <cellStyle name="___retention_2007_SoC_table_Rev 1_2008Tables_FOCUS_ERM-ERD-FEP-LITH-INTC-FAC-AP_DRAFTv7_2009 TR Tables_Factory Integration(20090806)_02A" xfId="671" xr:uid="{00000000-0005-0000-0000-00006C060000}"/>
    <cellStyle name="___retention_2007_SoC_table_Rev 1_2008Tables_FOCUS_ERM-ERD-FEP-LITH-INTC-FAC-AP_DRAFTv7_2009_INDEX" xfId="3989" xr:uid="{00000000-0005-0000-0000-00006D060000}"/>
    <cellStyle name="___retention_2007_SoC_table_Rev 1_2008Tables_FOCUS_ERM-ERD-FEP-LITH-INTC-FAC-AP_DRAFTv7_2009_InterconnectTables_03032010" xfId="3990" xr:uid="{00000000-0005-0000-0000-00006E060000}"/>
    <cellStyle name="___retention_2007_SoC_table_Rev 1_2008Tables_FOCUS_ERM-ERD-FEP-LITH-INTC-FAC-AP_DRAFTv7_2009Tables_FOCUS_B_ITRS" xfId="672" xr:uid="{00000000-0005-0000-0000-00006F060000}"/>
    <cellStyle name="___retention_2007_SoC_table_Rev 1_2008Tables_FOCUS_ERM-ERD-FEP-LITH-INTC-FAC-AP_DRAFTv7_2009Tables_FOCUS_B_itwg(Factory Integration)09" xfId="673" xr:uid="{00000000-0005-0000-0000-000070060000}"/>
    <cellStyle name="___retention_2007_SoC_table_Rev 1_2008Tables_FOCUS_ERM-ERD-FEP-LITH-INTC-FAC-AP_DRAFTv7_2009Tables_Focus_B-LITH-US-Bussels-V3" xfId="674" xr:uid="{00000000-0005-0000-0000-000071060000}"/>
    <cellStyle name="___retention_2007_SoC_table_Rev 1_2008Tables_FOCUS_ERM-ERD-FEP-LITH-INTC-FAC-AP_DRAFTv7_2009Tables_Focus_B-LITH-US-V13b" xfId="675" xr:uid="{00000000-0005-0000-0000-000072060000}"/>
    <cellStyle name="___retention_2007_SoC_table_Rev 1_2008Tables_FOCUS_ERM-ERD-FEP-LITH-INTC-FAC-AP_DRAFTv7_2009Tables_FOCUS_C_ITRS-FEPITWG(LL edits)" xfId="7306" xr:uid="{00000000-0005-0000-0000-000073060000}"/>
    <cellStyle name="___retention_2007_SoC_table_Rev 1_2008Tables_FOCUS_ERM-ERD-FEP-LITH-INTC-FAC-AP_DRAFTv7_2009Tables_FOCUS_C_ITRSV1" xfId="676" xr:uid="{00000000-0005-0000-0000-000074060000}"/>
    <cellStyle name="___retention_2007_SoC_table_Rev 1_2008Tables_FOCUS_ERM-ERD-FEP-LITH-INTC-FAC-AP_DRAFTv7_2009Tables_FOCUS_C_ITRSV3" xfId="677" xr:uid="{00000000-0005-0000-0000-000075060000}"/>
    <cellStyle name="___retention_2007_SoC_table_Rev 1_2008Tables_FOCUS_ERM-ERD-FEP-LITH-INTC-FAC-AP_DRAFTv7_2009Tables_FOCUS_D_ITRS-ITWG Copy 2010 V1" xfId="678" xr:uid="{00000000-0005-0000-0000-000076060000}"/>
    <cellStyle name="___retention_2007_SoC_table_Rev 1_2008Tables_FOCUS_ERM-ERD-FEP-LITH-INTC-FAC-AP_DRAFTv7_2009Tables_FOCUS_E_ITRS-AP and Interconnectv1" xfId="3991" xr:uid="{00000000-0005-0000-0000-000077060000}"/>
    <cellStyle name="___retention_2007_SoC_table_Rev 1_2008Tables_FOCUS_ERM-ERD-FEP-LITH-INTC-FAC-AP_DRAFTv7_2009Tables_FOCUS_E_ITRS-Interconnect-DRAFT" xfId="3992" xr:uid="{00000000-0005-0000-0000-000078060000}"/>
    <cellStyle name="___retention_2007_SoC_table_Rev 1_2008Tables_FOCUS_ERM-ERD-FEP-LITH-INTC-FAC-AP_DRAFTv7_2009Tables_ORTC_V5" xfId="679" xr:uid="{00000000-0005-0000-0000-000079060000}"/>
    <cellStyle name="___retention_2007_SoC_table_Rev 1_2008Tables_FOCUS_ERM-ERD-FEP-LITH-INTC-FAC-AP_DRAFTv7_2010-Update-PIDS-4B-lsw" xfId="7006" xr:uid="{00000000-0005-0000-0000-00007A060000}"/>
    <cellStyle name="___retention_2007_SoC_table_Rev 1_2008Tables_FOCUS_ERM-ERD-FEP-LITH-INTC-FAC-AP_DRAFTv7_2011_ORTC-2A" xfId="3084" xr:uid="{00000000-0005-0000-0000-00007B060000}"/>
    <cellStyle name="___retention_2007_SoC_table_Rev 1_2008Tables_FOCUS_ERM-ERD-FEP-LITH-INTC-FAC-AP_DRAFTv7_4FINAL2009Tables_ERD_Oct30_lsw" xfId="680" xr:uid="{00000000-0005-0000-0000-00007C060000}"/>
    <cellStyle name="___retention_2007_SoC_table_Rev 1_2008Tables_FOCUS_ERM-ERD-FEP-LITH-INTC-FAC-AP_DRAFTv7_4FINAL2009Tables_ERD_Oct30_lsw2" xfId="681" xr:uid="{00000000-0005-0000-0000-00007D060000}"/>
    <cellStyle name="___retention_2007_SoC_table_Rev 1_2008Tables_FOCUS_ERM-ERD-FEP-LITH-INTC-FAC-AP_DRAFTv7_ITRS 2010 NAND Flash table revision--LSW  (Revised 09-15-2010)" xfId="7243" xr:uid="{00000000-0005-0000-0000-00007E060000}"/>
    <cellStyle name="___retention_2007_SoC_table_Rev 1_2008Tables_FOCUS_ERM-ERD-FEP-LITH-INTC-FAC-AP_DRAFTv7_ITRS B)_Table_ver6_INTC1~6_021710_After_Telecon_Rev_Alexis-lswEDITORS-NOTES" xfId="3993" xr:uid="{00000000-0005-0000-0000-00007F060000}"/>
    <cellStyle name="___retention_2007_SoC_table_Rev 1_2008Tables_FOCUS_ERM-ERD-FEP-LITH-INTC-FAC-AP_DRAFTv7_ITRS EUV Mask WG Meeting with Proposals-2009" xfId="682" xr:uid="{00000000-0005-0000-0000-000080060000}"/>
    <cellStyle name="___retention_2007_SoC_table_Rev 1_2008Tables_FOCUS_ERM-ERD-FEP-LITH-INTC-FAC-AP_DRAFTv7_ITRS Optica Mask Table change note 200907011" xfId="683" xr:uid="{00000000-0005-0000-0000-000081060000}"/>
    <cellStyle name="___retention_2007_SoC_table_Rev 1_2008Tables_FOCUS_ERM-ERD-FEP-LITH-INTC-FAC-AP_DRAFTv7_Litho_Challenges_2009_ITRS_Lith_Table_Summary-V5" xfId="684" xr:uid="{00000000-0005-0000-0000-000082060000}"/>
    <cellStyle name="___retention_2007_SoC_table_Rev 1_2008Tables_FOCUS_ERM-ERD-FEP-LITH-INTC-FAC-AP_DRAFTv7_Table INTC6-Final from Italy" xfId="3994" xr:uid="{00000000-0005-0000-0000-000083060000}"/>
    <cellStyle name="___retention_2007_SoC_table_Rev 1_2008Tables_FOCUS_ERM-ERD-FEP-LITH-INTC-FAC-AP_DRAFTv7_Table-PIDS4-LSW" xfId="7622" xr:uid="{00000000-0005-0000-0000-000084060000}"/>
    <cellStyle name="___retention_2007_SoC_table_Rev 1_2008Tables_FOCUS_ERM-ERD-FEP-LITH-INTC-FAC-AP_DRAFTv7_To Linda ITRS_NILb (2)" xfId="685" xr:uid="{00000000-0005-0000-0000-000085060000}"/>
    <cellStyle name="___retention_2007_SoC_table_Rev 1_2008Test 081203 handler revised proposal by SEAJ" xfId="3995" xr:uid="{00000000-0005-0000-0000-000086060000}"/>
    <cellStyle name="___retention_2007_SoC_table_Rev 1_2008Test 081203 handler revised proposal by SEAJ_2009 ITRS TestTable(Handler)090505" xfId="3996" xr:uid="{00000000-0005-0000-0000-000087060000}"/>
    <cellStyle name="___retention_2007_SoC_table_Rev 1_2008Test 081203 handler revised proposal by SEAJ_Table Test-T8 RF updated 14 July 2009" xfId="3997" xr:uid="{00000000-0005-0000-0000-000088060000}"/>
    <cellStyle name="___retention_2007_SoC_table_Rev 1_2008Test 1120 prober " xfId="3998" xr:uid="{00000000-0005-0000-0000-000089060000}"/>
    <cellStyle name="___retention_2007_SoC_table_Rev 1_2008Test 1120 prober _2009 ITRS TestTable(Handler)090505" xfId="3999" xr:uid="{00000000-0005-0000-0000-00008A060000}"/>
    <cellStyle name="___retention_2007_SoC_table_Rev 1_2008Test 1120 prober _Table Test-T8 RF updated 14 July 2009" xfId="4000" xr:uid="{00000000-0005-0000-0000-00008B060000}"/>
    <cellStyle name="___retention_2007_SoC_table_Rev 1_2008Test0722" xfId="4001" xr:uid="{00000000-0005-0000-0000-00008C060000}"/>
    <cellStyle name="___retention_2007_SoC_table_Rev 1_2008Test0722_2009 ITRS TestTable(Handler)090505" xfId="4002" xr:uid="{00000000-0005-0000-0000-00008D060000}"/>
    <cellStyle name="___retention_2007_SoC_table_Rev 1_2008Test0722_Table Test-T8 RF updated 14 July 2009" xfId="4003" xr:uid="{00000000-0005-0000-0000-00008E060000}"/>
    <cellStyle name="___retention_2007_SoC_table_Rev 1_2008Test1215" xfId="4004" xr:uid="{00000000-0005-0000-0000-00008F060000}"/>
    <cellStyle name="___retention_2007_SoC_table_Rev 1_2008Test1215_Table Test-T8 RF updated 14 July 2009" xfId="4005" xr:uid="{00000000-0005-0000-0000-000090060000}"/>
    <cellStyle name="___retention_2007_SoC_table_Rev 1_2008TestProposals_Handler_081208" xfId="4006" xr:uid="{00000000-0005-0000-0000-000091060000}"/>
    <cellStyle name="___retention_2007_SoC_table_Rev 1_2008TestProposals_Handler_081208_Table Test-T8 RF updated 14 July 2009" xfId="4007" xr:uid="{00000000-0005-0000-0000-000092060000}"/>
    <cellStyle name="___retention_2007_SoC_table_Rev 1_2009 ITRS TestTable(Handler)090505" xfId="4008" xr:uid="{00000000-0005-0000-0000-000093060000}"/>
    <cellStyle name="___retention_2007_SoC_table_Rev 1_2009 TR Tables_Factory Integration version 08-LSW" xfId="686" xr:uid="{00000000-0005-0000-0000-000094060000}"/>
    <cellStyle name="___retention_2007_SoC_table_Rev 1_2009 TR Tables_Factory Integration(20090806)_02A" xfId="687" xr:uid="{00000000-0005-0000-0000-000095060000}"/>
    <cellStyle name="___retention_2007_SoC_table_Rev 1_2009_INDEX" xfId="4009" xr:uid="{00000000-0005-0000-0000-000096060000}"/>
    <cellStyle name="___retention_2007_SoC_table_Rev 1_2009_InterconnectTables_03032010" xfId="4010" xr:uid="{00000000-0005-0000-0000-000097060000}"/>
    <cellStyle name="___retention_2007_SoC_table_Rev 1_2009Tables_FOCUS_B_ITRS" xfId="688" xr:uid="{00000000-0005-0000-0000-000098060000}"/>
    <cellStyle name="___retention_2007_SoC_table_Rev 1_2009Tables_FOCUS_B_itwg(Factory Integration)09" xfId="689" xr:uid="{00000000-0005-0000-0000-000099060000}"/>
    <cellStyle name="___retention_2007_SoC_table_Rev 1_2009Tables_Focus_B-LITH-US-Bussels-V3" xfId="690" xr:uid="{00000000-0005-0000-0000-00009A060000}"/>
    <cellStyle name="___retention_2007_SoC_table_Rev 1_2009Tables_Focus_B-LITH-US-V13b" xfId="691" xr:uid="{00000000-0005-0000-0000-00009B060000}"/>
    <cellStyle name="___retention_2007_SoC_table_Rev 1_2009Tables_FOCUS_C_ITRS-FEPITWG(LL edits)" xfId="7623" xr:uid="{00000000-0005-0000-0000-00009C060000}"/>
    <cellStyle name="___retention_2007_SoC_table_Rev 1_2009Tables_FOCUS_C_ITRSV1" xfId="692" xr:uid="{00000000-0005-0000-0000-00009D060000}"/>
    <cellStyle name="___retention_2007_SoC_table_Rev 1_2009Tables_FOCUS_C_ITRSV3" xfId="693" xr:uid="{00000000-0005-0000-0000-00009E060000}"/>
    <cellStyle name="___retention_2007_SoC_table_Rev 1_2009Tables_FOCUS_D_ITRS-ITWG Copy 2010 V1" xfId="694" xr:uid="{00000000-0005-0000-0000-00009F060000}"/>
    <cellStyle name="___retention_2007_SoC_table_Rev 1_2009Tables_FOCUS_E_ITRS-AP and Interconnectv1" xfId="4011" xr:uid="{00000000-0005-0000-0000-0000A0060000}"/>
    <cellStyle name="___retention_2007_SoC_table_Rev 1_2009Tables_FOCUS_E_ITRS-Interconnect-DRAFT" xfId="4012" xr:uid="{00000000-0005-0000-0000-0000A1060000}"/>
    <cellStyle name="___retention_2007_SoC_table_Rev 1_2009Tables_ORTC_V5" xfId="695" xr:uid="{00000000-0005-0000-0000-0000A2060000}"/>
    <cellStyle name="___retention_2007_SoC_table_Rev 1_2010-Update-PIDS-4B-lsw" xfId="6723" xr:uid="{00000000-0005-0000-0000-0000A3060000}"/>
    <cellStyle name="___retention_2007_SoC_table_Rev 1_2011_ORTC-2A" xfId="3085" xr:uid="{00000000-0005-0000-0000-0000A4060000}"/>
    <cellStyle name="___retention_2007_SoC_table_Rev 1_4FINAL2009Tables_ERD_Oct30_lsw" xfId="696" xr:uid="{00000000-0005-0000-0000-0000A5060000}"/>
    <cellStyle name="___retention_2007_SoC_table_Rev 1_4FINAL2009Tables_ERD_Oct30_lsw2" xfId="697" xr:uid="{00000000-0005-0000-0000-0000A6060000}"/>
    <cellStyle name="___retention_2007_SoC_table_Rev 1_ITRS 2010 NAND Flash table revision--LSW  (Revised 09-15-2010)" xfId="7624" xr:uid="{00000000-0005-0000-0000-0000A7060000}"/>
    <cellStyle name="___retention_2007_SoC_table_Rev 1_ITRS B)_Table_ver6_INTC1~6_021710_After_Telecon_Rev_Alexis-lswEDITORS-NOTES" xfId="4013" xr:uid="{00000000-0005-0000-0000-0000A8060000}"/>
    <cellStyle name="___retention_2007_SoC_table_Rev 1_ITRS EUV Mask WG Meeting with Proposals-2009" xfId="698" xr:uid="{00000000-0005-0000-0000-0000A9060000}"/>
    <cellStyle name="___retention_2007_SoC_table_Rev 1_ITRS Optica Mask Table change note 200907011" xfId="699" xr:uid="{00000000-0005-0000-0000-0000AA060000}"/>
    <cellStyle name="___retention_2007_SoC_table_Rev 1_Litho_Challenges_2009_ITRS_Lith_Table_Summary-V5" xfId="700" xr:uid="{00000000-0005-0000-0000-0000AB060000}"/>
    <cellStyle name="___retention_2007_SoC_table_Rev 1_SOC_Proposal_2 (1)" xfId="701" xr:uid="{00000000-0005-0000-0000-0000AC060000}"/>
    <cellStyle name="___retention_2007_SoC_table_Rev 1_SOC_Proposal_2 (1) 2" xfId="7482" xr:uid="{00000000-0005-0000-0000-0000AD060000}"/>
    <cellStyle name="___retention_2007_SoC_table_Rev 1_SOC_Proposal_2 (1)_2007Test_SoC_0618" xfId="702" xr:uid="{00000000-0005-0000-0000-0000AE060000}"/>
    <cellStyle name="___retention_2007_SoC_table_Rev 1_SOC_Proposal_2 (1)_2007Test_SoC_0618 2" xfId="7180" xr:uid="{00000000-0005-0000-0000-0000AF060000}"/>
    <cellStyle name="___retention_2007_SoC_table_Rev 1_SOC_Proposal_2 (1)_2007Test_SoC_0618_2008Tables_FOCUS_ERM-ERD-FEP-LITH-INTC-FAC-AP_DRAFTv7" xfId="703" xr:uid="{00000000-0005-0000-0000-0000B0060000}"/>
    <cellStyle name="___retention_2007_SoC_table_Rev 1_SOC_Proposal_2 (1)_2007Test_SoC_0618_2008Tables_FOCUS_ERM-ERD-FEP-LITH-INTC-FAC-AP_DRAFTv7 2" xfId="7759" xr:uid="{00000000-0005-0000-0000-0000B1060000}"/>
    <cellStyle name="___retention_2007_SoC_table_Rev 1_SOC_Proposal_2 (1)_2007Test_SoC_0618_2008Tables_FOCUS_ERM-ERD-FEP-LITH-INTC-FAC-AP_DRAFTv7_2009 TR Tables_Factory Integration version 08-LSW" xfId="704" xr:uid="{00000000-0005-0000-0000-0000B2060000}"/>
    <cellStyle name="___retention_2007_SoC_table_Rev 1_SOC_Proposal_2 (1)_2007Test_SoC_0618_2008Tables_FOCUS_ERM-ERD-FEP-LITH-INTC-FAC-AP_DRAFTv7_2009 TR Tables_Factory Integration(20090806)_02A" xfId="705" xr:uid="{00000000-0005-0000-0000-0000B3060000}"/>
    <cellStyle name="___retention_2007_SoC_table_Rev 1_SOC_Proposal_2 (1)_2007Test_SoC_0618_2008Tables_FOCUS_ERM-ERD-FEP-LITH-INTC-FAC-AP_DRAFTv7_2009_INDEX" xfId="4014" xr:uid="{00000000-0005-0000-0000-0000B4060000}"/>
    <cellStyle name="___retention_2007_SoC_table_Rev 1_SOC_Proposal_2 (1)_2007Test_SoC_0618_2008Tables_FOCUS_ERM-ERD-FEP-LITH-INTC-FAC-AP_DRAFTv7_2009_InterconnectTables_03032010" xfId="4015" xr:uid="{00000000-0005-0000-0000-0000B5060000}"/>
    <cellStyle name="___retention_2007_SoC_table_Rev 1_SOC_Proposal_2 (1)_2007Test_SoC_0618_2008Tables_FOCUS_ERM-ERD-FEP-LITH-INTC-FAC-AP_DRAFTv7_2009Tables_FOCUS_B_ITRS" xfId="706" xr:uid="{00000000-0005-0000-0000-0000B6060000}"/>
    <cellStyle name="___retention_2007_SoC_table_Rev 1_SOC_Proposal_2 (1)_2007Test_SoC_0618_2008Tables_FOCUS_ERM-ERD-FEP-LITH-INTC-FAC-AP_DRAFTv7_2009Tables_FOCUS_B_itwg(Factory Integration)09" xfId="707" xr:uid="{00000000-0005-0000-0000-0000B7060000}"/>
    <cellStyle name="___retention_2007_SoC_table_Rev 1_SOC_Proposal_2 (1)_2007Test_SoC_0618_2008Tables_FOCUS_ERM-ERD-FEP-LITH-INTC-FAC-AP_DRAFTv7_2009Tables_Focus_B-LITH-US-Bussels-V3" xfId="708" xr:uid="{00000000-0005-0000-0000-0000B8060000}"/>
    <cellStyle name="___retention_2007_SoC_table_Rev 1_SOC_Proposal_2 (1)_2007Test_SoC_0618_2008Tables_FOCUS_ERM-ERD-FEP-LITH-INTC-FAC-AP_DRAFTv7_2009Tables_Focus_B-LITH-US-V13b" xfId="709" xr:uid="{00000000-0005-0000-0000-0000B9060000}"/>
    <cellStyle name="___retention_2007_SoC_table_Rev 1_SOC_Proposal_2 (1)_2007Test_SoC_0618_2008Tables_FOCUS_ERM-ERD-FEP-LITH-INTC-FAC-AP_DRAFTv7_2009Tables_FOCUS_C_ITRS-FEPITWG(LL edits)" xfId="6724" xr:uid="{00000000-0005-0000-0000-0000BA060000}"/>
    <cellStyle name="___retention_2007_SoC_table_Rev 1_SOC_Proposal_2 (1)_2007Test_SoC_0618_2008Tables_FOCUS_ERM-ERD-FEP-LITH-INTC-FAC-AP_DRAFTv7_2009Tables_FOCUS_C_ITRSV1" xfId="710" xr:uid="{00000000-0005-0000-0000-0000BB060000}"/>
    <cellStyle name="___retention_2007_SoC_table_Rev 1_SOC_Proposal_2 (1)_2007Test_SoC_0618_2008Tables_FOCUS_ERM-ERD-FEP-LITH-INTC-FAC-AP_DRAFTv7_2009Tables_FOCUS_C_ITRSV3" xfId="711" xr:uid="{00000000-0005-0000-0000-0000BC060000}"/>
    <cellStyle name="___retention_2007_SoC_table_Rev 1_SOC_Proposal_2 (1)_2007Test_SoC_0618_2008Tables_FOCUS_ERM-ERD-FEP-LITH-INTC-FAC-AP_DRAFTv7_2009Tables_FOCUS_D_ITRS-ITWG Copy 2010 V1" xfId="712" xr:uid="{00000000-0005-0000-0000-0000BD060000}"/>
    <cellStyle name="___retention_2007_SoC_table_Rev 1_SOC_Proposal_2 (1)_2007Test_SoC_0618_2008Tables_FOCUS_ERM-ERD-FEP-LITH-INTC-FAC-AP_DRAFTv7_2009Tables_FOCUS_E_ITRS-AP and Interconnectv1" xfId="4016" xr:uid="{00000000-0005-0000-0000-0000BE060000}"/>
    <cellStyle name="___retention_2007_SoC_table_Rev 1_SOC_Proposal_2 (1)_2007Test_SoC_0618_2008Tables_FOCUS_ERM-ERD-FEP-LITH-INTC-FAC-AP_DRAFTv7_2009Tables_FOCUS_E_ITRS-Interconnect-DRAFT" xfId="4017" xr:uid="{00000000-0005-0000-0000-0000BF060000}"/>
    <cellStyle name="___retention_2007_SoC_table_Rev 1_SOC_Proposal_2 (1)_2007Test_SoC_0618_2008Tables_FOCUS_ERM-ERD-FEP-LITH-INTC-FAC-AP_DRAFTv7_2009Tables_ORTC_V5" xfId="713" xr:uid="{00000000-0005-0000-0000-0000C0060000}"/>
    <cellStyle name="___retention_2007_SoC_table_Rev 1_SOC_Proposal_2 (1)_2007Test_SoC_0618_2008Tables_FOCUS_ERM-ERD-FEP-LITH-INTC-FAC-AP_DRAFTv7_2010-Update-PIDS-4B-lsw" xfId="7625" xr:uid="{00000000-0005-0000-0000-0000C1060000}"/>
    <cellStyle name="___retention_2007_SoC_table_Rev 1_SOC_Proposal_2 (1)_2007Test_SoC_0618_2008Tables_FOCUS_ERM-ERD-FEP-LITH-INTC-FAC-AP_DRAFTv7_2011_ORTC-2A" xfId="3086" xr:uid="{00000000-0005-0000-0000-0000C2060000}"/>
    <cellStyle name="___retention_2007_SoC_table_Rev 1_SOC_Proposal_2 (1)_2007Test_SoC_0618_2008Tables_FOCUS_ERM-ERD-FEP-LITH-INTC-FAC-AP_DRAFTv7_4FINAL2009Tables_ERD_Oct30_lsw" xfId="714" xr:uid="{00000000-0005-0000-0000-0000C3060000}"/>
    <cellStyle name="___retention_2007_SoC_table_Rev 1_SOC_Proposal_2 (1)_2007Test_SoC_0618_2008Tables_FOCUS_ERM-ERD-FEP-LITH-INTC-FAC-AP_DRAFTv7_4FINAL2009Tables_ERD_Oct30_lsw2" xfId="715" xr:uid="{00000000-0005-0000-0000-0000C4060000}"/>
    <cellStyle name="___retention_2007_SoC_table_Rev 1_SOC_Proposal_2 (1)_2007Test_SoC_0618_2008Tables_FOCUS_ERM-ERD-FEP-LITH-INTC-FAC-AP_DRAFTv7_ITRS 2010 NAND Flash table revision--LSW  (Revised 09-15-2010)" xfId="6725" xr:uid="{00000000-0005-0000-0000-0000C5060000}"/>
    <cellStyle name="___retention_2007_SoC_table_Rev 1_SOC_Proposal_2 (1)_2007Test_SoC_0618_2008Tables_FOCUS_ERM-ERD-FEP-LITH-INTC-FAC-AP_DRAFTv7_ITRS B)_Table_ver6_INTC1~6_021710_After_Telecon_Rev_Alexis-lswEDITORS-NOTES" xfId="4018" xr:uid="{00000000-0005-0000-0000-0000C6060000}"/>
    <cellStyle name="___retention_2007_SoC_table_Rev 1_SOC_Proposal_2 (1)_2007Test_SoC_0618_2008Tables_FOCUS_ERM-ERD-FEP-LITH-INTC-FAC-AP_DRAFTv7_ITRS EUV Mask WG Meeting with Proposals-2009" xfId="716" xr:uid="{00000000-0005-0000-0000-0000C7060000}"/>
    <cellStyle name="___retention_2007_SoC_table_Rev 1_SOC_Proposal_2 (1)_2007Test_SoC_0618_2008Tables_FOCUS_ERM-ERD-FEP-LITH-INTC-FAC-AP_DRAFTv7_ITRS Optica Mask Table change note 200907011" xfId="717" xr:uid="{00000000-0005-0000-0000-0000C8060000}"/>
    <cellStyle name="___retention_2007_SoC_table_Rev 1_SOC_Proposal_2 (1)_2007Test_SoC_0618_2008Tables_FOCUS_ERM-ERD-FEP-LITH-INTC-FAC-AP_DRAFTv7_Litho_Challenges_2009_ITRS_Lith_Table_Summary-V5" xfId="718" xr:uid="{00000000-0005-0000-0000-0000C9060000}"/>
    <cellStyle name="___retention_2007_SoC_table_Rev 1_SOC_Proposal_2 (1)_2007Test_SoC_0618_2008Tables_FOCUS_ERM-ERD-FEP-LITH-INTC-FAC-AP_DRAFTv7_Table INTC6-Final from Italy" xfId="4019" xr:uid="{00000000-0005-0000-0000-0000CA060000}"/>
    <cellStyle name="___retention_2007_SoC_table_Rev 1_SOC_Proposal_2 (1)_2007Test_SoC_0618_2008Tables_FOCUS_ERM-ERD-FEP-LITH-INTC-FAC-AP_DRAFTv7_Table-PIDS4-LSW" xfId="7007" xr:uid="{00000000-0005-0000-0000-0000CB060000}"/>
    <cellStyle name="___retention_2007_SoC_table_Rev 1_SOC_Proposal_2 (1)_2007Test_SoC_0618_2008Tables_FOCUS_ERM-ERD-FEP-LITH-INTC-FAC-AP_DRAFTv7_To Linda ITRS_NILb (2)" xfId="719" xr:uid="{00000000-0005-0000-0000-0000CC060000}"/>
    <cellStyle name="___retention_2007_SoC_table_Rev 1_SOC_Proposal_2 (1)_2007Test_SoC_0618_2008Test 081203 handler revised proposal by SEAJ" xfId="4020" xr:uid="{00000000-0005-0000-0000-0000CD060000}"/>
    <cellStyle name="___retention_2007_SoC_table_Rev 1_SOC_Proposal_2 (1)_2007Test_SoC_0618_2008Test 081203 handler revised proposal by SEAJ_2009 ITRS TestTable(Handler)090505" xfId="4021" xr:uid="{00000000-0005-0000-0000-0000CE060000}"/>
    <cellStyle name="___retention_2007_SoC_table_Rev 1_SOC_Proposal_2 (1)_2007Test_SoC_0618_2008Test 081203 handler revised proposal by SEAJ_Table Test-T8 RF updated 14 July 2009" xfId="4022" xr:uid="{00000000-0005-0000-0000-0000CF060000}"/>
    <cellStyle name="___retention_2007_SoC_table_Rev 1_SOC_Proposal_2 (1)_2007Test_SoC_0618_2008Test 1120 prober " xfId="4023" xr:uid="{00000000-0005-0000-0000-0000D0060000}"/>
    <cellStyle name="___retention_2007_SoC_table_Rev 1_SOC_Proposal_2 (1)_2007Test_SoC_0618_2008Test 1120 prober _2009 ITRS TestTable(Handler)090505" xfId="4024" xr:uid="{00000000-0005-0000-0000-0000D1060000}"/>
    <cellStyle name="___retention_2007_SoC_table_Rev 1_SOC_Proposal_2 (1)_2007Test_SoC_0618_2008Test 1120 prober _Table Test-T8 RF updated 14 July 2009" xfId="4025" xr:uid="{00000000-0005-0000-0000-0000D2060000}"/>
    <cellStyle name="___retention_2007_SoC_table_Rev 1_SOC_Proposal_2 (1)_2007Test_SoC_0618_2008Test0722" xfId="4026" xr:uid="{00000000-0005-0000-0000-0000D3060000}"/>
    <cellStyle name="___retention_2007_SoC_table_Rev 1_SOC_Proposal_2 (1)_2007Test_SoC_0618_2008Test0722_2009 ITRS TestTable(Handler)090505" xfId="4027" xr:uid="{00000000-0005-0000-0000-0000D4060000}"/>
    <cellStyle name="___retention_2007_SoC_table_Rev 1_SOC_Proposal_2 (1)_2007Test_SoC_0618_2008Test0722_Table Test-T8 RF updated 14 July 2009" xfId="4028" xr:uid="{00000000-0005-0000-0000-0000D5060000}"/>
    <cellStyle name="___retention_2007_SoC_table_Rev 1_SOC_Proposal_2 (1)_2007Test_SoC_0618_2008Test1215" xfId="4029" xr:uid="{00000000-0005-0000-0000-0000D6060000}"/>
    <cellStyle name="___retention_2007_SoC_table_Rev 1_SOC_Proposal_2 (1)_2007Test_SoC_0618_2008Test1215_Table Test-T8 RF updated 14 July 2009" xfId="4030" xr:uid="{00000000-0005-0000-0000-0000D7060000}"/>
    <cellStyle name="___retention_2007_SoC_table_Rev 1_SOC_Proposal_2 (1)_2007Test_SoC_0618_2008TestProposals_Handler_081208" xfId="4031" xr:uid="{00000000-0005-0000-0000-0000D8060000}"/>
    <cellStyle name="___retention_2007_SoC_table_Rev 1_SOC_Proposal_2 (1)_2007Test_SoC_0618_2008TestProposals_Handler_081208_Table Test-T8 RF updated 14 July 2009" xfId="4032" xr:uid="{00000000-0005-0000-0000-0000D9060000}"/>
    <cellStyle name="___retention_2007_SoC_table_Rev 1_SOC_Proposal_2 (1)_2007Test_SoC_0618_2009 ITRS TestTable(Handler)090505" xfId="4033" xr:uid="{00000000-0005-0000-0000-0000DA060000}"/>
    <cellStyle name="___retention_2007_SoC_table_Rev 1_SOC_Proposal_2 (1)_2007Test_SoC_0618_2009 TR Tables_Factory Integration version 08-LSW" xfId="720" xr:uid="{00000000-0005-0000-0000-0000DB060000}"/>
    <cellStyle name="___retention_2007_SoC_table_Rev 1_SOC_Proposal_2 (1)_2007Test_SoC_0618_2009 TR Tables_Factory Integration(20090806)_02A" xfId="721" xr:uid="{00000000-0005-0000-0000-0000DC060000}"/>
    <cellStyle name="___retention_2007_SoC_table_Rev 1_SOC_Proposal_2 (1)_2007Test_SoC_0618_2009_INDEX" xfId="4034" xr:uid="{00000000-0005-0000-0000-0000DD060000}"/>
    <cellStyle name="___retention_2007_SoC_table_Rev 1_SOC_Proposal_2 (1)_2007Test_SoC_0618_2009_InterconnectTables_03032010" xfId="4035" xr:uid="{00000000-0005-0000-0000-0000DE060000}"/>
    <cellStyle name="___retention_2007_SoC_table_Rev 1_SOC_Proposal_2 (1)_2007Test_SoC_0618_2009Tables_FOCUS_B_ITRS" xfId="722" xr:uid="{00000000-0005-0000-0000-0000DF060000}"/>
    <cellStyle name="___retention_2007_SoC_table_Rev 1_SOC_Proposal_2 (1)_2007Test_SoC_0618_2009Tables_FOCUS_B_itwg(Factory Integration)09" xfId="723" xr:uid="{00000000-0005-0000-0000-0000E0060000}"/>
    <cellStyle name="___retention_2007_SoC_table_Rev 1_SOC_Proposal_2 (1)_2007Test_SoC_0618_2009Tables_Focus_B-LITH-US-Bussels-V3" xfId="724" xr:uid="{00000000-0005-0000-0000-0000E1060000}"/>
    <cellStyle name="___retention_2007_SoC_table_Rev 1_SOC_Proposal_2 (1)_2007Test_SoC_0618_2009Tables_Focus_B-LITH-US-V13b" xfId="725" xr:uid="{00000000-0005-0000-0000-0000E2060000}"/>
    <cellStyle name="___retention_2007_SoC_table_Rev 1_SOC_Proposal_2 (1)_2007Test_SoC_0618_2009Tables_FOCUS_C_ITRS-FEPITWG(LL edits)" xfId="7008" xr:uid="{00000000-0005-0000-0000-0000E3060000}"/>
    <cellStyle name="___retention_2007_SoC_table_Rev 1_SOC_Proposal_2 (1)_2007Test_SoC_0618_2009Tables_FOCUS_C_ITRSV1" xfId="726" xr:uid="{00000000-0005-0000-0000-0000E4060000}"/>
    <cellStyle name="___retention_2007_SoC_table_Rev 1_SOC_Proposal_2 (1)_2007Test_SoC_0618_2009Tables_FOCUS_C_ITRSV3" xfId="727" xr:uid="{00000000-0005-0000-0000-0000E5060000}"/>
    <cellStyle name="___retention_2007_SoC_table_Rev 1_SOC_Proposal_2 (1)_2007Test_SoC_0618_2009Tables_FOCUS_D_ITRS-ITWG Copy 2010 V1" xfId="728" xr:uid="{00000000-0005-0000-0000-0000E6060000}"/>
    <cellStyle name="___retention_2007_SoC_table_Rev 1_SOC_Proposal_2 (1)_2007Test_SoC_0618_2009Tables_FOCUS_E_ITRS-AP and Interconnectv1" xfId="4036" xr:uid="{00000000-0005-0000-0000-0000E7060000}"/>
    <cellStyle name="___retention_2007_SoC_table_Rev 1_SOC_Proposal_2 (1)_2007Test_SoC_0618_2009Tables_FOCUS_E_ITRS-Interconnect-DRAFT" xfId="4037" xr:uid="{00000000-0005-0000-0000-0000E8060000}"/>
    <cellStyle name="___retention_2007_SoC_table_Rev 1_SOC_Proposal_2 (1)_2007Test_SoC_0618_2009Tables_ORTC_V5" xfId="729" xr:uid="{00000000-0005-0000-0000-0000E9060000}"/>
    <cellStyle name="___retention_2007_SoC_table_Rev 1_SOC_Proposal_2 (1)_2007Test_SoC_0618_2010-Update-PIDS-4B-lsw" xfId="7009" xr:uid="{00000000-0005-0000-0000-0000EA060000}"/>
    <cellStyle name="___retention_2007_SoC_table_Rev 1_SOC_Proposal_2 (1)_2007Test_SoC_0618_2011_ORTC-2A" xfId="3087" xr:uid="{00000000-0005-0000-0000-0000EB060000}"/>
    <cellStyle name="___retention_2007_SoC_table_Rev 1_SOC_Proposal_2 (1)_2007Test_SoC_0618_4FINAL2009Tables_ERD_Oct30_lsw" xfId="730" xr:uid="{00000000-0005-0000-0000-0000EC060000}"/>
    <cellStyle name="___retention_2007_SoC_table_Rev 1_SOC_Proposal_2 (1)_2007Test_SoC_0618_4FINAL2009Tables_ERD_Oct30_lsw2" xfId="731" xr:uid="{00000000-0005-0000-0000-0000ED060000}"/>
    <cellStyle name="___retention_2007_SoC_table_Rev 1_SOC_Proposal_2 (1)_2007Test_SoC_0618_ITRS 2010 NAND Flash table revision--LSW  (Revised 09-15-2010)" xfId="7307" xr:uid="{00000000-0005-0000-0000-0000EE060000}"/>
    <cellStyle name="___retention_2007_SoC_table_Rev 1_SOC_Proposal_2 (1)_2007Test_SoC_0618_ITRS B)_Table_ver6_INTC1~6_021710_After_Telecon_Rev_Alexis-lswEDITORS-NOTES" xfId="4038" xr:uid="{00000000-0005-0000-0000-0000EF060000}"/>
    <cellStyle name="___retention_2007_SoC_table_Rev 1_SOC_Proposal_2 (1)_2007Test_SoC_0618_ITRS EUV Mask WG Meeting with Proposals-2009" xfId="732" xr:uid="{00000000-0005-0000-0000-0000F0060000}"/>
    <cellStyle name="___retention_2007_SoC_table_Rev 1_SOC_Proposal_2 (1)_2007Test_SoC_0618_ITRS Optica Mask Table change note 200907011" xfId="733" xr:uid="{00000000-0005-0000-0000-0000F1060000}"/>
    <cellStyle name="___retention_2007_SoC_table_Rev 1_SOC_Proposal_2 (1)_2007Test_SoC_0618_Litho_Challenges_2009_ITRS_Lith_Table_Summary-V5" xfId="734" xr:uid="{00000000-0005-0000-0000-0000F2060000}"/>
    <cellStyle name="___retention_2007_SoC_table_Rev 1_SOC_Proposal_2 (1)_2007Test_SoC_0618_Table INTC6-Final from Italy" xfId="4039" xr:uid="{00000000-0005-0000-0000-0000F3060000}"/>
    <cellStyle name="___retention_2007_SoC_table_Rev 1_SOC_Proposal_2 (1)_2007Test_SoC_0618_Table Test-T11 Prober updated 08Jul09" xfId="4040" xr:uid="{00000000-0005-0000-0000-0000F4060000}"/>
    <cellStyle name="___retention_2007_SoC_table_Rev 1_SOC_Proposal_2 (1)_2007Test_SoC_0618_Table Test-T8 RF updated 14 July 2009" xfId="4041" xr:uid="{00000000-0005-0000-0000-0000F5060000}"/>
    <cellStyle name="___retention_2007_SoC_table_Rev 1_SOC_Proposal_2 (1)_2007Test_SoC_0618_Table-PIDS4-LSW" xfId="7308" xr:uid="{00000000-0005-0000-0000-0000F6060000}"/>
    <cellStyle name="___retention_2007_SoC_table_Rev 1_SOC_Proposal_2 (1)_2007Test_SoC_0618_Test_Tables_20081208" xfId="4042" xr:uid="{00000000-0005-0000-0000-0000F7060000}"/>
    <cellStyle name="___retention_2007_SoC_table_Rev 1_SOC_Proposal_2 (1)_2007Test_SoC_0618_Test_Tables_20081208 Korea feedback_08081225 " xfId="4043" xr:uid="{00000000-0005-0000-0000-0000F8060000}"/>
    <cellStyle name="___retention_2007_SoC_table_Rev 1_SOC_Proposal_2 (1)_2007Test_SoC_0618_Test_Tables_20081208 Korea feedback_08081225 _Table Test-T8 RF updated 14 July 2009" xfId="4044" xr:uid="{00000000-0005-0000-0000-0000F9060000}"/>
    <cellStyle name="___retention_2007_SoC_table_Rev 1_SOC_Proposal_2 (1)_2007Test_SoC_0618_Test_Tables_20081208_Table Test-T8 RF updated 14 July 2009" xfId="4045" xr:uid="{00000000-0005-0000-0000-0000FA060000}"/>
    <cellStyle name="___retention_2007_SoC_table_Rev 1_SOC_Proposal_2 (1)_2007Test_SoC_0618_Test_Tables_20081231プローブカード案" xfId="4046" xr:uid="{00000000-0005-0000-0000-0000FB060000}"/>
    <cellStyle name="___retention_2007_SoC_table_Rev 1_SOC_Proposal_2 (1)_2007Test_SoC_0618_Test_Tables_20081231プローブカード案_Table Test-T8 RF updated 14 July 2009" xfId="4047" xr:uid="{00000000-0005-0000-0000-0000FC060000}"/>
    <cellStyle name="___retention_2007_SoC_table_Rev 1_SOC_Proposal_2 (1)_2007Test_SoC_0618_Test_Tables_20090113プローブカード案2" xfId="4048" xr:uid="{00000000-0005-0000-0000-0000FD060000}"/>
    <cellStyle name="___retention_2007_SoC_table_Rev 1_SOC_Proposal_2 (1)_2007Test_SoC_0618_Test_Tables_20090113プローブカード案2_Table Test-T8 RF updated 14 July 2009" xfId="4049" xr:uid="{00000000-0005-0000-0000-0000FE060000}"/>
    <cellStyle name="___retention_2007_SoC_table_Rev 1_SOC_Proposal_2 (1)_2007Test_SoC_0618_Test_Tables_20090113プローブカード案3" xfId="4050" xr:uid="{00000000-0005-0000-0000-0000FF060000}"/>
    <cellStyle name="___retention_2007_SoC_table_Rev 1_SOC_Proposal_2 (1)_2007Test_SoC_0618_Test_Tables_20090113プローブカード案3_Table Test-T8 RF updated 14 July 2009" xfId="4051" xr:uid="{00000000-0005-0000-0000-000000070000}"/>
    <cellStyle name="___retention_2007_SoC_table_Rev 1_SOC_Proposal_2 (1)_2007Test_SoC_0618_To Linda ITRS_NILb (2)" xfId="735" xr:uid="{00000000-0005-0000-0000-000001070000}"/>
    <cellStyle name="___retention_2007_SoC_table_Rev 1_SOC_Proposal_2 (1)_2007Test_SoC_0618_見直しfor2009：2007Test0829_SoC&amp;Logic" xfId="4052" xr:uid="{00000000-0005-0000-0000-000002070000}"/>
    <cellStyle name="___retention_2007_SoC_table_Rev 1_SOC_Proposal_2 (1)_2007Test_SoC_0618_見直しfor2009：2007Test0829_SoC&amp;Logic(0707会議後)" xfId="4053" xr:uid="{00000000-0005-0000-0000-000003070000}"/>
    <cellStyle name="___retention_2007_SoC_table_Rev 1_SOC_Proposal_2 (1)_2008Tables_FOCUS_ERM-ERD-FEP-LITH-INTC-FAC-AP_DRAFTv7" xfId="736" xr:uid="{00000000-0005-0000-0000-000004070000}"/>
    <cellStyle name="___retention_2007_SoC_table_Rev 1_SOC_Proposal_2 (1)_2008Tables_FOCUS_ERM-ERD-FEP-LITH-INTC-FAC-AP_DRAFTv7 2" xfId="6970" xr:uid="{00000000-0005-0000-0000-000005070000}"/>
    <cellStyle name="___retention_2007_SoC_table_Rev 1_SOC_Proposal_2 (1)_2008Tables_FOCUS_ERM-ERD-FEP-LITH-INTC-FAC-AP_DRAFTv7_2009 TR Tables_Factory Integration version 08-LSW" xfId="737" xr:uid="{00000000-0005-0000-0000-000006070000}"/>
    <cellStyle name="___retention_2007_SoC_table_Rev 1_SOC_Proposal_2 (1)_2008Tables_FOCUS_ERM-ERD-FEP-LITH-INTC-FAC-AP_DRAFTv7_2009 TR Tables_Factory Integration(20090806)_02A" xfId="738" xr:uid="{00000000-0005-0000-0000-000007070000}"/>
    <cellStyle name="___retention_2007_SoC_table_Rev 1_SOC_Proposal_2 (1)_2008Tables_FOCUS_ERM-ERD-FEP-LITH-INTC-FAC-AP_DRAFTv7_2009_INDEX" xfId="4054" xr:uid="{00000000-0005-0000-0000-000008070000}"/>
    <cellStyle name="___retention_2007_SoC_table_Rev 1_SOC_Proposal_2 (1)_2008Tables_FOCUS_ERM-ERD-FEP-LITH-INTC-FAC-AP_DRAFTv7_2009_InterconnectTables_03032010" xfId="4055" xr:uid="{00000000-0005-0000-0000-000009070000}"/>
    <cellStyle name="___retention_2007_SoC_table_Rev 1_SOC_Proposal_2 (1)_2008Tables_FOCUS_ERM-ERD-FEP-LITH-INTC-FAC-AP_DRAFTv7_2009Tables_FOCUS_B_ITRS" xfId="739" xr:uid="{00000000-0005-0000-0000-00000A070000}"/>
    <cellStyle name="___retention_2007_SoC_table_Rev 1_SOC_Proposal_2 (1)_2008Tables_FOCUS_ERM-ERD-FEP-LITH-INTC-FAC-AP_DRAFTv7_2009Tables_FOCUS_B_itwg(Factory Integration)09" xfId="740" xr:uid="{00000000-0005-0000-0000-00000B070000}"/>
    <cellStyle name="___retention_2007_SoC_table_Rev 1_SOC_Proposal_2 (1)_2008Tables_FOCUS_ERM-ERD-FEP-LITH-INTC-FAC-AP_DRAFTv7_2009Tables_Focus_B-LITH-US-Bussels-V3" xfId="741" xr:uid="{00000000-0005-0000-0000-00000C070000}"/>
    <cellStyle name="___retention_2007_SoC_table_Rev 1_SOC_Proposal_2 (1)_2008Tables_FOCUS_ERM-ERD-FEP-LITH-INTC-FAC-AP_DRAFTv7_2009Tables_Focus_B-LITH-US-V13b" xfId="742" xr:uid="{00000000-0005-0000-0000-00000D070000}"/>
    <cellStyle name="___retention_2007_SoC_table_Rev 1_SOC_Proposal_2 (1)_2008Tables_FOCUS_ERM-ERD-FEP-LITH-INTC-FAC-AP_DRAFTv7_2009Tables_FOCUS_C_ITRS-FEPITWG(LL edits)" xfId="6726" xr:uid="{00000000-0005-0000-0000-00000E070000}"/>
    <cellStyle name="___retention_2007_SoC_table_Rev 1_SOC_Proposal_2 (1)_2008Tables_FOCUS_ERM-ERD-FEP-LITH-INTC-FAC-AP_DRAFTv7_2009Tables_FOCUS_C_ITRSV1" xfId="743" xr:uid="{00000000-0005-0000-0000-00000F070000}"/>
    <cellStyle name="___retention_2007_SoC_table_Rev 1_SOC_Proposal_2 (1)_2008Tables_FOCUS_ERM-ERD-FEP-LITH-INTC-FAC-AP_DRAFTv7_2009Tables_FOCUS_C_ITRSV3" xfId="744" xr:uid="{00000000-0005-0000-0000-000010070000}"/>
    <cellStyle name="___retention_2007_SoC_table_Rev 1_SOC_Proposal_2 (1)_2008Tables_FOCUS_ERM-ERD-FEP-LITH-INTC-FAC-AP_DRAFTv7_2009Tables_FOCUS_D_ITRS-ITWG Copy 2010 V1" xfId="745" xr:uid="{00000000-0005-0000-0000-000011070000}"/>
    <cellStyle name="___retention_2007_SoC_table_Rev 1_SOC_Proposal_2 (1)_2008Tables_FOCUS_ERM-ERD-FEP-LITH-INTC-FAC-AP_DRAFTv7_2009Tables_FOCUS_E_ITRS-AP and Interconnectv1" xfId="4056" xr:uid="{00000000-0005-0000-0000-000012070000}"/>
    <cellStyle name="___retention_2007_SoC_table_Rev 1_SOC_Proposal_2 (1)_2008Tables_FOCUS_ERM-ERD-FEP-LITH-INTC-FAC-AP_DRAFTv7_2009Tables_FOCUS_E_ITRS-Interconnect-DRAFT" xfId="4057" xr:uid="{00000000-0005-0000-0000-000013070000}"/>
    <cellStyle name="___retention_2007_SoC_table_Rev 1_SOC_Proposal_2 (1)_2008Tables_FOCUS_ERM-ERD-FEP-LITH-INTC-FAC-AP_DRAFTv7_2009Tables_ORTC_V5" xfId="746" xr:uid="{00000000-0005-0000-0000-000014070000}"/>
    <cellStyle name="___retention_2007_SoC_table_Rev 1_SOC_Proposal_2 (1)_2008Tables_FOCUS_ERM-ERD-FEP-LITH-INTC-FAC-AP_DRAFTv7_2010-Update-PIDS-4B-lsw" xfId="7010" xr:uid="{00000000-0005-0000-0000-000015070000}"/>
    <cellStyle name="___retention_2007_SoC_table_Rev 1_SOC_Proposal_2 (1)_2008Tables_FOCUS_ERM-ERD-FEP-LITH-INTC-FAC-AP_DRAFTv7_2011_ORTC-2A" xfId="3088" xr:uid="{00000000-0005-0000-0000-000016070000}"/>
    <cellStyle name="___retention_2007_SoC_table_Rev 1_SOC_Proposal_2 (1)_2008Tables_FOCUS_ERM-ERD-FEP-LITH-INTC-FAC-AP_DRAFTv7_4FINAL2009Tables_ERD_Oct30_lsw" xfId="747" xr:uid="{00000000-0005-0000-0000-000017070000}"/>
    <cellStyle name="___retention_2007_SoC_table_Rev 1_SOC_Proposal_2 (1)_2008Tables_FOCUS_ERM-ERD-FEP-LITH-INTC-FAC-AP_DRAFTv7_4FINAL2009Tables_ERD_Oct30_lsw2" xfId="748" xr:uid="{00000000-0005-0000-0000-000018070000}"/>
    <cellStyle name="___retention_2007_SoC_table_Rev 1_SOC_Proposal_2 (1)_2008Tables_FOCUS_ERM-ERD-FEP-LITH-INTC-FAC-AP_DRAFTv7_ITRS 2010 NAND Flash table revision--LSW  (Revised 09-15-2010)" xfId="6727" xr:uid="{00000000-0005-0000-0000-000019070000}"/>
    <cellStyle name="___retention_2007_SoC_table_Rev 1_SOC_Proposal_2 (1)_2008Tables_FOCUS_ERM-ERD-FEP-LITH-INTC-FAC-AP_DRAFTv7_ITRS B)_Table_ver6_INTC1~6_021710_After_Telecon_Rev_Alexis-lswEDITORS-NOTES" xfId="4058" xr:uid="{00000000-0005-0000-0000-00001A070000}"/>
    <cellStyle name="___retention_2007_SoC_table_Rev 1_SOC_Proposal_2 (1)_2008Tables_FOCUS_ERM-ERD-FEP-LITH-INTC-FAC-AP_DRAFTv7_ITRS EUV Mask WG Meeting with Proposals-2009" xfId="749" xr:uid="{00000000-0005-0000-0000-00001B070000}"/>
    <cellStyle name="___retention_2007_SoC_table_Rev 1_SOC_Proposal_2 (1)_2008Tables_FOCUS_ERM-ERD-FEP-LITH-INTC-FAC-AP_DRAFTv7_ITRS Optica Mask Table change note 200907011" xfId="750" xr:uid="{00000000-0005-0000-0000-00001C070000}"/>
    <cellStyle name="___retention_2007_SoC_table_Rev 1_SOC_Proposal_2 (1)_2008Tables_FOCUS_ERM-ERD-FEP-LITH-INTC-FAC-AP_DRAFTv7_Litho_Challenges_2009_ITRS_Lith_Table_Summary-V5" xfId="751" xr:uid="{00000000-0005-0000-0000-00001D070000}"/>
    <cellStyle name="___retention_2007_SoC_table_Rev 1_SOC_Proposal_2 (1)_2008Tables_FOCUS_ERM-ERD-FEP-LITH-INTC-FAC-AP_DRAFTv7_Table INTC6-Final from Italy" xfId="4059" xr:uid="{00000000-0005-0000-0000-00001E070000}"/>
    <cellStyle name="___retention_2007_SoC_table_Rev 1_SOC_Proposal_2 (1)_2008Tables_FOCUS_ERM-ERD-FEP-LITH-INTC-FAC-AP_DRAFTv7_Table-PIDS4-LSW" xfId="7011" xr:uid="{00000000-0005-0000-0000-00001F070000}"/>
    <cellStyle name="___retention_2007_SoC_table_Rev 1_SOC_Proposal_2 (1)_2008Tables_FOCUS_ERM-ERD-FEP-LITH-INTC-FAC-AP_DRAFTv7_To Linda ITRS_NILb (2)" xfId="752" xr:uid="{00000000-0005-0000-0000-000020070000}"/>
    <cellStyle name="___retention_2007_SoC_table_Rev 1_SOC_Proposal_2 (1)_2008Test 081203 handler revised proposal by SEAJ" xfId="4060" xr:uid="{00000000-0005-0000-0000-000021070000}"/>
    <cellStyle name="___retention_2007_SoC_table_Rev 1_SOC_Proposal_2 (1)_2008Test 081203 handler revised proposal by SEAJ_2009 ITRS TestTable(Handler)090505" xfId="4061" xr:uid="{00000000-0005-0000-0000-000022070000}"/>
    <cellStyle name="___retention_2007_SoC_table_Rev 1_SOC_Proposal_2 (1)_2008Test 081203 handler revised proposal by SEAJ_Table Test-T8 RF updated 14 July 2009" xfId="4062" xr:uid="{00000000-0005-0000-0000-000023070000}"/>
    <cellStyle name="___retention_2007_SoC_table_Rev 1_SOC_Proposal_2 (1)_2008Test 1120 prober " xfId="4063" xr:uid="{00000000-0005-0000-0000-000024070000}"/>
    <cellStyle name="___retention_2007_SoC_table_Rev 1_SOC_Proposal_2 (1)_2008Test 1120 prober _2009 ITRS TestTable(Handler)090505" xfId="4064" xr:uid="{00000000-0005-0000-0000-000025070000}"/>
    <cellStyle name="___retention_2007_SoC_table_Rev 1_SOC_Proposal_2 (1)_2008Test 1120 prober _Table Test-T8 RF updated 14 July 2009" xfId="4065" xr:uid="{00000000-0005-0000-0000-000026070000}"/>
    <cellStyle name="___retention_2007_SoC_table_Rev 1_SOC_Proposal_2 (1)_2008Test0722" xfId="4066" xr:uid="{00000000-0005-0000-0000-000027070000}"/>
    <cellStyle name="___retention_2007_SoC_table_Rev 1_SOC_Proposal_2 (1)_2008Test0722_2009 ITRS TestTable(Handler)090505" xfId="4067" xr:uid="{00000000-0005-0000-0000-000028070000}"/>
    <cellStyle name="___retention_2007_SoC_table_Rev 1_SOC_Proposal_2 (1)_2008Test0722_Table Test-T8 RF updated 14 July 2009" xfId="4068" xr:uid="{00000000-0005-0000-0000-000029070000}"/>
    <cellStyle name="___retention_2007_SoC_table_Rev 1_SOC_Proposal_2 (1)_2008Test1215" xfId="4069" xr:uid="{00000000-0005-0000-0000-00002A070000}"/>
    <cellStyle name="___retention_2007_SoC_table_Rev 1_SOC_Proposal_2 (1)_2008Test1215_Table Test-T8 RF updated 14 July 2009" xfId="4070" xr:uid="{00000000-0005-0000-0000-00002B070000}"/>
    <cellStyle name="___retention_2007_SoC_table_Rev 1_SOC_Proposal_2 (1)_2008TestProposals_Handler_081208" xfId="4071" xr:uid="{00000000-0005-0000-0000-00002C070000}"/>
    <cellStyle name="___retention_2007_SoC_table_Rev 1_SOC_Proposal_2 (1)_2008TestProposals_Handler_081208_Table Test-T8 RF updated 14 July 2009" xfId="4072" xr:uid="{00000000-0005-0000-0000-00002D070000}"/>
    <cellStyle name="___retention_2007_SoC_table_Rev 1_SOC_Proposal_2 (1)_2009 ITRS TestTable(Handler)090505" xfId="4073" xr:uid="{00000000-0005-0000-0000-00002E070000}"/>
    <cellStyle name="___retention_2007_SoC_table_Rev 1_SOC_Proposal_2 (1)_2009 TR Tables_Factory Integration version 08-LSW" xfId="753" xr:uid="{00000000-0005-0000-0000-00002F070000}"/>
    <cellStyle name="___retention_2007_SoC_table_Rev 1_SOC_Proposal_2 (1)_2009 TR Tables_Factory Integration(20090806)_02A" xfId="754" xr:uid="{00000000-0005-0000-0000-000030070000}"/>
    <cellStyle name="___retention_2007_SoC_table_Rev 1_SOC_Proposal_2 (1)_2009_INDEX" xfId="4074" xr:uid="{00000000-0005-0000-0000-000031070000}"/>
    <cellStyle name="___retention_2007_SoC_table_Rev 1_SOC_Proposal_2 (1)_2009_InterconnectTables_03032010" xfId="4075" xr:uid="{00000000-0005-0000-0000-000032070000}"/>
    <cellStyle name="___retention_2007_SoC_table_Rev 1_SOC_Proposal_2 (1)_2009Tables_FOCUS_B_ITRS" xfId="755" xr:uid="{00000000-0005-0000-0000-000033070000}"/>
    <cellStyle name="___retention_2007_SoC_table_Rev 1_SOC_Proposal_2 (1)_2009Tables_FOCUS_B_itwg(Factory Integration)09" xfId="756" xr:uid="{00000000-0005-0000-0000-000034070000}"/>
    <cellStyle name="___retention_2007_SoC_table_Rev 1_SOC_Proposal_2 (1)_2009Tables_Focus_B-LITH-US-Bussels-V3" xfId="757" xr:uid="{00000000-0005-0000-0000-000035070000}"/>
    <cellStyle name="___retention_2007_SoC_table_Rev 1_SOC_Proposal_2 (1)_2009Tables_Focus_B-LITH-US-V13b" xfId="758" xr:uid="{00000000-0005-0000-0000-000036070000}"/>
    <cellStyle name="___retention_2007_SoC_table_Rev 1_SOC_Proposal_2 (1)_2009Tables_FOCUS_C_ITRS-FEPITWG(LL edits)" xfId="7626" xr:uid="{00000000-0005-0000-0000-000037070000}"/>
    <cellStyle name="___retention_2007_SoC_table_Rev 1_SOC_Proposal_2 (1)_2009Tables_FOCUS_C_ITRSV1" xfId="759" xr:uid="{00000000-0005-0000-0000-000038070000}"/>
    <cellStyle name="___retention_2007_SoC_table_Rev 1_SOC_Proposal_2 (1)_2009Tables_FOCUS_C_ITRSV3" xfId="760" xr:uid="{00000000-0005-0000-0000-000039070000}"/>
    <cellStyle name="___retention_2007_SoC_table_Rev 1_SOC_Proposal_2 (1)_2009Tables_FOCUS_D_ITRS-ITWG Copy 2010 V1" xfId="761" xr:uid="{00000000-0005-0000-0000-00003A070000}"/>
    <cellStyle name="___retention_2007_SoC_table_Rev 1_SOC_Proposal_2 (1)_2009Tables_FOCUS_E_ITRS-AP and Interconnectv1" xfId="4076" xr:uid="{00000000-0005-0000-0000-00003B070000}"/>
    <cellStyle name="___retention_2007_SoC_table_Rev 1_SOC_Proposal_2 (1)_2009Tables_FOCUS_E_ITRS-Interconnect-DRAFT" xfId="4077" xr:uid="{00000000-0005-0000-0000-00003C070000}"/>
    <cellStyle name="___retention_2007_SoC_table_Rev 1_SOC_Proposal_2 (1)_2009Tables_ORTC_V5" xfId="762" xr:uid="{00000000-0005-0000-0000-00003D070000}"/>
    <cellStyle name="___retention_2007_SoC_table_Rev 1_SOC_Proposal_2 (1)_2010-Update-PIDS-4B-lsw" xfId="7012" xr:uid="{00000000-0005-0000-0000-00003E070000}"/>
    <cellStyle name="___retention_2007_SoC_table_Rev 1_SOC_Proposal_2 (1)_2011_ORTC-2A" xfId="3089" xr:uid="{00000000-0005-0000-0000-00003F070000}"/>
    <cellStyle name="___retention_2007_SoC_table_Rev 1_SOC_Proposal_2 (1)_4FINAL2009Tables_ERD_Oct30_lsw" xfId="763" xr:uid="{00000000-0005-0000-0000-000040070000}"/>
    <cellStyle name="___retention_2007_SoC_table_Rev 1_SOC_Proposal_2 (1)_4FINAL2009Tables_ERD_Oct30_lsw2" xfId="764" xr:uid="{00000000-0005-0000-0000-000041070000}"/>
    <cellStyle name="___retention_2007_SoC_table_Rev 1_SOC_Proposal_2 (1)_ITRS 2010 NAND Flash table revision--LSW  (Revised 09-15-2010)" xfId="6728" xr:uid="{00000000-0005-0000-0000-000042070000}"/>
    <cellStyle name="___retention_2007_SoC_table_Rev 1_SOC_Proposal_2 (1)_ITRS B)_Table_ver6_INTC1~6_021710_After_Telecon_Rev_Alexis-lswEDITORS-NOTES" xfId="4078" xr:uid="{00000000-0005-0000-0000-000043070000}"/>
    <cellStyle name="___retention_2007_SoC_table_Rev 1_SOC_Proposal_2 (1)_ITRS EUV Mask WG Meeting with Proposals-2009" xfId="765" xr:uid="{00000000-0005-0000-0000-000044070000}"/>
    <cellStyle name="___retention_2007_SoC_table_Rev 1_SOC_Proposal_2 (1)_ITRS Optica Mask Table change note 200907011" xfId="766" xr:uid="{00000000-0005-0000-0000-000045070000}"/>
    <cellStyle name="___retention_2007_SoC_table_Rev 1_SOC_Proposal_2 (1)_Litho_Challenges_2009_ITRS_Lith_Table_Summary-V5" xfId="767" xr:uid="{00000000-0005-0000-0000-000046070000}"/>
    <cellStyle name="___retention_2007_SoC_table_Rev 1_SOC_Proposal_2 (1)_Table INTC6-Final from Italy" xfId="4079" xr:uid="{00000000-0005-0000-0000-000047070000}"/>
    <cellStyle name="___retention_2007_SoC_table_Rev 1_SOC_Proposal_2 (1)_Table Test-T11 Prober updated 08Jul09" xfId="4080" xr:uid="{00000000-0005-0000-0000-000048070000}"/>
    <cellStyle name="___retention_2007_SoC_table_Rev 1_SOC_Proposal_2 (1)_Table Test-T8 RF updated 14 July 2009" xfId="4081" xr:uid="{00000000-0005-0000-0000-000049070000}"/>
    <cellStyle name="___retention_2007_SoC_table_Rev 1_SOC_Proposal_2 (1)_Table-PIDS4-LSW" xfId="6729" xr:uid="{00000000-0005-0000-0000-00004A070000}"/>
    <cellStyle name="___retention_2007_SoC_table_Rev 1_SOC_Proposal_2 (1)_Test_Tables_20081208" xfId="4082" xr:uid="{00000000-0005-0000-0000-00004B070000}"/>
    <cellStyle name="___retention_2007_SoC_table_Rev 1_SOC_Proposal_2 (1)_Test_Tables_20081208 Korea feedback_08081225 " xfId="4083" xr:uid="{00000000-0005-0000-0000-00004C070000}"/>
    <cellStyle name="___retention_2007_SoC_table_Rev 1_SOC_Proposal_2 (1)_Test_Tables_20081208 Korea feedback_08081225 _Table Test-T8 RF updated 14 July 2009" xfId="4084" xr:uid="{00000000-0005-0000-0000-00004D070000}"/>
    <cellStyle name="___retention_2007_SoC_table_Rev 1_SOC_Proposal_2 (1)_Test_Tables_20081208_Table Test-T8 RF updated 14 July 2009" xfId="4085" xr:uid="{00000000-0005-0000-0000-00004E070000}"/>
    <cellStyle name="___retention_2007_SoC_table_Rev 1_SOC_Proposal_2 (1)_Test_Tables_20081231プローブカード案" xfId="4086" xr:uid="{00000000-0005-0000-0000-00004F070000}"/>
    <cellStyle name="___retention_2007_SoC_table_Rev 1_SOC_Proposal_2 (1)_Test_Tables_20081231プローブカード案_Table Test-T8 RF updated 14 July 2009" xfId="4087" xr:uid="{00000000-0005-0000-0000-000050070000}"/>
    <cellStyle name="___retention_2007_SoC_table_Rev 1_SOC_Proposal_2 (1)_Test_Tables_20090113プローブカード案2" xfId="4088" xr:uid="{00000000-0005-0000-0000-000051070000}"/>
    <cellStyle name="___retention_2007_SoC_table_Rev 1_SOC_Proposal_2 (1)_Test_Tables_20090113プローブカード案2_Table Test-T8 RF updated 14 July 2009" xfId="4089" xr:uid="{00000000-0005-0000-0000-000052070000}"/>
    <cellStyle name="___retention_2007_SoC_table_Rev 1_SOC_Proposal_2 (1)_Test_Tables_20090113プローブカード案3" xfId="4090" xr:uid="{00000000-0005-0000-0000-000053070000}"/>
    <cellStyle name="___retention_2007_SoC_table_Rev 1_SOC_Proposal_2 (1)_Test_Tables_20090113プローブカード案3_Table Test-T8 RF updated 14 July 2009" xfId="4091" xr:uid="{00000000-0005-0000-0000-000054070000}"/>
    <cellStyle name="___retention_2007_SoC_table_Rev 1_SOC_Proposal_2 (1)_To Linda ITRS_NILb (2)" xfId="768" xr:uid="{00000000-0005-0000-0000-000055070000}"/>
    <cellStyle name="___retention_2007_SoC_table_Rev 1_SOC_Proposal_2 (1)_WK_2007Test0612Rev04" xfId="769" xr:uid="{00000000-0005-0000-0000-000056070000}"/>
    <cellStyle name="___retention_2007_SoC_table_Rev 1_SOC_Proposal_2 (1)_WK_2007Test0612Rev04 2" xfId="7181" xr:uid="{00000000-0005-0000-0000-000057070000}"/>
    <cellStyle name="___retention_2007_SoC_table_Rev 1_SOC_Proposal_2 (1)_WK_2007Test0612Rev04_2008Tables_FOCUS_ERM-ERD-FEP-LITH-INTC-FAC-AP_DRAFTv7" xfId="770" xr:uid="{00000000-0005-0000-0000-000058070000}"/>
    <cellStyle name="___retention_2007_SoC_table_Rev 1_SOC_Proposal_2 (1)_WK_2007Test0612Rev04_2008Tables_FOCUS_ERM-ERD-FEP-LITH-INTC-FAC-AP_DRAFTv7 2" xfId="7483" xr:uid="{00000000-0005-0000-0000-000059070000}"/>
    <cellStyle name="___retention_2007_SoC_table_Rev 1_SOC_Proposal_2 (1)_WK_2007Test0612Rev04_2008Tables_FOCUS_ERM-ERD-FEP-LITH-INTC-FAC-AP_DRAFTv7_2009 TR Tables_Factory Integration version 08-LSW" xfId="771" xr:uid="{00000000-0005-0000-0000-00005A070000}"/>
    <cellStyle name="___retention_2007_SoC_table_Rev 1_SOC_Proposal_2 (1)_WK_2007Test0612Rev04_2008Tables_FOCUS_ERM-ERD-FEP-LITH-INTC-FAC-AP_DRAFTv7_2009 TR Tables_Factory Integration(20090806)_02A" xfId="772" xr:uid="{00000000-0005-0000-0000-00005B070000}"/>
    <cellStyle name="___retention_2007_SoC_table_Rev 1_SOC_Proposal_2 (1)_WK_2007Test0612Rev04_2008Tables_FOCUS_ERM-ERD-FEP-LITH-INTC-FAC-AP_DRAFTv7_2009_INDEX" xfId="4092" xr:uid="{00000000-0005-0000-0000-00005C070000}"/>
    <cellStyle name="___retention_2007_SoC_table_Rev 1_SOC_Proposal_2 (1)_WK_2007Test0612Rev04_2008Tables_FOCUS_ERM-ERD-FEP-LITH-INTC-FAC-AP_DRAFTv7_2009_InterconnectTables_03032010" xfId="4093" xr:uid="{00000000-0005-0000-0000-00005D070000}"/>
    <cellStyle name="___retention_2007_SoC_table_Rev 1_SOC_Proposal_2 (1)_WK_2007Test0612Rev04_2008Tables_FOCUS_ERM-ERD-FEP-LITH-INTC-FAC-AP_DRAFTv7_2009Tables_FOCUS_B_ITRS" xfId="773" xr:uid="{00000000-0005-0000-0000-00005E070000}"/>
    <cellStyle name="___retention_2007_SoC_table_Rev 1_SOC_Proposal_2 (1)_WK_2007Test0612Rev04_2008Tables_FOCUS_ERM-ERD-FEP-LITH-INTC-FAC-AP_DRAFTv7_2009Tables_FOCUS_B_itwg(Factory Integration)09" xfId="774" xr:uid="{00000000-0005-0000-0000-00005F070000}"/>
    <cellStyle name="___retention_2007_SoC_table_Rev 1_SOC_Proposal_2 (1)_WK_2007Test0612Rev04_2008Tables_FOCUS_ERM-ERD-FEP-LITH-INTC-FAC-AP_DRAFTv7_2009Tables_Focus_B-LITH-US-Bussels-V3" xfId="775" xr:uid="{00000000-0005-0000-0000-000060070000}"/>
    <cellStyle name="___retention_2007_SoC_table_Rev 1_SOC_Proposal_2 (1)_WK_2007Test0612Rev04_2008Tables_FOCUS_ERM-ERD-FEP-LITH-INTC-FAC-AP_DRAFTv7_2009Tables_Focus_B-LITH-US-V13b" xfId="776" xr:uid="{00000000-0005-0000-0000-000061070000}"/>
    <cellStyle name="___retention_2007_SoC_table_Rev 1_SOC_Proposal_2 (1)_WK_2007Test0612Rev04_2008Tables_FOCUS_ERM-ERD-FEP-LITH-INTC-FAC-AP_DRAFTv7_2009Tables_FOCUS_C_ITRS-FEPITWG(LL edits)" xfId="7627" xr:uid="{00000000-0005-0000-0000-000062070000}"/>
    <cellStyle name="___retention_2007_SoC_table_Rev 1_SOC_Proposal_2 (1)_WK_2007Test0612Rev04_2008Tables_FOCUS_ERM-ERD-FEP-LITH-INTC-FAC-AP_DRAFTv7_2009Tables_FOCUS_C_ITRSV1" xfId="777" xr:uid="{00000000-0005-0000-0000-000063070000}"/>
    <cellStyle name="___retention_2007_SoC_table_Rev 1_SOC_Proposal_2 (1)_WK_2007Test0612Rev04_2008Tables_FOCUS_ERM-ERD-FEP-LITH-INTC-FAC-AP_DRAFTv7_2009Tables_FOCUS_C_ITRSV3" xfId="778" xr:uid="{00000000-0005-0000-0000-000064070000}"/>
    <cellStyle name="___retention_2007_SoC_table_Rev 1_SOC_Proposal_2 (1)_WK_2007Test0612Rev04_2008Tables_FOCUS_ERM-ERD-FEP-LITH-INTC-FAC-AP_DRAFTv7_2009Tables_FOCUS_D_ITRS-ITWG Copy 2010 V1" xfId="779" xr:uid="{00000000-0005-0000-0000-000065070000}"/>
    <cellStyle name="___retention_2007_SoC_table_Rev 1_SOC_Proposal_2 (1)_WK_2007Test0612Rev04_2008Tables_FOCUS_ERM-ERD-FEP-LITH-INTC-FAC-AP_DRAFTv7_2009Tables_FOCUS_E_ITRS-AP and Interconnectv1" xfId="4094" xr:uid="{00000000-0005-0000-0000-000066070000}"/>
    <cellStyle name="___retention_2007_SoC_table_Rev 1_SOC_Proposal_2 (1)_WK_2007Test0612Rev04_2008Tables_FOCUS_ERM-ERD-FEP-LITH-INTC-FAC-AP_DRAFTv7_2009Tables_FOCUS_E_ITRS-Interconnect-DRAFT" xfId="4095" xr:uid="{00000000-0005-0000-0000-000067070000}"/>
    <cellStyle name="___retention_2007_SoC_table_Rev 1_SOC_Proposal_2 (1)_WK_2007Test0612Rev04_2008Tables_FOCUS_ERM-ERD-FEP-LITH-INTC-FAC-AP_DRAFTv7_2009Tables_ORTC_V5" xfId="780" xr:uid="{00000000-0005-0000-0000-000068070000}"/>
    <cellStyle name="___retention_2007_SoC_table_Rev 1_SOC_Proposal_2 (1)_WK_2007Test0612Rev04_2008Tables_FOCUS_ERM-ERD-FEP-LITH-INTC-FAC-AP_DRAFTv7_2010-Update-PIDS-4B-lsw" xfId="7628" xr:uid="{00000000-0005-0000-0000-000069070000}"/>
    <cellStyle name="___retention_2007_SoC_table_Rev 1_SOC_Proposal_2 (1)_WK_2007Test0612Rev04_2008Tables_FOCUS_ERM-ERD-FEP-LITH-INTC-FAC-AP_DRAFTv7_2011_ORTC-2A" xfId="3090" xr:uid="{00000000-0005-0000-0000-00006A070000}"/>
    <cellStyle name="___retention_2007_SoC_table_Rev 1_SOC_Proposal_2 (1)_WK_2007Test0612Rev04_2008Tables_FOCUS_ERM-ERD-FEP-LITH-INTC-FAC-AP_DRAFTv7_4FINAL2009Tables_ERD_Oct30_lsw" xfId="781" xr:uid="{00000000-0005-0000-0000-00006B070000}"/>
    <cellStyle name="___retention_2007_SoC_table_Rev 1_SOC_Proposal_2 (1)_WK_2007Test0612Rev04_2008Tables_FOCUS_ERM-ERD-FEP-LITH-INTC-FAC-AP_DRAFTv7_4FINAL2009Tables_ERD_Oct30_lsw2" xfId="782" xr:uid="{00000000-0005-0000-0000-00006C070000}"/>
    <cellStyle name="___retention_2007_SoC_table_Rev 1_SOC_Proposal_2 (1)_WK_2007Test0612Rev04_2008Tables_FOCUS_ERM-ERD-FEP-LITH-INTC-FAC-AP_DRAFTv7_ITRS 2010 NAND Flash table revision--LSW  (Revised 09-15-2010)" xfId="7629" xr:uid="{00000000-0005-0000-0000-00006D070000}"/>
    <cellStyle name="___retention_2007_SoC_table_Rev 1_SOC_Proposal_2 (1)_WK_2007Test0612Rev04_2008Tables_FOCUS_ERM-ERD-FEP-LITH-INTC-FAC-AP_DRAFTv7_ITRS B)_Table_ver6_INTC1~6_021710_After_Telecon_Rev_Alexis-lswEDITORS-NOTES" xfId="4096" xr:uid="{00000000-0005-0000-0000-00006E070000}"/>
    <cellStyle name="___retention_2007_SoC_table_Rev 1_SOC_Proposal_2 (1)_WK_2007Test0612Rev04_2008Tables_FOCUS_ERM-ERD-FEP-LITH-INTC-FAC-AP_DRAFTv7_ITRS EUV Mask WG Meeting with Proposals-2009" xfId="783" xr:uid="{00000000-0005-0000-0000-00006F070000}"/>
    <cellStyle name="___retention_2007_SoC_table_Rev 1_SOC_Proposal_2 (1)_WK_2007Test0612Rev04_2008Tables_FOCUS_ERM-ERD-FEP-LITH-INTC-FAC-AP_DRAFTv7_ITRS Optica Mask Table change note 200907011" xfId="784" xr:uid="{00000000-0005-0000-0000-000070070000}"/>
    <cellStyle name="___retention_2007_SoC_table_Rev 1_SOC_Proposal_2 (1)_WK_2007Test0612Rev04_2008Tables_FOCUS_ERM-ERD-FEP-LITH-INTC-FAC-AP_DRAFTv7_Litho_Challenges_2009_ITRS_Lith_Table_Summary-V5" xfId="785" xr:uid="{00000000-0005-0000-0000-000071070000}"/>
    <cellStyle name="___retention_2007_SoC_table_Rev 1_SOC_Proposal_2 (1)_WK_2007Test0612Rev04_2008Tables_FOCUS_ERM-ERD-FEP-LITH-INTC-FAC-AP_DRAFTv7_Table INTC6-Final from Italy" xfId="4097" xr:uid="{00000000-0005-0000-0000-000072070000}"/>
    <cellStyle name="___retention_2007_SoC_table_Rev 1_SOC_Proposal_2 (1)_WK_2007Test0612Rev04_2008Tables_FOCUS_ERM-ERD-FEP-LITH-INTC-FAC-AP_DRAFTv7_Table-PIDS4-LSW" xfId="7630" xr:uid="{00000000-0005-0000-0000-000073070000}"/>
    <cellStyle name="___retention_2007_SoC_table_Rev 1_SOC_Proposal_2 (1)_WK_2007Test0612Rev04_2008Tables_FOCUS_ERM-ERD-FEP-LITH-INTC-FAC-AP_DRAFTv7_To Linda ITRS_NILb (2)" xfId="786" xr:uid="{00000000-0005-0000-0000-000074070000}"/>
    <cellStyle name="___retention_2007_SoC_table_Rev 1_SOC_Proposal_2 (1)_WK_2007Test0612Rev04_2008Test 081203 handler revised proposal by SEAJ" xfId="4098" xr:uid="{00000000-0005-0000-0000-000075070000}"/>
    <cellStyle name="___retention_2007_SoC_table_Rev 1_SOC_Proposal_2 (1)_WK_2007Test0612Rev04_2008Test 081203 handler revised proposal by SEAJ_2009 ITRS TestTable(Handler)090505" xfId="4099" xr:uid="{00000000-0005-0000-0000-000076070000}"/>
    <cellStyle name="___retention_2007_SoC_table_Rev 1_SOC_Proposal_2 (1)_WK_2007Test0612Rev04_2008Test 081203 handler revised proposal by SEAJ_Table Test-T8 RF updated 14 July 2009" xfId="4100" xr:uid="{00000000-0005-0000-0000-000077070000}"/>
    <cellStyle name="___retention_2007_SoC_table_Rev 1_SOC_Proposal_2 (1)_WK_2007Test0612Rev04_2008Test 1120 prober " xfId="4101" xr:uid="{00000000-0005-0000-0000-000078070000}"/>
    <cellStyle name="___retention_2007_SoC_table_Rev 1_SOC_Proposal_2 (1)_WK_2007Test0612Rev04_2008Test 1120 prober _2009 ITRS TestTable(Handler)090505" xfId="4102" xr:uid="{00000000-0005-0000-0000-000079070000}"/>
    <cellStyle name="___retention_2007_SoC_table_Rev 1_SOC_Proposal_2 (1)_WK_2007Test0612Rev04_2008Test 1120 prober _Table Test-T8 RF updated 14 July 2009" xfId="4103" xr:uid="{00000000-0005-0000-0000-00007A070000}"/>
    <cellStyle name="___retention_2007_SoC_table_Rev 1_SOC_Proposal_2 (1)_WK_2007Test0612Rev04_2008Test0722" xfId="4104" xr:uid="{00000000-0005-0000-0000-00007B070000}"/>
    <cellStyle name="___retention_2007_SoC_table_Rev 1_SOC_Proposal_2 (1)_WK_2007Test0612Rev04_2008Test0722_2009 ITRS TestTable(Handler)090505" xfId="4105" xr:uid="{00000000-0005-0000-0000-00007C070000}"/>
    <cellStyle name="___retention_2007_SoC_table_Rev 1_SOC_Proposal_2 (1)_WK_2007Test0612Rev04_2008Test0722_Table Test-T8 RF updated 14 July 2009" xfId="4106" xr:uid="{00000000-0005-0000-0000-00007D070000}"/>
    <cellStyle name="___retention_2007_SoC_table_Rev 1_SOC_Proposal_2 (1)_WK_2007Test0612Rev04_2008Test1215" xfId="4107" xr:uid="{00000000-0005-0000-0000-00007E070000}"/>
    <cellStyle name="___retention_2007_SoC_table_Rev 1_SOC_Proposal_2 (1)_WK_2007Test0612Rev04_2008Test1215_Table Test-T8 RF updated 14 July 2009" xfId="4108" xr:uid="{00000000-0005-0000-0000-00007F070000}"/>
    <cellStyle name="___retention_2007_SoC_table_Rev 1_SOC_Proposal_2 (1)_WK_2007Test0612Rev04_2008TestProposals_Handler_081208" xfId="4109" xr:uid="{00000000-0005-0000-0000-000080070000}"/>
    <cellStyle name="___retention_2007_SoC_table_Rev 1_SOC_Proposal_2 (1)_WK_2007Test0612Rev04_2008TestProposals_Handler_081208_Table Test-T8 RF updated 14 July 2009" xfId="4110" xr:uid="{00000000-0005-0000-0000-000081070000}"/>
    <cellStyle name="___retention_2007_SoC_table_Rev 1_SOC_Proposal_2 (1)_WK_2007Test0612Rev04_2009 ITRS TestTable(Handler)090505" xfId="4111" xr:uid="{00000000-0005-0000-0000-000082070000}"/>
    <cellStyle name="___retention_2007_SoC_table_Rev 1_SOC_Proposal_2 (1)_WK_2007Test0612Rev04_2009 TR Tables_Factory Integration version 08-LSW" xfId="787" xr:uid="{00000000-0005-0000-0000-000083070000}"/>
    <cellStyle name="___retention_2007_SoC_table_Rev 1_SOC_Proposal_2 (1)_WK_2007Test0612Rev04_2009 TR Tables_Factory Integration(20090806)_02A" xfId="788" xr:uid="{00000000-0005-0000-0000-000084070000}"/>
    <cellStyle name="___retention_2007_SoC_table_Rev 1_SOC_Proposal_2 (1)_WK_2007Test0612Rev04_2009_INDEX" xfId="4112" xr:uid="{00000000-0005-0000-0000-000085070000}"/>
    <cellStyle name="___retention_2007_SoC_table_Rev 1_SOC_Proposal_2 (1)_WK_2007Test0612Rev04_2009_InterconnectTables_03032010" xfId="4113" xr:uid="{00000000-0005-0000-0000-000086070000}"/>
    <cellStyle name="___retention_2007_SoC_table_Rev 1_SOC_Proposal_2 (1)_WK_2007Test0612Rev04_2009Tables_FOCUS_B_ITRS" xfId="789" xr:uid="{00000000-0005-0000-0000-000087070000}"/>
    <cellStyle name="___retention_2007_SoC_table_Rev 1_SOC_Proposal_2 (1)_WK_2007Test0612Rev04_2009Tables_FOCUS_B_itwg(Factory Integration)09" xfId="790" xr:uid="{00000000-0005-0000-0000-000088070000}"/>
    <cellStyle name="___retention_2007_SoC_table_Rev 1_SOC_Proposal_2 (1)_WK_2007Test0612Rev04_2009Tables_Focus_B-LITH-US-Bussels-V3" xfId="791" xr:uid="{00000000-0005-0000-0000-000089070000}"/>
    <cellStyle name="___retention_2007_SoC_table_Rev 1_SOC_Proposal_2 (1)_WK_2007Test0612Rev04_2009Tables_Focus_B-LITH-US-V13b" xfId="792" xr:uid="{00000000-0005-0000-0000-00008A070000}"/>
    <cellStyle name="___retention_2007_SoC_table_Rev 1_SOC_Proposal_2 (1)_WK_2007Test0612Rev04_2009Tables_FOCUS_C_ITRS-FEPITWG(LL edits)" xfId="7309" xr:uid="{00000000-0005-0000-0000-00008B070000}"/>
    <cellStyle name="___retention_2007_SoC_table_Rev 1_SOC_Proposal_2 (1)_WK_2007Test0612Rev04_2009Tables_FOCUS_C_ITRSV1" xfId="793" xr:uid="{00000000-0005-0000-0000-00008C070000}"/>
    <cellStyle name="___retention_2007_SoC_table_Rev 1_SOC_Proposal_2 (1)_WK_2007Test0612Rev04_2009Tables_FOCUS_C_ITRSV3" xfId="794" xr:uid="{00000000-0005-0000-0000-00008D070000}"/>
    <cellStyle name="___retention_2007_SoC_table_Rev 1_SOC_Proposal_2 (1)_WK_2007Test0612Rev04_2009Tables_FOCUS_D_ITRS-ITWG Copy 2010 V1" xfId="795" xr:uid="{00000000-0005-0000-0000-00008E070000}"/>
    <cellStyle name="___retention_2007_SoC_table_Rev 1_SOC_Proposal_2 (1)_WK_2007Test0612Rev04_2009Tables_FOCUS_E_ITRS-AP and Interconnectv1" xfId="4114" xr:uid="{00000000-0005-0000-0000-00008F070000}"/>
    <cellStyle name="___retention_2007_SoC_table_Rev 1_SOC_Proposal_2 (1)_WK_2007Test0612Rev04_2009Tables_FOCUS_E_ITRS-Interconnect-DRAFT" xfId="4115" xr:uid="{00000000-0005-0000-0000-000090070000}"/>
    <cellStyle name="___retention_2007_SoC_table_Rev 1_SOC_Proposal_2 (1)_WK_2007Test0612Rev04_2009Tables_ORTC_V5" xfId="796" xr:uid="{00000000-0005-0000-0000-000091070000}"/>
    <cellStyle name="___retention_2007_SoC_table_Rev 1_SOC_Proposal_2 (1)_WK_2007Test0612Rev04_2010-Update-PIDS-4B-lsw" xfId="7013" xr:uid="{00000000-0005-0000-0000-000092070000}"/>
    <cellStyle name="___retention_2007_SoC_table_Rev 1_SOC_Proposal_2 (1)_WK_2007Test0612Rev04_2011_ORTC-2A" xfId="3091" xr:uid="{00000000-0005-0000-0000-000093070000}"/>
    <cellStyle name="___retention_2007_SoC_table_Rev 1_SOC_Proposal_2 (1)_WK_2007Test0612Rev04_4FINAL2009Tables_ERD_Oct30_lsw" xfId="797" xr:uid="{00000000-0005-0000-0000-000094070000}"/>
    <cellStyle name="___retention_2007_SoC_table_Rev 1_SOC_Proposal_2 (1)_WK_2007Test0612Rev04_4FINAL2009Tables_ERD_Oct30_lsw2" xfId="798" xr:uid="{00000000-0005-0000-0000-000095070000}"/>
    <cellStyle name="___retention_2007_SoC_table_Rev 1_SOC_Proposal_2 (1)_WK_2007Test0612Rev04_ITRS 2010 NAND Flash table revision--LSW  (Revised 09-15-2010)" xfId="7631" xr:uid="{00000000-0005-0000-0000-000096070000}"/>
    <cellStyle name="___retention_2007_SoC_table_Rev 1_SOC_Proposal_2 (1)_WK_2007Test0612Rev04_ITRS B)_Table_ver6_INTC1~6_021710_After_Telecon_Rev_Alexis-lswEDITORS-NOTES" xfId="4116" xr:uid="{00000000-0005-0000-0000-000097070000}"/>
    <cellStyle name="___retention_2007_SoC_table_Rev 1_SOC_Proposal_2 (1)_WK_2007Test0612Rev04_ITRS EUV Mask WG Meeting with Proposals-2009" xfId="799" xr:uid="{00000000-0005-0000-0000-000098070000}"/>
    <cellStyle name="___retention_2007_SoC_table_Rev 1_SOC_Proposal_2 (1)_WK_2007Test0612Rev04_ITRS Optica Mask Table change note 200907011" xfId="800" xr:uid="{00000000-0005-0000-0000-000099070000}"/>
    <cellStyle name="___retention_2007_SoC_table_Rev 1_SOC_Proposal_2 (1)_WK_2007Test0612Rev04_Litho_Challenges_2009_ITRS_Lith_Table_Summary-V5" xfId="801" xr:uid="{00000000-0005-0000-0000-00009A070000}"/>
    <cellStyle name="___retention_2007_SoC_table_Rev 1_SOC_Proposal_2 (1)_WK_2007Test0612Rev04_Table INTC6-Final from Italy" xfId="4117" xr:uid="{00000000-0005-0000-0000-00009B070000}"/>
    <cellStyle name="___retention_2007_SoC_table_Rev 1_SOC_Proposal_2 (1)_WK_2007Test0612Rev04_Table Test-T11 Prober updated 08Jul09" xfId="4118" xr:uid="{00000000-0005-0000-0000-00009C070000}"/>
    <cellStyle name="___retention_2007_SoC_table_Rev 1_SOC_Proposal_2 (1)_WK_2007Test0612Rev04_Table Test-T8 RF updated 14 July 2009" xfId="4119" xr:uid="{00000000-0005-0000-0000-00009D070000}"/>
    <cellStyle name="___retention_2007_SoC_table_Rev 1_SOC_Proposal_2 (1)_WK_2007Test0612Rev04_Table-PIDS4-LSW" xfId="7014" xr:uid="{00000000-0005-0000-0000-00009E070000}"/>
    <cellStyle name="___retention_2007_SoC_table_Rev 1_SOC_Proposal_2 (1)_WK_2007Test0612Rev04_Test_Tables_20081208" xfId="4120" xr:uid="{00000000-0005-0000-0000-00009F070000}"/>
    <cellStyle name="___retention_2007_SoC_table_Rev 1_SOC_Proposal_2 (1)_WK_2007Test0612Rev04_Test_Tables_20081208 Korea feedback_08081225 " xfId="4121" xr:uid="{00000000-0005-0000-0000-0000A0070000}"/>
    <cellStyle name="___retention_2007_SoC_table_Rev 1_SOC_Proposal_2 (1)_WK_2007Test0612Rev04_Test_Tables_20081208 Korea feedback_08081225 _Table Test-T8 RF updated 14 July 2009" xfId="4122" xr:uid="{00000000-0005-0000-0000-0000A1070000}"/>
    <cellStyle name="___retention_2007_SoC_table_Rev 1_SOC_Proposal_2 (1)_WK_2007Test0612Rev04_Test_Tables_20081208_Table Test-T8 RF updated 14 July 2009" xfId="4123" xr:uid="{00000000-0005-0000-0000-0000A2070000}"/>
    <cellStyle name="___retention_2007_SoC_table_Rev 1_SOC_Proposal_2 (1)_WK_2007Test0612Rev04_Test_Tables_20081231プローブカード案" xfId="4124" xr:uid="{00000000-0005-0000-0000-0000A3070000}"/>
    <cellStyle name="___retention_2007_SoC_table_Rev 1_SOC_Proposal_2 (1)_WK_2007Test0612Rev04_Test_Tables_20081231プローブカード案_Table Test-T8 RF updated 14 July 2009" xfId="4125" xr:uid="{00000000-0005-0000-0000-0000A4070000}"/>
    <cellStyle name="___retention_2007_SoC_table_Rev 1_SOC_Proposal_2 (1)_WK_2007Test0612Rev04_Test_Tables_20090113プローブカード案2" xfId="4126" xr:uid="{00000000-0005-0000-0000-0000A5070000}"/>
    <cellStyle name="___retention_2007_SoC_table_Rev 1_SOC_Proposal_2 (1)_WK_2007Test0612Rev04_Test_Tables_20090113プローブカード案2_Table Test-T8 RF updated 14 July 2009" xfId="4127" xr:uid="{00000000-0005-0000-0000-0000A6070000}"/>
    <cellStyle name="___retention_2007_SoC_table_Rev 1_SOC_Proposal_2 (1)_WK_2007Test0612Rev04_Test_Tables_20090113プローブカード案3" xfId="4128" xr:uid="{00000000-0005-0000-0000-0000A7070000}"/>
    <cellStyle name="___retention_2007_SoC_table_Rev 1_SOC_Proposal_2 (1)_WK_2007Test0612Rev04_Test_Tables_20090113プローブカード案3_Table Test-T8 RF updated 14 July 2009" xfId="4129" xr:uid="{00000000-0005-0000-0000-0000A8070000}"/>
    <cellStyle name="___retention_2007_SoC_table_Rev 1_SOC_Proposal_2 (1)_WK_2007Test0612Rev04_To Linda ITRS_NILb (2)" xfId="802" xr:uid="{00000000-0005-0000-0000-0000A9070000}"/>
    <cellStyle name="___retention_2007_SoC_table_Rev 1_SOC_Proposal_2 (1)_WK_2007Test0612Rev04_見直しfor2009：2007Test0829_SoC&amp;Logic" xfId="4130" xr:uid="{00000000-0005-0000-0000-0000AA070000}"/>
    <cellStyle name="___retention_2007_SoC_table_Rev 1_SOC_Proposal_2 (1)_WK_2007Test0612Rev04_見直しfor2009：2007Test0829_SoC&amp;Logic(0707会議後)" xfId="4131" xr:uid="{00000000-0005-0000-0000-0000AB070000}"/>
    <cellStyle name="___retention_2007_SoC_table_Rev 1_SOC_Proposal_2 (1)_見直しfor2009：2007Test0829_SoC&amp;Logic" xfId="4132" xr:uid="{00000000-0005-0000-0000-0000AC070000}"/>
    <cellStyle name="___retention_2007_SoC_table_Rev 1_SOC_Proposal_2 (1)_見直しfor2009：2007Test0829_SoC&amp;Logic(0707会議後)" xfId="4133" xr:uid="{00000000-0005-0000-0000-0000AD070000}"/>
    <cellStyle name="___retention_2007_SoC_table_Rev 1_Table INTC6-Final from Italy" xfId="4134" xr:uid="{00000000-0005-0000-0000-0000AE070000}"/>
    <cellStyle name="___retention_2007_SoC_table_Rev 1_Table Test-T11 Prober updated 08Jul09" xfId="4135" xr:uid="{00000000-0005-0000-0000-0000AF070000}"/>
    <cellStyle name="___retention_2007_SoC_table_Rev 1_Table Test-T8 RF updated 14 July 2009" xfId="4136" xr:uid="{00000000-0005-0000-0000-0000B0070000}"/>
    <cellStyle name="___retention_2007_SoC_table_Rev 1_Table-PIDS4-LSW" xfId="7310" xr:uid="{00000000-0005-0000-0000-0000B1070000}"/>
    <cellStyle name="___retention_2007_SoC_table_Rev 1_Test_Tables_20081208" xfId="4137" xr:uid="{00000000-0005-0000-0000-0000B2070000}"/>
    <cellStyle name="___retention_2007_SoC_table_Rev 1_Test_Tables_20081208 Korea feedback_08081225 " xfId="4138" xr:uid="{00000000-0005-0000-0000-0000B3070000}"/>
    <cellStyle name="___retention_2007_SoC_table_Rev 1_Test_Tables_20081208 Korea feedback_08081225 _Table Test-T8 RF updated 14 July 2009" xfId="4139" xr:uid="{00000000-0005-0000-0000-0000B4070000}"/>
    <cellStyle name="___retention_2007_SoC_table_Rev 1_Test_Tables_20081208_Table Test-T8 RF updated 14 July 2009" xfId="4140" xr:uid="{00000000-0005-0000-0000-0000B5070000}"/>
    <cellStyle name="___retention_2007_SoC_table_Rev 1_Test_Tables_20081231プローブカード案" xfId="4141" xr:uid="{00000000-0005-0000-0000-0000B6070000}"/>
    <cellStyle name="___retention_2007_SoC_table_Rev 1_Test_Tables_20081231プローブカード案_Table Test-T8 RF updated 14 July 2009" xfId="4142" xr:uid="{00000000-0005-0000-0000-0000B7070000}"/>
    <cellStyle name="___retention_2007_SoC_table_Rev 1_Test_Tables_20090113プローブカード案2" xfId="4143" xr:uid="{00000000-0005-0000-0000-0000B8070000}"/>
    <cellStyle name="___retention_2007_SoC_table_Rev 1_Test_Tables_20090113プローブカード案2_Table Test-T8 RF updated 14 July 2009" xfId="4144" xr:uid="{00000000-0005-0000-0000-0000B9070000}"/>
    <cellStyle name="___retention_2007_SoC_table_Rev 1_Test_Tables_20090113プローブカード案3" xfId="4145" xr:uid="{00000000-0005-0000-0000-0000BA070000}"/>
    <cellStyle name="___retention_2007_SoC_table_Rev 1_Test_Tables_20090113プローブカード案3_Table Test-T8 RF updated 14 July 2009" xfId="4146" xr:uid="{00000000-0005-0000-0000-0000BB070000}"/>
    <cellStyle name="___retention_2007_SoC_table_Rev 1_To Linda ITRS_NILb (2)" xfId="803" xr:uid="{00000000-0005-0000-0000-0000BC070000}"/>
    <cellStyle name="___retention_2007_SoC_table_Rev 1_WK_2007Test0612Rev04" xfId="804" xr:uid="{00000000-0005-0000-0000-0000BD070000}"/>
    <cellStyle name="___retention_2007_SoC_table_Rev 1_WK_2007Test0612Rev04 2" xfId="7484" xr:uid="{00000000-0005-0000-0000-0000BE070000}"/>
    <cellStyle name="___retention_2007_SoC_table_Rev 1_WK_2007Test0612Rev04_2008Tables_FOCUS_ERM-ERD-FEP-LITH-INTC-FAC-AP_DRAFTv7" xfId="805" xr:uid="{00000000-0005-0000-0000-0000BF070000}"/>
    <cellStyle name="___retention_2007_SoC_table_Rev 1_WK_2007Test0612Rev04_2008Tables_FOCUS_ERM-ERD-FEP-LITH-INTC-FAC-AP_DRAFTv7 2" xfId="7760" xr:uid="{00000000-0005-0000-0000-0000C0070000}"/>
    <cellStyle name="___retention_2007_SoC_table_Rev 1_WK_2007Test0612Rev04_2008Tables_FOCUS_ERM-ERD-FEP-LITH-INTC-FAC-AP_DRAFTv7_2009 TR Tables_Factory Integration version 08-LSW" xfId="806" xr:uid="{00000000-0005-0000-0000-0000C1070000}"/>
    <cellStyle name="___retention_2007_SoC_table_Rev 1_WK_2007Test0612Rev04_2008Tables_FOCUS_ERM-ERD-FEP-LITH-INTC-FAC-AP_DRAFTv7_2009 TR Tables_Factory Integration(20090806)_02A" xfId="807" xr:uid="{00000000-0005-0000-0000-0000C2070000}"/>
    <cellStyle name="___retention_2007_SoC_table_Rev 1_WK_2007Test0612Rev04_2008Tables_FOCUS_ERM-ERD-FEP-LITH-INTC-FAC-AP_DRAFTv7_2009_INDEX" xfId="4147" xr:uid="{00000000-0005-0000-0000-0000C3070000}"/>
    <cellStyle name="___retention_2007_SoC_table_Rev 1_WK_2007Test0612Rev04_2008Tables_FOCUS_ERM-ERD-FEP-LITH-INTC-FAC-AP_DRAFTv7_2009_InterconnectTables_03032010" xfId="4148" xr:uid="{00000000-0005-0000-0000-0000C4070000}"/>
    <cellStyle name="___retention_2007_SoC_table_Rev 1_WK_2007Test0612Rev04_2008Tables_FOCUS_ERM-ERD-FEP-LITH-INTC-FAC-AP_DRAFTv7_2009Tables_FOCUS_B_ITRS" xfId="808" xr:uid="{00000000-0005-0000-0000-0000C5070000}"/>
    <cellStyle name="___retention_2007_SoC_table_Rev 1_WK_2007Test0612Rev04_2008Tables_FOCUS_ERM-ERD-FEP-LITH-INTC-FAC-AP_DRAFTv7_2009Tables_FOCUS_B_itwg(Factory Integration)09" xfId="809" xr:uid="{00000000-0005-0000-0000-0000C6070000}"/>
    <cellStyle name="___retention_2007_SoC_table_Rev 1_WK_2007Test0612Rev04_2008Tables_FOCUS_ERM-ERD-FEP-LITH-INTC-FAC-AP_DRAFTv7_2009Tables_Focus_B-LITH-US-Bussels-V3" xfId="810" xr:uid="{00000000-0005-0000-0000-0000C7070000}"/>
    <cellStyle name="___retention_2007_SoC_table_Rev 1_WK_2007Test0612Rev04_2008Tables_FOCUS_ERM-ERD-FEP-LITH-INTC-FAC-AP_DRAFTv7_2009Tables_Focus_B-LITH-US-V13b" xfId="811" xr:uid="{00000000-0005-0000-0000-0000C8070000}"/>
    <cellStyle name="___retention_2007_SoC_table_Rev 1_WK_2007Test0612Rev04_2008Tables_FOCUS_ERM-ERD-FEP-LITH-INTC-FAC-AP_DRAFTv7_2009Tables_FOCUS_C_ITRS-FEPITWG(LL edits)" xfId="7244" xr:uid="{00000000-0005-0000-0000-0000C9070000}"/>
    <cellStyle name="___retention_2007_SoC_table_Rev 1_WK_2007Test0612Rev04_2008Tables_FOCUS_ERM-ERD-FEP-LITH-INTC-FAC-AP_DRAFTv7_2009Tables_FOCUS_C_ITRSV1" xfId="812" xr:uid="{00000000-0005-0000-0000-0000CA070000}"/>
    <cellStyle name="___retention_2007_SoC_table_Rev 1_WK_2007Test0612Rev04_2008Tables_FOCUS_ERM-ERD-FEP-LITH-INTC-FAC-AP_DRAFTv7_2009Tables_FOCUS_C_ITRSV3" xfId="813" xr:uid="{00000000-0005-0000-0000-0000CB070000}"/>
    <cellStyle name="___retention_2007_SoC_table_Rev 1_WK_2007Test0612Rev04_2008Tables_FOCUS_ERM-ERD-FEP-LITH-INTC-FAC-AP_DRAFTv7_2009Tables_FOCUS_D_ITRS-ITWG Copy 2010 V1" xfId="814" xr:uid="{00000000-0005-0000-0000-0000CC070000}"/>
    <cellStyle name="___retention_2007_SoC_table_Rev 1_WK_2007Test0612Rev04_2008Tables_FOCUS_ERM-ERD-FEP-LITH-INTC-FAC-AP_DRAFTv7_2009Tables_FOCUS_E_ITRS-AP and Interconnectv1" xfId="4149" xr:uid="{00000000-0005-0000-0000-0000CD070000}"/>
    <cellStyle name="___retention_2007_SoC_table_Rev 1_WK_2007Test0612Rev04_2008Tables_FOCUS_ERM-ERD-FEP-LITH-INTC-FAC-AP_DRAFTv7_2009Tables_FOCUS_E_ITRS-Interconnect-DRAFT" xfId="4150" xr:uid="{00000000-0005-0000-0000-0000CE070000}"/>
    <cellStyle name="___retention_2007_SoC_table_Rev 1_WK_2007Test0612Rev04_2008Tables_FOCUS_ERM-ERD-FEP-LITH-INTC-FAC-AP_DRAFTv7_2009Tables_ORTC_V5" xfId="815" xr:uid="{00000000-0005-0000-0000-0000CF070000}"/>
    <cellStyle name="___retention_2007_SoC_table_Rev 1_WK_2007Test0612Rev04_2008Tables_FOCUS_ERM-ERD-FEP-LITH-INTC-FAC-AP_DRAFTv7_2010-Update-PIDS-4B-lsw" xfId="7311" xr:uid="{00000000-0005-0000-0000-0000D0070000}"/>
    <cellStyle name="___retention_2007_SoC_table_Rev 1_WK_2007Test0612Rev04_2008Tables_FOCUS_ERM-ERD-FEP-LITH-INTC-FAC-AP_DRAFTv7_2011_ORTC-2A" xfId="3092" xr:uid="{00000000-0005-0000-0000-0000D1070000}"/>
    <cellStyle name="___retention_2007_SoC_table_Rev 1_WK_2007Test0612Rev04_2008Tables_FOCUS_ERM-ERD-FEP-LITH-INTC-FAC-AP_DRAFTv7_4FINAL2009Tables_ERD_Oct30_lsw" xfId="816" xr:uid="{00000000-0005-0000-0000-0000D2070000}"/>
    <cellStyle name="___retention_2007_SoC_table_Rev 1_WK_2007Test0612Rev04_2008Tables_FOCUS_ERM-ERD-FEP-LITH-INTC-FAC-AP_DRAFTv7_4FINAL2009Tables_ERD_Oct30_lsw2" xfId="817" xr:uid="{00000000-0005-0000-0000-0000D3070000}"/>
    <cellStyle name="___retention_2007_SoC_table_Rev 1_WK_2007Test0612Rev04_2008Tables_FOCUS_ERM-ERD-FEP-LITH-INTC-FAC-AP_DRAFTv7_ITRS 2010 NAND Flash table revision--LSW  (Revised 09-15-2010)" xfId="7015" xr:uid="{00000000-0005-0000-0000-0000D4070000}"/>
    <cellStyle name="___retention_2007_SoC_table_Rev 1_WK_2007Test0612Rev04_2008Tables_FOCUS_ERM-ERD-FEP-LITH-INTC-FAC-AP_DRAFTv7_ITRS B)_Table_ver6_INTC1~6_021710_After_Telecon_Rev_Alexis-lswEDITORS-NOTES" xfId="4151" xr:uid="{00000000-0005-0000-0000-0000D5070000}"/>
    <cellStyle name="___retention_2007_SoC_table_Rev 1_WK_2007Test0612Rev04_2008Tables_FOCUS_ERM-ERD-FEP-LITH-INTC-FAC-AP_DRAFTv7_ITRS EUV Mask WG Meeting with Proposals-2009" xfId="818" xr:uid="{00000000-0005-0000-0000-0000D6070000}"/>
    <cellStyle name="___retention_2007_SoC_table_Rev 1_WK_2007Test0612Rev04_2008Tables_FOCUS_ERM-ERD-FEP-LITH-INTC-FAC-AP_DRAFTv7_ITRS Optica Mask Table change note 200907011" xfId="819" xr:uid="{00000000-0005-0000-0000-0000D7070000}"/>
    <cellStyle name="___retention_2007_SoC_table_Rev 1_WK_2007Test0612Rev04_2008Tables_FOCUS_ERM-ERD-FEP-LITH-INTC-FAC-AP_DRAFTv7_Litho_Challenges_2009_ITRS_Lith_Table_Summary-V5" xfId="820" xr:uid="{00000000-0005-0000-0000-0000D8070000}"/>
    <cellStyle name="___retention_2007_SoC_table_Rev 1_WK_2007Test0612Rev04_2008Tables_FOCUS_ERM-ERD-FEP-LITH-INTC-FAC-AP_DRAFTv7_Table INTC6-Final from Italy" xfId="4152" xr:uid="{00000000-0005-0000-0000-0000D9070000}"/>
    <cellStyle name="___retention_2007_SoC_table_Rev 1_WK_2007Test0612Rev04_2008Tables_FOCUS_ERM-ERD-FEP-LITH-INTC-FAC-AP_DRAFTv7_Table-PIDS4-LSW" xfId="7632" xr:uid="{00000000-0005-0000-0000-0000DA070000}"/>
    <cellStyle name="___retention_2007_SoC_table_Rev 1_WK_2007Test0612Rev04_2008Tables_FOCUS_ERM-ERD-FEP-LITH-INTC-FAC-AP_DRAFTv7_To Linda ITRS_NILb (2)" xfId="821" xr:uid="{00000000-0005-0000-0000-0000DB070000}"/>
    <cellStyle name="___retention_2007_SoC_table_Rev 1_WK_2007Test0612Rev04_2008Test 081203 handler revised proposal by SEAJ" xfId="4153" xr:uid="{00000000-0005-0000-0000-0000DC070000}"/>
    <cellStyle name="___retention_2007_SoC_table_Rev 1_WK_2007Test0612Rev04_2008Test 081203 handler revised proposal by SEAJ_2009 ITRS TestTable(Handler)090505" xfId="4154" xr:uid="{00000000-0005-0000-0000-0000DD070000}"/>
    <cellStyle name="___retention_2007_SoC_table_Rev 1_WK_2007Test0612Rev04_2008Test 081203 handler revised proposal by SEAJ_Table Test-T8 RF updated 14 July 2009" xfId="4155" xr:uid="{00000000-0005-0000-0000-0000DE070000}"/>
    <cellStyle name="___retention_2007_SoC_table_Rev 1_WK_2007Test0612Rev04_2008Test 1120 prober " xfId="4156" xr:uid="{00000000-0005-0000-0000-0000DF070000}"/>
    <cellStyle name="___retention_2007_SoC_table_Rev 1_WK_2007Test0612Rev04_2008Test 1120 prober _2009 ITRS TestTable(Handler)090505" xfId="4157" xr:uid="{00000000-0005-0000-0000-0000E0070000}"/>
    <cellStyle name="___retention_2007_SoC_table_Rev 1_WK_2007Test0612Rev04_2008Test 1120 prober _Table Test-T8 RF updated 14 July 2009" xfId="4158" xr:uid="{00000000-0005-0000-0000-0000E1070000}"/>
    <cellStyle name="___retention_2007_SoC_table_Rev 1_WK_2007Test0612Rev04_2008Test0722" xfId="4159" xr:uid="{00000000-0005-0000-0000-0000E2070000}"/>
    <cellStyle name="___retention_2007_SoC_table_Rev 1_WK_2007Test0612Rev04_2008Test0722_2009 ITRS TestTable(Handler)090505" xfId="4160" xr:uid="{00000000-0005-0000-0000-0000E3070000}"/>
    <cellStyle name="___retention_2007_SoC_table_Rev 1_WK_2007Test0612Rev04_2008Test0722_Table Test-T8 RF updated 14 July 2009" xfId="4161" xr:uid="{00000000-0005-0000-0000-0000E4070000}"/>
    <cellStyle name="___retention_2007_SoC_table_Rev 1_WK_2007Test0612Rev04_2008Test1215" xfId="4162" xr:uid="{00000000-0005-0000-0000-0000E5070000}"/>
    <cellStyle name="___retention_2007_SoC_table_Rev 1_WK_2007Test0612Rev04_2008Test1215_Table Test-T8 RF updated 14 July 2009" xfId="4163" xr:uid="{00000000-0005-0000-0000-0000E6070000}"/>
    <cellStyle name="___retention_2007_SoC_table_Rev 1_WK_2007Test0612Rev04_2008TestProposals_Handler_081208" xfId="4164" xr:uid="{00000000-0005-0000-0000-0000E7070000}"/>
    <cellStyle name="___retention_2007_SoC_table_Rev 1_WK_2007Test0612Rev04_2008TestProposals_Handler_081208_Table Test-T8 RF updated 14 July 2009" xfId="4165" xr:uid="{00000000-0005-0000-0000-0000E8070000}"/>
    <cellStyle name="___retention_2007_SoC_table_Rev 1_WK_2007Test0612Rev04_2009 ITRS TestTable(Handler)090505" xfId="4166" xr:uid="{00000000-0005-0000-0000-0000E9070000}"/>
    <cellStyle name="___retention_2007_SoC_table_Rev 1_WK_2007Test0612Rev04_2009 TR Tables_Factory Integration version 08-LSW" xfId="822" xr:uid="{00000000-0005-0000-0000-0000EA070000}"/>
    <cellStyle name="___retention_2007_SoC_table_Rev 1_WK_2007Test0612Rev04_2009 TR Tables_Factory Integration(20090806)_02A" xfId="823" xr:uid="{00000000-0005-0000-0000-0000EB070000}"/>
    <cellStyle name="___retention_2007_SoC_table_Rev 1_WK_2007Test0612Rev04_2009_INDEX" xfId="4167" xr:uid="{00000000-0005-0000-0000-0000EC070000}"/>
    <cellStyle name="___retention_2007_SoC_table_Rev 1_WK_2007Test0612Rev04_2009_InterconnectTables_03032010" xfId="4168" xr:uid="{00000000-0005-0000-0000-0000ED070000}"/>
    <cellStyle name="___retention_2007_SoC_table_Rev 1_WK_2007Test0612Rev04_2009Tables_FOCUS_B_ITRS" xfId="824" xr:uid="{00000000-0005-0000-0000-0000EE070000}"/>
    <cellStyle name="___retention_2007_SoC_table_Rev 1_WK_2007Test0612Rev04_2009Tables_FOCUS_B_itwg(Factory Integration)09" xfId="825" xr:uid="{00000000-0005-0000-0000-0000EF070000}"/>
    <cellStyle name="___retention_2007_SoC_table_Rev 1_WK_2007Test0612Rev04_2009Tables_Focus_B-LITH-US-Bussels-V3" xfId="826" xr:uid="{00000000-0005-0000-0000-0000F0070000}"/>
    <cellStyle name="___retention_2007_SoC_table_Rev 1_WK_2007Test0612Rev04_2009Tables_Focus_B-LITH-US-V13b" xfId="827" xr:uid="{00000000-0005-0000-0000-0000F1070000}"/>
    <cellStyle name="___retention_2007_SoC_table_Rev 1_WK_2007Test0612Rev04_2009Tables_FOCUS_C_ITRS-FEPITWG(LL edits)" xfId="6730" xr:uid="{00000000-0005-0000-0000-0000F2070000}"/>
    <cellStyle name="___retention_2007_SoC_table_Rev 1_WK_2007Test0612Rev04_2009Tables_FOCUS_C_ITRSV1" xfId="828" xr:uid="{00000000-0005-0000-0000-0000F3070000}"/>
    <cellStyle name="___retention_2007_SoC_table_Rev 1_WK_2007Test0612Rev04_2009Tables_FOCUS_C_ITRSV3" xfId="829" xr:uid="{00000000-0005-0000-0000-0000F4070000}"/>
    <cellStyle name="___retention_2007_SoC_table_Rev 1_WK_2007Test0612Rev04_2009Tables_FOCUS_D_ITRS-ITWG Copy 2010 V1" xfId="830" xr:uid="{00000000-0005-0000-0000-0000F5070000}"/>
    <cellStyle name="___retention_2007_SoC_table_Rev 1_WK_2007Test0612Rev04_2009Tables_FOCUS_E_ITRS-AP and Interconnectv1" xfId="4169" xr:uid="{00000000-0005-0000-0000-0000F6070000}"/>
    <cellStyle name="___retention_2007_SoC_table_Rev 1_WK_2007Test0612Rev04_2009Tables_FOCUS_E_ITRS-Interconnect-DRAFT" xfId="4170" xr:uid="{00000000-0005-0000-0000-0000F7070000}"/>
    <cellStyle name="___retention_2007_SoC_table_Rev 1_WK_2007Test0612Rev04_2009Tables_ORTC_V5" xfId="831" xr:uid="{00000000-0005-0000-0000-0000F8070000}"/>
    <cellStyle name="___retention_2007_SoC_table_Rev 1_WK_2007Test0612Rev04_2010-Update-PIDS-4B-lsw" xfId="6731" xr:uid="{00000000-0005-0000-0000-0000F9070000}"/>
    <cellStyle name="___retention_2007_SoC_table_Rev 1_WK_2007Test0612Rev04_2011_ORTC-2A" xfId="3093" xr:uid="{00000000-0005-0000-0000-0000FA070000}"/>
    <cellStyle name="___retention_2007_SoC_table_Rev 1_WK_2007Test0612Rev04_4FINAL2009Tables_ERD_Oct30_lsw" xfId="832" xr:uid="{00000000-0005-0000-0000-0000FB070000}"/>
    <cellStyle name="___retention_2007_SoC_table_Rev 1_WK_2007Test0612Rev04_4FINAL2009Tables_ERD_Oct30_lsw2" xfId="833" xr:uid="{00000000-0005-0000-0000-0000FC070000}"/>
    <cellStyle name="___retention_2007_SoC_table_Rev 1_WK_2007Test0612Rev04_ITRS 2010 NAND Flash table revision--LSW  (Revised 09-15-2010)" xfId="7633" xr:uid="{00000000-0005-0000-0000-0000FD070000}"/>
    <cellStyle name="___retention_2007_SoC_table_Rev 1_WK_2007Test0612Rev04_ITRS B)_Table_ver6_INTC1~6_021710_After_Telecon_Rev_Alexis-lswEDITORS-NOTES" xfId="4171" xr:uid="{00000000-0005-0000-0000-0000FE070000}"/>
    <cellStyle name="___retention_2007_SoC_table_Rev 1_WK_2007Test0612Rev04_ITRS EUV Mask WG Meeting with Proposals-2009" xfId="834" xr:uid="{00000000-0005-0000-0000-0000FF070000}"/>
    <cellStyle name="___retention_2007_SoC_table_Rev 1_WK_2007Test0612Rev04_ITRS Optica Mask Table change note 200907011" xfId="835" xr:uid="{00000000-0005-0000-0000-000000080000}"/>
    <cellStyle name="___retention_2007_SoC_table_Rev 1_WK_2007Test0612Rev04_Litho_Challenges_2009_ITRS_Lith_Table_Summary-V5" xfId="836" xr:uid="{00000000-0005-0000-0000-000001080000}"/>
    <cellStyle name="___retention_2007_SoC_table_Rev 1_WK_2007Test0612Rev04_Table INTC6-Final from Italy" xfId="4172" xr:uid="{00000000-0005-0000-0000-000002080000}"/>
    <cellStyle name="___retention_2007_SoC_table_Rev 1_WK_2007Test0612Rev04_Table Test-T11 Prober updated 08Jul09" xfId="4173" xr:uid="{00000000-0005-0000-0000-000003080000}"/>
    <cellStyle name="___retention_2007_SoC_table_Rev 1_WK_2007Test0612Rev04_Table Test-T8 RF updated 14 July 2009" xfId="4174" xr:uid="{00000000-0005-0000-0000-000004080000}"/>
    <cellStyle name="___retention_2007_SoC_table_Rev 1_WK_2007Test0612Rev04_Table-PIDS4-LSW" xfId="7634" xr:uid="{00000000-0005-0000-0000-000005080000}"/>
    <cellStyle name="___retention_2007_SoC_table_Rev 1_WK_2007Test0612Rev04_Test_Tables_20081208" xfId="4175" xr:uid="{00000000-0005-0000-0000-000006080000}"/>
    <cellStyle name="___retention_2007_SoC_table_Rev 1_WK_2007Test0612Rev04_Test_Tables_20081208 Korea feedback_08081225 " xfId="4176" xr:uid="{00000000-0005-0000-0000-000007080000}"/>
    <cellStyle name="___retention_2007_SoC_table_Rev 1_WK_2007Test0612Rev04_Test_Tables_20081208 Korea feedback_08081225 _Table Test-T8 RF updated 14 July 2009" xfId="4177" xr:uid="{00000000-0005-0000-0000-000008080000}"/>
    <cellStyle name="___retention_2007_SoC_table_Rev 1_WK_2007Test0612Rev04_Test_Tables_20081208_Table Test-T8 RF updated 14 July 2009" xfId="4178" xr:uid="{00000000-0005-0000-0000-000009080000}"/>
    <cellStyle name="___retention_2007_SoC_table_Rev 1_WK_2007Test0612Rev04_Test_Tables_20081231プローブカード案" xfId="4179" xr:uid="{00000000-0005-0000-0000-00000A080000}"/>
    <cellStyle name="___retention_2007_SoC_table_Rev 1_WK_2007Test0612Rev04_Test_Tables_20081231プローブカード案_Table Test-T8 RF updated 14 July 2009" xfId="4180" xr:uid="{00000000-0005-0000-0000-00000B080000}"/>
    <cellStyle name="___retention_2007_SoC_table_Rev 1_WK_2007Test0612Rev04_Test_Tables_20090113プローブカード案2" xfId="4181" xr:uid="{00000000-0005-0000-0000-00000C080000}"/>
    <cellStyle name="___retention_2007_SoC_table_Rev 1_WK_2007Test0612Rev04_Test_Tables_20090113プローブカード案2_Table Test-T8 RF updated 14 July 2009" xfId="4182" xr:uid="{00000000-0005-0000-0000-00000D080000}"/>
    <cellStyle name="___retention_2007_SoC_table_Rev 1_WK_2007Test0612Rev04_Test_Tables_20090113プローブカード案3" xfId="4183" xr:uid="{00000000-0005-0000-0000-00000E080000}"/>
    <cellStyle name="___retention_2007_SoC_table_Rev 1_WK_2007Test0612Rev04_Test_Tables_20090113プローブカード案3_Table Test-T8 RF updated 14 July 2009" xfId="4184" xr:uid="{00000000-0005-0000-0000-00000F080000}"/>
    <cellStyle name="___retention_2007_SoC_table_Rev 1_WK_2007Test0612Rev04_To Linda ITRS_NILb (2)" xfId="837" xr:uid="{00000000-0005-0000-0000-000010080000}"/>
    <cellStyle name="___retention_2007_SoC_table_Rev 1_WK_2007Test0612Rev04_見直しfor2009：2007Test0829_SoC&amp;Logic" xfId="4185" xr:uid="{00000000-0005-0000-0000-000011080000}"/>
    <cellStyle name="___retention_2007_SoC_table_Rev 1_WK_2007Test0612Rev04_見直しfor2009：2007Test0829_SoC&amp;Logic(0707会議後)" xfId="4186" xr:uid="{00000000-0005-0000-0000-000012080000}"/>
    <cellStyle name="___retention_2007_SoC_table_Rev 1_見直しfor2009：2007Test0829_SoC&amp;Logic" xfId="4187" xr:uid="{00000000-0005-0000-0000-000013080000}"/>
    <cellStyle name="___retention_2007_SoC_table_Rev 1_見直しfor2009：2007Test0829_SoC&amp;Logic(0707会議後)" xfId="4188" xr:uid="{00000000-0005-0000-0000-000014080000}"/>
    <cellStyle name="___retention_2007Test0429-Rev0-E (Socket Update 20070620)" xfId="838" xr:uid="{00000000-0005-0000-0000-000015080000}"/>
    <cellStyle name="___retention_2007Test0429-Rev0-E (Socket Update 20070620) 2" xfId="7761" xr:uid="{00000000-0005-0000-0000-000016080000}"/>
    <cellStyle name="___retention_2007Test0429-Rev0-E (Socket Update 20070620)_2008Tables_FOCUS_ERM-ERD-FEP-LITH-INTC-FAC-AP_DRAFTv7" xfId="839" xr:uid="{00000000-0005-0000-0000-000017080000}"/>
    <cellStyle name="___retention_2007Test0429-Rev0-E (Socket Update 20070620)_2008Tables_FOCUS_ERM-ERD-FEP-LITH-INTC-FAC-AP_DRAFTv7 2" xfId="7762" xr:uid="{00000000-0005-0000-0000-000018080000}"/>
    <cellStyle name="___retention_2007Test0429-Rev0-E (Socket Update 20070620)_2008Tables_FOCUS_ERM-ERD-FEP-LITH-INTC-FAC-AP_DRAFTv7_2009 TR Tables_Factory Integration version 08-LSW" xfId="840" xr:uid="{00000000-0005-0000-0000-000019080000}"/>
    <cellStyle name="___retention_2007Test0429-Rev0-E (Socket Update 20070620)_2008Tables_FOCUS_ERM-ERD-FEP-LITH-INTC-FAC-AP_DRAFTv7_2009 TR Tables_Factory Integration(20090806)_02A" xfId="841" xr:uid="{00000000-0005-0000-0000-00001A080000}"/>
    <cellStyle name="___retention_2007Test0429-Rev0-E (Socket Update 20070620)_2008Tables_FOCUS_ERM-ERD-FEP-LITH-INTC-FAC-AP_DRAFTv7_2009_INDEX" xfId="4189" xr:uid="{00000000-0005-0000-0000-00001B080000}"/>
    <cellStyle name="___retention_2007Test0429-Rev0-E (Socket Update 20070620)_2008Tables_FOCUS_ERM-ERD-FEP-LITH-INTC-FAC-AP_DRAFTv7_2009_InterconnectTables_03032010" xfId="4190" xr:uid="{00000000-0005-0000-0000-00001C080000}"/>
    <cellStyle name="___retention_2007Test0429-Rev0-E (Socket Update 20070620)_2008Tables_FOCUS_ERM-ERD-FEP-LITH-INTC-FAC-AP_DRAFTv7_2009Tables_FOCUS_B_ITRS" xfId="842" xr:uid="{00000000-0005-0000-0000-00001D080000}"/>
    <cellStyle name="___retention_2007Test0429-Rev0-E (Socket Update 20070620)_2008Tables_FOCUS_ERM-ERD-FEP-LITH-INTC-FAC-AP_DRAFTv7_2009Tables_FOCUS_B_itwg(Factory Integration)09" xfId="843" xr:uid="{00000000-0005-0000-0000-00001E080000}"/>
    <cellStyle name="___retention_2007Test0429-Rev0-E (Socket Update 20070620)_2008Tables_FOCUS_ERM-ERD-FEP-LITH-INTC-FAC-AP_DRAFTv7_2009Tables_Focus_B-LITH-US-Bussels-V3" xfId="844" xr:uid="{00000000-0005-0000-0000-00001F080000}"/>
    <cellStyle name="___retention_2007Test0429-Rev0-E (Socket Update 20070620)_2008Tables_FOCUS_ERM-ERD-FEP-LITH-INTC-FAC-AP_DRAFTv7_2009Tables_Focus_B-LITH-US-V13b" xfId="845" xr:uid="{00000000-0005-0000-0000-000020080000}"/>
    <cellStyle name="___retention_2007Test0429-Rev0-E (Socket Update 20070620)_2008Tables_FOCUS_ERM-ERD-FEP-LITH-INTC-FAC-AP_DRAFTv7_2009Tables_FOCUS_C_ITRS-FEPITWG(LL edits)" xfId="7016" xr:uid="{00000000-0005-0000-0000-000021080000}"/>
    <cellStyle name="___retention_2007Test0429-Rev0-E (Socket Update 20070620)_2008Tables_FOCUS_ERM-ERD-FEP-LITH-INTC-FAC-AP_DRAFTv7_2009Tables_FOCUS_C_ITRSV1" xfId="846" xr:uid="{00000000-0005-0000-0000-000022080000}"/>
    <cellStyle name="___retention_2007Test0429-Rev0-E (Socket Update 20070620)_2008Tables_FOCUS_ERM-ERD-FEP-LITH-INTC-FAC-AP_DRAFTv7_2009Tables_FOCUS_C_ITRSV3" xfId="847" xr:uid="{00000000-0005-0000-0000-000023080000}"/>
    <cellStyle name="___retention_2007Test0429-Rev0-E (Socket Update 20070620)_2008Tables_FOCUS_ERM-ERD-FEP-LITH-INTC-FAC-AP_DRAFTv7_2009Tables_FOCUS_D_ITRS-ITWG Copy 2010 V1" xfId="848" xr:uid="{00000000-0005-0000-0000-000024080000}"/>
    <cellStyle name="___retention_2007Test0429-Rev0-E (Socket Update 20070620)_2008Tables_FOCUS_ERM-ERD-FEP-LITH-INTC-FAC-AP_DRAFTv7_2009Tables_FOCUS_E_ITRS-AP and Interconnectv1" xfId="4191" xr:uid="{00000000-0005-0000-0000-000025080000}"/>
    <cellStyle name="___retention_2007Test0429-Rev0-E (Socket Update 20070620)_2008Tables_FOCUS_ERM-ERD-FEP-LITH-INTC-FAC-AP_DRAFTv7_2009Tables_FOCUS_E_ITRS-Interconnect-DRAFT" xfId="4192" xr:uid="{00000000-0005-0000-0000-000026080000}"/>
    <cellStyle name="___retention_2007Test0429-Rev0-E (Socket Update 20070620)_2008Tables_FOCUS_ERM-ERD-FEP-LITH-INTC-FAC-AP_DRAFTv7_2009Tables_ORTC_V5" xfId="849" xr:uid="{00000000-0005-0000-0000-000027080000}"/>
    <cellStyle name="___retention_2007Test0429-Rev0-E (Socket Update 20070620)_2008Tables_FOCUS_ERM-ERD-FEP-LITH-INTC-FAC-AP_DRAFTv7_2010-Update-PIDS-4B-lsw" xfId="6732" xr:uid="{00000000-0005-0000-0000-000028080000}"/>
    <cellStyle name="___retention_2007Test0429-Rev0-E (Socket Update 20070620)_2008Tables_FOCUS_ERM-ERD-FEP-LITH-INTC-FAC-AP_DRAFTv7_2011_ORTC-2A" xfId="3094" xr:uid="{00000000-0005-0000-0000-000029080000}"/>
    <cellStyle name="___retention_2007Test0429-Rev0-E (Socket Update 20070620)_2008Tables_FOCUS_ERM-ERD-FEP-LITH-INTC-FAC-AP_DRAFTv7_4FINAL2009Tables_ERD_Oct30_lsw" xfId="850" xr:uid="{00000000-0005-0000-0000-00002A080000}"/>
    <cellStyle name="___retention_2007Test0429-Rev0-E (Socket Update 20070620)_2008Tables_FOCUS_ERM-ERD-FEP-LITH-INTC-FAC-AP_DRAFTv7_4FINAL2009Tables_ERD_Oct30_lsw2" xfId="851" xr:uid="{00000000-0005-0000-0000-00002B080000}"/>
    <cellStyle name="___retention_2007Test0429-Rev0-E (Socket Update 20070620)_2008Tables_FOCUS_ERM-ERD-FEP-LITH-INTC-FAC-AP_DRAFTv7_ITRS 2010 NAND Flash table revision--LSW  (Revised 09-15-2010)" xfId="7312" xr:uid="{00000000-0005-0000-0000-00002C080000}"/>
    <cellStyle name="___retention_2007Test0429-Rev0-E (Socket Update 20070620)_2008Tables_FOCUS_ERM-ERD-FEP-LITH-INTC-FAC-AP_DRAFTv7_ITRS B)_Table_ver6_INTC1~6_021710_After_Telecon_Rev_Alexis-lswEDITORS-NOTES" xfId="4193" xr:uid="{00000000-0005-0000-0000-00002D080000}"/>
    <cellStyle name="___retention_2007Test0429-Rev0-E (Socket Update 20070620)_2008Tables_FOCUS_ERM-ERD-FEP-LITH-INTC-FAC-AP_DRAFTv7_ITRS EUV Mask WG Meeting with Proposals-2009" xfId="852" xr:uid="{00000000-0005-0000-0000-00002E080000}"/>
    <cellStyle name="___retention_2007Test0429-Rev0-E (Socket Update 20070620)_2008Tables_FOCUS_ERM-ERD-FEP-LITH-INTC-FAC-AP_DRAFTv7_ITRS Optica Mask Table change note 200907011" xfId="853" xr:uid="{00000000-0005-0000-0000-00002F080000}"/>
    <cellStyle name="___retention_2007Test0429-Rev0-E (Socket Update 20070620)_2008Tables_FOCUS_ERM-ERD-FEP-LITH-INTC-FAC-AP_DRAFTv7_Litho_Challenges_2009_ITRS_Lith_Table_Summary-V5" xfId="854" xr:uid="{00000000-0005-0000-0000-000030080000}"/>
    <cellStyle name="___retention_2007Test0429-Rev0-E (Socket Update 20070620)_2008Tables_FOCUS_ERM-ERD-FEP-LITH-INTC-FAC-AP_DRAFTv7_Table INTC6-Final from Italy" xfId="4194" xr:uid="{00000000-0005-0000-0000-000031080000}"/>
    <cellStyle name="___retention_2007Test0429-Rev0-E (Socket Update 20070620)_2008Tables_FOCUS_ERM-ERD-FEP-LITH-INTC-FAC-AP_DRAFTv7_Table-PIDS4-LSW" xfId="6733" xr:uid="{00000000-0005-0000-0000-000032080000}"/>
    <cellStyle name="___retention_2007Test0429-Rev0-E (Socket Update 20070620)_2008Tables_FOCUS_ERM-ERD-FEP-LITH-INTC-FAC-AP_DRAFTv7_To Linda ITRS_NILb (2)" xfId="855" xr:uid="{00000000-0005-0000-0000-000033080000}"/>
    <cellStyle name="___retention_2007Test0429-Rev0-E (Socket Update 20070620)_2008Test 081203 handler revised proposal by SEAJ" xfId="4195" xr:uid="{00000000-0005-0000-0000-000034080000}"/>
    <cellStyle name="___retention_2007Test0429-Rev0-E (Socket Update 20070620)_2008Test 081203 handler revised proposal by SEAJ_2009 ITRS TestTable(Handler)090505" xfId="4196" xr:uid="{00000000-0005-0000-0000-000035080000}"/>
    <cellStyle name="___retention_2007Test0429-Rev0-E (Socket Update 20070620)_2008Test 081203 handler revised proposal by SEAJ_Table Test-T8 RF updated 14 July 2009" xfId="4197" xr:uid="{00000000-0005-0000-0000-000036080000}"/>
    <cellStyle name="___retention_2007Test0429-Rev0-E (Socket Update 20070620)_2008Test 1120 prober " xfId="4198" xr:uid="{00000000-0005-0000-0000-000037080000}"/>
    <cellStyle name="___retention_2007Test0429-Rev0-E (Socket Update 20070620)_2008Test 1120 prober _2009 ITRS TestTable(Handler)090505" xfId="4199" xr:uid="{00000000-0005-0000-0000-000038080000}"/>
    <cellStyle name="___retention_2007Test0429-Rev0-E (Socket Update 20070620)_2008Test 1120 prober _Table Test-T8 RF updated 14 July 2009" xfId="4200" xr:uid="{00000000-0005-0000-0000-000039080000}"/>
    <cellStyle name="___retention_2007Test0429-Rev0-E (Socket Update 20070620)_2008Test0722" xfId="4201" xr:uid="{00000000-0005-0000-0000-00003A080000}"/>
    <cellStyle name="___retention_2007Test0429-Rev0-E (Socket Update 20070620)_2008Test0722_2009 ITRS TestTable(Handler)090505" xfId="4202" xr:uid="{00000000-0005-0000-0000-00003B080000}"/>
    <cellStyle name="___retention_2007Test0429-Rev0-E (Socket Update 20070620)_2008Test0722_Table Test-T8 RF updated 14 July 2009" xfId="4203" xr:uid="{00000000-0005-0000-0000-00003C080000}"/>
    <cellStyle name="___retention_2007Test0429-Rev0-E (Socket Update 20070620)_2008Test1215" xfId="4204" xr:uid="{00000000-0005-0000-0000-00003D080000}"/>
    <cellStyle name="___retention_2007Test0429-Rev0-E (Socket Update 20070620)_2008Test1215_Table Test-T8 RF updated 14 July 2009" xfId="4205" xr:uid="{00000000-0005-0000-0000-00003E080000}"/>
    <cellStyle name="___retention_2007Test0429-Rev0-E (Socket Update 20070620)_2008TestProposals_Handler_081208" xfId="4206" xr:uid="{00000000-0005-0000-0000-00003F080000}"/>
    <cellStyle name="___retention_2007Test0429-Rev0-E (Socket Update 20070620)_2008TestProposals_Handler_081208_Table Test-T8 RF updated 14 July 2009" xfId="4207" xr:uid="{00000000-0005-0000-0000-000040080000}"/>
    <cellStyle name="___retention_2007Test0429-Rev0-E (Socket Update 20070620)_2009 ITRS TestTable(Handler)090505" xfId="4208" xr:uid="{00000000-0005-0000-0000-000041080000}"/>
    <cellStyle name="___retention_2007Test0429-Rev0-E (Socket Update 20070620)_2009 TR Tables_Factory Integration version 08-LSW" xfId="856" xr:uid="{00000000-0005-0000-0000-000042080000}"/>
    <cellStyle name="___retention_2007Test0429-Rev0-E (Socket Update 20070620)_2009 TR Tables_Factory Integration(20090806)_02A" xfId="857" xr:uid="{00000000-0005-0000-0000-000043080000}"/>
    <cellStyle name="___retention_2007Test0429-Rev0-E (Socket Update 20070620)_2009_INDEX" xfId="4209" xr:uid="{00000000-0005-0000-0000-000044080000}"/>
    <cellStyle name="___retention_2007Test0429-Rev0-E (Socket Update 20070620)_2009_InterconnectTables_03032010" xfId="4210" xr:uid="{00000000-0005-0000-0000-000045080000}"/>
    <cellStyle name="___retention_2007Test0429-Rev0-E (Socket Update 20070620)_2009Tables_FOCUS_B_ITRS" xfId="858" xr:uid="{00000000-0005-0000-0000-000046080000}"/>
    <cellStyle name="___retention_2007Test0429-Rev0-E (Socket Update 20070620)_2009Tables_FOCUS_B_itwg(Factory Integration)09" xfId="859" xr:uid="{00000000-0005-0000-0000-000047080000}"/>
    <cellStyle name="___retention_2007Test0429-Rev0-E (Socket Update 20070620)_2009Tables_Focus_B-LITH-US-Bussels-V3" xfId="860" xr:uid="{00000000-0005-0000-0000-000048080000}"/>
    <cellStyle name="___retention_2007Test0429-Rev0-E (Socket Update 20070620)_2009Tables_Focus_B-LITH-US-V13b" xfId="861" xr:uid="{00000000-0005-0000-0000-000049080000}"/>
    <cellStyle name="___retention_2007Test0429-Rev0-E (Socket Update 20070620)_2009Tables_FOCUS_C_ITRS-FEPITWG(LL edits)" xfId="6734" xr:uid="{00000000-0005-0000-0000-00004A080000}"/>
    <cellStyle name="___retention_2007Test0429-Rev0-E (Socket Update 20070620)_2009Tables_FOCUS_C_ITRSV1" xfId="862" xr:uid="{00000000-0005-0000-0000-00004B080000}"/>
    <cellStyle name="___retention_2007Test0429-Rev0-E (Socket Update 20070620)_2009Tables_FOCUS_C_ITRSV3" xfId="863" xr:uid="{00000000-0005-0000-0000-00004C080000}"/>
    <cellStyle name="___retention_2007Test0429-Rev0-E (Socket Update 20070620)_2009Tables_FOCUS_D_ITRS-ITWG Copy 2010 V1" xfId="864" xr:uid="{00000000-0005-0000-0000-00004D080000}"/>
    <cellStyle name="___retention_2007Test0429-Rev0-E (Socket Update 20070620)_2009Tables_FOCUS_E_ITRS-AP and Interconnectv1" xfId="4211" xr:uid="{00000000-0005-0000-0000-00004E080000}"/>
    <cellStyle name="___retention_2007Test0429-Rev0-E (Socket Update 20070620)_2009Tables_FOCUS_E_ITRS-Interconnect-DRAFT" xfId="4212" xr:uid="{00000000-0005-0000-0000-00004F080000}"/>
    <cellStyle name="___retention_2007Test0429-Rev0-E (Socket Update 20070620)_2009Tables_ORTC_V5" xfId="865" xr:uid="{00000000-0005-0000-0000-000050080000}"/>
    <cellStyle name="___retention_2007Test0429-Rev0-E (Socket Update 20070620)_2010-Update-PIDS-4B-lsw" xfId="7313" xr:uid="{00000000-0005-0000-0000-000051080000}"/>
    <cellStyle name="___retention_2007Test0429-Rev0-E (Socket Update 20070620)_2011_ORTC-2A" xfId="3095" xr:uid="{00000000-0005-0000-0000-000052080000}"/>
    <cellStyle name="___retention_2007Test0429-Rev0-E (Socket Update 20070620)_4FINAL2009Tables_ERD_Oct30_lsw" xfId="866" xr:uid="{00000000-0005-0000-0000-000053080000}"/>
    <cellStyle name="___retention_2007Test0429-Rev0-E (Socket Update 20070620)_4FINAL2009Tables_ERD_Oct30_lsw2" xfId="867" xr:uid="{00000000-0005-0000-0000-000054080000}"/>
    <cellStyle name="___retention_2007Test0429-Rev0-E (Socket Update 20070620)_ITRS 2010 NAND Flash table revision--LSW  (Revised 09-15-2010)" xfId="7635" xr:uid="{00000000-0005-0000-0000-000055080000}"/>
    <cellStyle name="___retention_2007Test0429-Rev0-E (Socket Update 20070620)_ITRS B)_Table_ver6_INTC1~6_021710_After_Telecon_Rev_Alexis-lswEDITORS-NOTES" xfId="4213" xr:uid="{00000000-0005-0000-0000-000056080000}"/>
    <cellStyle name="___retention_2007Test0429-Rev0-E (Socket Update 20070620)_ITRS EUV Mask WG Meeting with Proposals-2009" xfId="868" xr:uid="{00000000-0005-0000-0000-000057080000}"/>
    <cellStyle name="___retention_2007Test0429-Rev0-E (Socket Update 20070620)_ITRS Optica Mask Table change note 200907011" xfId="869" xr:uid="{00000000-0005-0000-0000-000058080000}"/>
    <cellStyle name="___retention_2007Test0429-Rev0-E (Socket Update 20070620)_Litho_Challenges_2009_ITRS_Lith_Table_Summary-V5" xfId="870" xr:uid="{00000000-0005-0000-0000-000059080000}"/>
    <cellStyle name="___retention_2007Test0429-Rev0-E (Socket Update 20070620)_Table INTC6-Final from Italy" xfId="4214" xr:uid="{00000000-0005-0000-0000-00005A080000}"/>
    <cellStyle name="___retention_2007Test0429-Rev0-E (Socket Update 20070620)_Table Test-T11 Prober updated 08Jul09" xfId="4215" xr:uid="{00000000-0005-0000-0000-00005B080000}"/>
    <cellStyle name="___retention_2007Test0429-Rev0-E (Socket Update 20070620)_Table Test-T8 RF updated 14 July 2009" xfId="4216" xr:uid="{00000000-0005-0000-0000-00005C080000}"/>
    <cellStyle name="___retention_2007Test0429-Rev0-E (Socket Update 20070620)_Table-PIDS4-LSW" xfId="7576" xr:uid="{00000000-0005-0000-0000-00005D080000}"/>
    <cellStyle name="___retention_2007Test0429-Rev0-E (Socket Update 20070620)_Test_Tables_20081208" xfId="4217" xr:uid="{00000000-0005-0000-0000-00005E080000}"/>
    <cellStyle name="___retention_2007Test0429-Rev0-E (Socket Update 20070620)_Test_Tables_20081208 Korea feedback_08081225 " xfId="4218" xr:uid="{00000000-0005-0000-0000-00005F080000}"/>
    <cellStyle name="___retention_2007Test0429-Rev0-E (Socket Update 20070620)_Test_Tables_20081208 Korea feedback_08081225 _Table Test-T8 RF updated 14 July 2009" xfId="4219" xr:uid="{00000000-0005-0000-0000-000060080000}"/>
    <cellStyle name="___retention_2007Test0429-Rev0-E (Socket Update 20070620)_Test_Tables_20081208_Table Test-T8 RF updated 14 July 2009" xfId="4220" xr:uid="{00000000-0005-0000-0000-000061080000}"/>
    <cellStyle name="___retention_2007Test0429-Rev0-E (Socket Update 20070620)_Test_Tables_20081231プローブカード案" xfId="4221" xr:uid="{00000000-0005-0000-0000-000062080000}"/>
    <cellStyle name="___retention_2007Test0429-Rev0-E (Socket Update 20070620)_Test_Tables_20081231プローブカード案_Table Test-T8 RF updated 14 July 2009" xfId="4222" xr:uid="{00000000-0005-0000-0000-000063080000}"/>
    <cellStyle name="___retention_2007Test0429-Rev0-E (Socket Update 20070620)_Test_Tables_20090113プローブカード案2" xfId="4223" xr:uid="{00000000-0005-0000-0000-000064080000}"/>
    <cellStyle name="___retention_2007Test0429-Rev0-E (Socket Update 20070620)_Test_Tables_20090113プローブカード案2_Table Test-T8 RF updated 14 July 2009" xfId="4224" xr:uid="{00000000-0005-0000-0000-000065080000}"/>
    <cellStyle name="___retention_2007Test0429-Rev0-E (Socket Update 20070620)_Test_Tables_20090113プローブカード案3" xfId="4225" xr:uid="{00000000-0005-0000-0000-000066080000}"/>
    <cellStyle name="___retention_2007Test0429-Rev0-E (Socket Update 20070620)_Test_Tables_20090113プローブカード案3_Table Test-T8 RF updated 14 July 2009" xfId="4226" xr:uid="{00000000-0005-0000-0000-000067080000}"/>
    <cellStyle name="___retention_2007Test0429-Rev0-E (Socket Update 20070620)_To Linda ITRS_NILb (2)" xfId="871" xr:uid="{00000000-0005-0000-0000-000068080000}"/>
    <cellStyle name="___retention_2007Test0429-Rev0-E (Socket Update 20070620)_見直しfor2009：2007Test0829_SoC&amp;Logic" xfId="4227" xr:uid="{00000000-0005-0000-0000-000069080000}"/>
    <cellStyle name="___retention_2007Test0429-Rev0-E (Socket Update 20070620)_見直しfor2009：2007Test0829_SoC&amp;Logic(0707会議後)" xfId="4228" xr:uid="{00000000-0005-0000-0000-00006A080000}"/>
    <cellStyle name="___retention_2007Test0618Rev0_Logic" xfId="872" xr:uid="{00000000-0005-0000-0000-00006B080000}"/>
    <cellStyle name="___retention_2007Test0618Rev0_Logic 2" xfId="7763" xr:uid="{00000000-0005-0000-0000-00006C080000}"/>
    <cellStyle name="___retention_2007Test0618Rev0_Logic_2008Tables_FOCUS_ERM-ERD-FEP-LITH-INTC-FAC-AP_DRAFTv7" xfId="873" xr:uid="{00000000-0005-0000-0000-00006D080000}"/>
    <cellStyle name="___retention_2007Test0618Rev0_Logic_2008Tables_FOCUS_ERM-ERD-FEP-LITH-INTC-FAC-AP_DRAFTv7 2" xfId="7764" xr:uid="{00000000-0005-0000-0000-00006E080000}"/>
    <cellStyle name="___retention_2007Test0618Rev0_Logic_2008Tables_FOCUS_ERM-ERD-FEP-LITH-INTC-FAC-AP_DRAFTv7_2009 TR Tables_Factory Integration version 08-LSW" xfId="874" xr:uid="{00000000-0005-0000-0000-00006F080000}"/>
    <cellStyle name="___retention_2007Test0618Rev0_Logic_2008Tables_FOCUS_ERM-ERD-FEP-LITH-INTC-FAC-AP_DRAFTv7_2009 TR Tables_Factory Integration(20090806)_02A" xfId="875" xr:uid="{00000000-0005-0000-0000-000070080000}"/>
    <cellStyle name="___retention_2007Test0618Rev0_Logic_2008Tables_FOCUS_ERM-ERD-FEP-LITH-INTC-FAC-AP_DRAFTv7_2009_INDEX" xfId="4229" xr:uid="{00000000-0005-0000-0000-000071080000}"/>
    <cellStyle name="___retention_2007Test0618Rev0_Logic_2008Tables_FOCUS_ERM-ERD-FEP-LITH-INTC-FAC-AP_DRAFTv7_2009_InterconnectTables_03032010" xfId="4230" xr:uid="{00000000-0005-0000-0000-000072080000}"/>
    <cellStyle name="___retention_2007Test0618Rev0_Logic_2008Tables_FOCUS_ERM-ERD-FEP-LITH-INTC-FAC-AP_DRAFTv7_2009Tables_FOCUS_B_ITRS" xfId="876" xr:uid="{00000000-0005-0000-0000-000073080000}"/>
    <cellStyle name="___retention_2007Test0618Rev0_Logic_2008Tables_FOCUS_ERM-ERD-FEP-LITH-INTC-FAC-AP_DRAFTv7_2009Tables_FOCUS_B_itwg(Factory Integration)09" xfId="877" xr:uid="{00000000-0005-0000-0000-000074080000}"/>
    <cellStyle name="___retention_2007Test0618Rev0_Logic_2008Tables_FOCUS_ERM-ERD-FEP-LITH-INTC-FAC-AP_DRAFTv7_2009Tables_Focus_B-LITH-US-Bussels-V3" xfId="878" xr:uid="{00000000-0005-0000-0000-000075080000}"/>
    <cellStyle name="___retention_2007Test0618Rev0_Logic_2008Tables_FOCUS_ERM-ERD-FEP-LITH-INTC-FAC-AP_DRAFTv7_2009Tables_Focus_B-LITH-US-V13b" xfId="879" xr:uid="{00000000-0005-0000-0000-000076080000}"/>
    <cellStyle name="___retention_2007Test0618Rev0_Logic_2008Tables_FOCUS_ERM-ERD-FEP-LITH-INTC-FAC-AP_DRAFTv7_2009Tables_FOCUS_C_ITRS-FEPITWG(LL edits)" xfId="7245" xr:uid="{00000000-0005-0000-0000-000077080000}"/>
    <cellStyle name="___retention_2007Test0618Rev0_Logic_2008Tables_FOCUS_ERM-ERD-FEP-LITH-INTC-FAC-AP_DRAFTv7_2009Tables_FOCUS_C_ITRSV1" xfId="880" xr:uid="{00000000-0005-0000-0000-000078080000}"/>
    <cellStyle name="___retention_2007Test0618Rev0_Logic_2008Tables_FOCUS_ERM-ERD-FEP-LITH-INTC-FAC-AP_DRAFTv7_2009Tables_FOCUS_C_ITRSV3" xfId="881" xr:uid="{00000000-0005-0000-0000-000079080000}"/>
    <cellStyle name="___retention_2007Test0618Rev0_Logic_2008Tables_FOCUS_ERM-ERD-FEP-LITH-INTC-FAC-AP_DRAFTv7_2009Tables_FOCUS_D_ITRS-ITWG Copy 2010 V1" xfId="882" xr:uid="{00000000-0005-0000-0000-00007A080000}"/>
    <cellStyle name="___retention_2007Test0618Rev0_Logic_2008Tables_FOCUS_ERM-ERD-FEP-LITH-INTC-FAC-AP_DRAFTv7_2009Tables_FOCUS_E_ITRS-AP and Interconnectv1" xfId="4231" xr:uid="{00000000-0005-0000-0000-00007B080000}"/>
    <cellStyle name="___retention_2007Test0618Rev0_Logic_2008Tables_FOCUS_ERM-ERD-FEP-LITH-INTC-FAC-AP_DRAFTv7_2009Tables_FOCUS_E_ITRS-Interconnect-DRAFT" xfId="4232" xr:uid="{00000000-0005-0000-0000-00007C080000}"/>
    <cellStyle name="___retention_2007Test0618Rev0_Logic_2008Tables_FOCUS_ERM-ERD-FEP-LITH-INTC-FAC-AP_DRAFTv7_2009Tables_ORTC_V5" xfId="883" xr:uid="{00000000-0005-0000-0000-00007D080000}"/>
    <cellStyle name="___retention_2007Test0618Rev0_Logic_2008Tables_FOCUS_ERM-ERD-FEP-LITH-INTC-FAC-AP_DRAFTv7_2010-Update-PIDS-4B-lsw" xfId="7017" xr:uid="{00000000-0005-0000-0000-00007E080000}"/>
    <cellStyle name="___retention_2007Test0618Rev0_Logic_2008Tables_FOCUS_ERM-ERD-FEP-LITH-INTC-FAC-AP_DRAFTv7_2011_ORTC-2A" xfId="3096" xr:uid="{00000000-0005-0000-0000-00007F080000}"/>
    <cellStyle name="___retention_2007Test0618Rev0_Logic_2008Tables_FOCUS_ERM-ERD-FEP-LITH-INTC-FAC-AP_DRAFTv7_4FINAL2009Tables_ERD_Oct30_lsw" xfId="884" xr:uid="{00000000-0005-0000-0000-000080080000}"/>
    <cellStyle name="___retention_2007Test0618Rev0_Logic_2008Tables_FOCUS_ERM-ERD-FEP-LITH-INTC-FAC-AP_DRAFTv7_4FINAL2009Tables_ERD_Oct30_lsw2" xfId="885" xr:uid="{00000000-0005-0000-0000-000081080000}"/>
    <cellStyle name="___retention_2007Test0618Rev0_Logic_2008Tables_FOCUS_ERM-ERD-FEP-LITH-INTC-FAC-AP_DRAFTv7_ITRS 2010 NAND Flash table revision--LSW  (Revised 09-15-2010)" xfId="7314" xr:uid="{00000000-0005-0000-0000-000082080000}"/>
    <cellStyle name="___retention_2007Test0618Rev0_Logic_2008Tables_FOCUS_ERM-ERD-FEP-LITH-INTC-FAC-AP_DRAFTv7_ITRS B)_Table_ver6_INTC1~6_021710_After_Telecon_Rev_Alexis-lswEDITORS-NOTES" xfId="4233" xr:uid="{00000000-0005-0000-0000-000083080000}"/>
    <cellStyle name="___retention_2007Test0618Rev0_Logic_2008Tables_FOCUS_ERM-ERD-FEP-LITH-INTC-FAC-AP_DRAFTv7_ITRS EUV Mask WG Meeting with Proposals-2009" xfId="886" xr:uid="{00000000-0005-0000-0000-000084080000}"/>
    <cellStyle name="___retention_2007Test0618Rev0_Logic_2008Tables_FOCUS_ERM-ERD-FEP-LITH-INTC-FAC-AP_DRAFTv7_ITRS Optica Mask Table change note 200907011" xfId="887" xr:uid="{00000000-0005-0000-0000-000085080000}"/>
    <cellStyle name="___retention_2007Test0618Rev0_Logic_2008Tables_FOCUS_ERM-ERD-FEP-LITH-INTC-FAC-AP_DRAFTv7_Litho_Challenges_2009_ITRS_Lith_Table_Summary-V5" xfId="888" xr:uid="{00000000-0005-0000-0000-000086080000}"/>
    <cellStyle name="___retention_2007Test0618Rev0_Logic_2008Tables_FOCUS_ERM-ERD-FEP-LITH-INTC-FAC-AP_DRAFTv7_Table INTC6-Final from Italy" xfId="4234" xr:uid="{00000000-0005-0000-0000-000087080000}"/>
    <cellStyle name="___retention_2007Test0618Rev0_Logic_2008Tables_FOCUS_ERM-ERD-FEP-LITH-INTC-FAC-AP_DRAFTv7_Table-PIDS4-LSW" xfId="7315" xr:uid="{00000000-0005-0000-0000-000088080000}"/>
    <cellStyle name="___retention_2007Test0618Rev0_Logic_2008Tables_FOCUS_ERM-ERD-FEP-LITH-INTC-FAC-AP_DRAFTv7_To Linda ITRS_NILb (2)" xfId="889" xr:uid="{00000000-0005-0000-0000-000089080000}"/>
    <cellStyle name="___retention_2007Test0618Rev0_Logic_2008Test 081203 handler revised proposal by SEAJ" xfId="4235" xr:uid="{00000000-0005-0000-0000-00008A080000}"/>
    <cellStyle name="___retention_2007Test0618Rev0_Logic_2008Test 081203 handler revised proposal by SEAJ_2009 ITRS TestTable(Handler)090505" xfId="4236" xr:uid="{00000000-0005-0000-0000-00008B080000}"/>
    <cellStyle name="___retention_2007Test0618Rev0_Logic_2008Test 081203 handler revised proposal by SEAJ_Table Test-T8 RF updated 14 July 2009" xfId="4237" xr:uid="{00000000-0005-0000-0000-00008C080000}"/>
    <cellStyle name="___retention_2007Test0618Rev0_Logic_2008Test 1120 prober " xfId="4238" xr:uid="{00000000-0005-0000-0000-00008D080000}"/>
    <cellStyle name="___retention_2007Test0618Rev0_Logic_2008Test 1120 prober _2009 ITRS TestTable(Handler)090505" xfId="4239" xr:uid="{00000000-0005-0000-0000-00008E080000}"/>
    <cellStyle name="___retention_2007Test0618Rev0_Logic_2008Test 1120 prober _Table Test-T8 RF updated 14 July 2009" xfId="4240" xr:uid="{00000000-0005-0000-0000-00008F080000}"/>
    <cellStyle name="___retention_2007Test0618Rev0_Logic_2008Test0722" xfId="4241" xr:uid="{00000000-0005-0000-0000-000090080000}"/>
    <cellStyle name="___retention_2007Test0618Rev0_Logic_2008Test0722_2009 ITRS TestTable(Handler)090505" xfId="4242" xr:uid="{00000000-0005-0000-0000-000091080000}"/>
    <cellStyle name="___retention_2007Test0618Rev0_Logic_2008Test0722_Table Test-T8 RF updated 14 July 2009" xfId="4243" xr:uid="{00000000-0005-0000-0000-000092080000}"/>
    <cellStyle name="___retention_2007Test0618Rev0_Logic_2008Test1215" xfId="4244" xr:uid="{00000000-0005-0000-0000-000093080000}"/>
    <cellStyle name="___retention_2007Test0618Rev0_Logic_2008Test1215_Table Test-T8 RF updated 14 July 2009" xfId="4245" xr:uid="{00000000-0005-0000-0000-000094080000}"/>
    <cellStyle name="___retention_2007Test0618Rev0_Logic_2008TestProposals_Handler_081208" xfId="4246" xr:uid="{00000000-0005-0000-0000-000095080000}"/>
    <cellStyle name="___retention_2007Test0618Rev0_Logic_2008TestProposals_Handler_081208_Table Test-T8 RF updated 14 July 2009" xfId="4247" xr:uid="{00000000-0005-0000-0000-000096080000}"/>
    <cellStyle name="___retention_2007Test0618Rev0_Logic_2009 ITRS TestTable(Handler)090505" xfId="4248" xr:uid="{00000000-0005-0000-0000-000097080000}"/>
    <cellStyle name="___retention_2007Test0618Rev0_Logic_2009 TR Tables_Factory Integration version 08-LSW" xfId="890" xr:uid="{00000000-0005-0000-0000-000098080000}"/>
    <cellStyle name="___retention_2007Test0618Rev0_Logic_2009 TR Tables_Factory Integration(20090806)_02A" xfId="891" xr:uid="{00000000-0005-0000-0000-000099080000}"/>
    <cellStyle name="___retention_2007Test0618Rev0_Logic_2009_INDEX" xfId="4249" xr:uid="{00000000-0005-0000-0000-00009A080000}"/>
    <cellStyle name="___retention_2007Test0618Rev0_Logic_2009_InterconnectTables_03032010" xfId="4250" xr:uid="{00000000-0005-0000-0000-00009B080000}"/>
    <cellStyle name="___retention_2007Test0618Rev0_Logic_2009Tables_FOCUS_B_ITRS" xfId="892" xr:uid="{00000000-0005-0000-0000-00009C080000}"/>
    <cellStyle name="___retention_2007Test0618Rev0_Logic_2009Tables_FOCUS_B_itwg(Factory Integration)09" xfId="893" xr:uid="{00000000-0005-0000-0000-00009D080000}"/>
    <cellStyle name="___retention_2007Test0618Rev0_Logic_2009Tables_Focus_B-LITH-US-Bussels-V3" xfId="894" xr:uid="{00000000-0005-0000-0000-00009E080000}"/>
    <cellStyle name="___retention_2007Test0618Rev0_Logic_2009Tables_Focus_B-LITH-US-V13b" xfId="895" xr:uid="{00000000-0005-0000-0000-00009F080000}"/>
    <cellStyle name="___retention_2007Test0618Rev0_Logic_2009Tables_FOCUS_C_ITRS-FEPITWG(LL edits)" xfId="6735" xr:uid="{00000000-0005-0000-0000-0000A0080000}"/>
    <cellStyle name="___retention_2007Test0618Rev0_Logic_2009Tables_FOCUS_C_ITRSV1" xfId="896" xr:uid="{00000000-0005-0000-0000-0000A1080000}"/>
    <cellStyle name="___retention_2007Test0618Rev0_Logic_2009Tables_FOCUS_C_ITRSV3" xfId="897" xr:uid="{00000000-0005-0000-0000-0000A2080000}"/>
    <cellStyle name="___retention_2007Test0618Rev0_Logic_2009Tables_FOCUS_D_ITRS-ITWG Copy 2010 V1" xfId="898" xr:uid="{00000000-0005-0000-0000-0000A3080000}"/>
    <cellStyle name="___retention_2007Test0618Rev0_Logic_2009Tables_FOCUS_E_ITRS-AP and Interconnectv1" xfId="4251" xr:uid="{00000000-0005-0000-0000-0000A4080000}"/>
    <cellStyle name="___retention_2007Test0618Rev0_Logic_2009Tables_FOCUS_E_ITRS-Interconnect-DRAFT" xfId="4252" xr:uid="{00000000-0005-0000-0000-0000A5080000}"/>
    <cellStyle name="___retention_2007Test0618Rev0_Logic_2009Tables_ORTC_V5" xfId="899" xr:uid="{00000000-0005-0000-0000-0000A6080000}"/>
    <cellStyle name="___retention_2007Test0618Rev0_Logic_2010-Update-PIDS-4B-lsw" xfId="7636" xr:uid="{00000000-0005-0000-0000-0000A7080000}"/>
    <cellStyle name="___retention_2007Test0618Rev0_Logic_2011_ORTC-2A" xfId="3097" xr:uid="{00000000-0005-0000-0000-0000A8080000}"/>
    <cellStyle name="___retention_2007Test0618Rev0_Logic_4FINAL2009Tables_ERD_Oct30_lsw" xfId="900" xr:uid="{00000000-0005-0000-0000-0000A9080000}"/>
    <cellStyle name="___retention_2007Test0618Rev0_Logic_4FINAL2009Tables_ERD_Oct30_lsw2" xfId="901" xr:uid="{00000000-0005-0000-0000-0000AA080000}"/>
    <cellStyle name="___retention_2007Test0618Rev0_Logic_ITRS 2010 NAND Flash table revision--LSW  (Revised 09-15-2010)" xfId="7637" xr:uid="{00000000-0005-0000-0000-0000AB080000}"/>
    <cellStyle name="___retention_2007Test0618Rev0_Logic_ITRS B)_Table_ver6_INTC1~6_021710_After_Telecon_Rev_Alexis-lswEDITORS-NOTES" xfId="4253" xr:uid="{00000000-0005-0000-0000-0000AC080000}"/>
    <cellStyle name="___retention_2007Test0618Rev0_Logic_ITRS EUV Mask WG Meeting with Proposals-2009" xfId="902" xr:uid="{00000000-0005-0000-0000-0000AD080000}"/>
    <cellStyle name="___retention_2007Test0618Rev0_Logic_ITRS Optica Mask Table change note 200907011" xfId="903" xr:uid="{00000000-0005-0000-0000-0000AE080000}"/>
    <cellStyle name="___retention_2007Test0618Rev0_Logic_Litho_Challenges_2009_ITRS_Lith_Table_Summary-V5" xfId="904" xr:uid="{00000000-0005-0000-0000-0000AF080000}"/>
    <cellStyle name="___retention_2007Test0618Rev0_Logic_Table INTC6-Final from Italy" xfId="4254" xr:uid="{00000000-0005-0000-0000-0000B0080000}"/>
    <cellStyle name="___retention_2007Test0618Rev0_Logic_Table Test-T11 Prober updated 08Jul09" xfId="4255" xr:uid="{00000000-0005-0000-0000-0000B1080000}"/>
    <cellStyle name="___retention_2007Test0618Rev0_Logic_Table Test-T8 RF updated 14 July 2009" xfId="4256" xr:uid="{00000000-0005-0000-0000-0000B2080000}"/>
    <cellStyle name="___retention_2007Test0618Rev0_Logic_Table-PIDS4-LSW" xfId="7638" xr:uid="{00000000-0005-0000-0000-0000B3080000}"/>
    <cellStyle name="___retention_2007Test0618Rev0_Logic_Test_Tables_20081208" xfId="4257" xr:uid="{00000000-0005-0000-0000-0000B4080000}"/>
    <cellStyle name="___retention_2007Test0618Rev0_Logic_Test_Tables_20081208 Korea feedback_08081225 " xfId="4258" xr:uid="{00000000-0005-0000-0000-0000B5080000}"/>
    <cellStyle name="___retention_2007Test0618Rev0_Logic_Test_Tables_20081208 Korea feedback_08081225 _Table Test-T8 RF updated 14 July 2009" xfId="4259" xr:uid="{00000000-0005-0000-0000-0000B6080000}"/>
    <cellStyle name="___retention_2007Test0618Rev0_Logic_Test_Tables_20081208_Table Test-T8 RF updated 14 July 2009" xfId="4260" xr:uid="{00000000-0005-0000-0000-0000B7080000}"/>
    <cellStyle name="___retention_2007Test0618Rev0_Logic_Test_Tables_20081231プローブカード案" xfId="4261" xr:uid="{00000000-0005-0000-0000-0000B8080000}"/>
    <cellStyle name="___retention_2007Test0618Rev0_Logic_Test_Tables_20081231プローブカード案_Table Test-T8 RF updated 14 July 2009" xfId="4262" xr:uid="{00000000-0005-0000-0000-0000B9080000}"/>
    <cellStyle name="___retention_2007Test0618Rev0_Logic_Test_Tables_20090113プローブカード案2" xfId="4263" xr:uid="{00000000-0005-0000-0000-0000BA080000}"/>
    <cellStyle name="___retention_2007Test0618Rev0_Logic_Test_Tables_20090113プローブカード案2_Table Test-T8 RF updated 14 July 2009" xfId="4264" xr:uid="{00000000-0005-0000-0000-0000BB080000}"/>
    <cellStyle name="___retention_2007Test0618Rev0_Logic_Test_Tables_20090113プローブカード案3" xfId="4265" xr:uid="{00000000-0005-0000-0000-0000BC080000}"/>
    <cellStyle name="___retention_2007Test0618Rev0_Logic_Test_Tables_20090113プローブカード案3_Table Test-T8 RF updated 14 July 2009" xfId="4266" xr:uid="{00000000-0005-0000-0000-0000BD080000}"/>
    <cellStyle name="___retention_2007Test0618Rev0_Logic_To Linda ITRS_NILb (2)" xfId="905" xr:uid="{00000000-0005-0000-0000-0000BE080000}"/>
    <cellStyle name="___retention_2007Test0618Rev0_Logic_見直しfor2009：2007Test0829_SoC&amp;Logic" xfId="4267" xr:uid="{00000000-0005-0000-0000-0000BF080000}"/>
    <cellStyle name="___retention_2007Test0618Rev0_Logic_見直しfor2009：2007Test0829_SoC&amp;Logic(0707会議後)" xfId="4268" xr:uid="{00000000-0005-0000-0000-0000C0080000}"/>
    <cellStyle name="___retention_2007Test0618Rev0_SoC" xfId="906" xr:uid="{00000000-0005-0000-0000-0000C1080000}"/>
    <cellStyle name="___retention_2007Test0618Rev0_SoC 2" xfId="7765" xr:uid="{00000000-0005-0000-0000-0000C2080000}"/>
    <cellStyle name="___retention_2007Test0618Rev0_SoC_2008Tables_FOCUS_ERM-ERD-FEP-LITH-INTC-FAC-AP_DRAFTv7" xfId="907" xr:uid="{00000000-0005-0000-0000-0000C3080000}"/>
    <cellStyle name="___retention_2007Test0618Rev0_SoC_2008Tables_FOCUS_ERM-ERD-FEP-LITH-INTC-FAC-AP_DRAFTv7 2" xfId="7766" xr:uid="{00000000-0005-0000-0000-0000C4080000}"/>
    <cellStyle name="___retention_2007Test0618Rev0_SoC_2008Tables_FOCUS_ERM-ERD-FEP-LITH-INTC-FAC-AP_DRAFTv7_2009 TR Tables_Factory Integration version 08-LSW" xfId="908" xr:uid="{00000000-0005-0000-0000-0000C5080000}"/>
    <cellStyle name="___retention_2007Test0618Rev0_SoC_2008Tables_FOCUS_ERM-ERD-FEP-LITH-INTC-FAC-AP_DRAFTv7_2009 TR Tables_Factory Integration(20090806)_02A" xfId="909" xr:uid="{00000000-0005-0000-0000-0000C6080000}"/>
    <cellStyle name="___retention_2007Test0618Rev0_SoC_2008Tables_FOCUS_ERM-ERD-FEP-LITH-INTC-FAC-AP_DRAFTv7_2009_INDEX" xfId="4269" xr:uid="{00000000-0005-0000-0000-0000C7080000}"/>
    <cellStyle name="___retention_2007Test0618Rev0_SoC_2008Tables_FOCUS_ERM-ERD-FEP-LITH-INTC-FAC-AP_DRAFTv7_2009_InterconnectTables_03032010" xfId="4270" xr:uid="{00000000-0005-0000-0000-0000C8080000}"/>
    <cellStyle name="___retention_2007Test0618Rev0_SoC_2008Tables_FOCUS_ERM-ERD-FEP-LITH-INTC-FAC-AP_DRAFTv7_2009Tables_FOCUS_B_ITRS" xfId="910" xr:uid="{00000000-0005-0000-0000-0000C9080000}"/>
    <cellStyle name="___retention_2007Test0618Rev0_SoC_2008Tables_FOCUS_ERM-ERD-FEP-LITH-INTC-FAC-AP_DRAFTv7_2009Tables_FOCUS_B_itwg(Factory Integration)09" xfId="911" xr:uid="{00000000-0005-0000-0000-0000CA080000}"/>
    <cellStyle name="___retention_2007Test0618Rev0_SoC_2008Tables_FOCUS_ERM-ERD-FEP-LITH-INTC-FAC-AP_DRAFTv7_2009Tables_Focus_B-LITH-US-Bussels-V3" xfId="912" xr:uid="{00000000-0005-0000-0000-0000CB080000}"/>
    <cellStyle name="___retention_2007Test0618Rev0_SoC_2008Tables_FOCUS_ERM-ERD-FEP-LITH-INTC-FAC-AP_DRAFTv7_2009Tables_Focus_B-LITH-US-V13b" xfId="913" xr:uid="{00000000-0005-0000-0000-0000CC080000}"/>
    <cellStyle name="___retention_2007Test0618Rev0_SoC_2008Tables_FOCUS_ERM-ERD-FEP-LITH-INTC-FAC-AP_DRAFTv7_2009Tables_FOCUS_C_ITRS-FEPITWG(LL edits)" xfId="7639" xr:uid="{00000000-0005-0000-0000-0000CD080000}"/>
    <cellStyle name="___retention_2007Test0618Rev0_SoC_2008Tables_FOCUS_ERM-ERD-FEP-LITH-INTC-FAC-AP_DRAFTv7_2009Tables_FOCUS_C_ITRSV1" xfId="914" xr:uid="{00000000-0005-0000-0000-0000CE080000}"/>
    <cellStyle name="___retention_2007Test0618Rev0_SoC_2008Tables_FOCUS_ERM-ERD-FEP-LITH-INTC-FAC-AP_DRAFTv7_2009Tables_FOCUS_C_ITRSV3" xfId="915" xr:uid="{00000000-0005-0000-0000-0000CF080000}"/>
    <cellStyle name="___retention_2007Test0618Rev0_SoC_2008Tables_FOCUS_ERM-ERD-FEP-LITH-INTC-FAC-AP_DRAFTv7_2009Tables_FOCUS_D_ITRS-ITWG Copy 2010 V1" xfId="916" xr:uid="{00000000-0005-0000-0000-0000D0080000}"/>
    <cellStyle name="___retention_2007Test0618Rev0_SoC_2008Tables_FOCUS_ERM-ERD-FEP-LITH-INTC-FAC-AP_DRAFTv7_2009Tables_FOCUS_E_ITRS-AP and Interconnectv1" xfId="4271" xr:uid="{00000000-0005-0000-0000-0000D1080000}"/>
    <cellStyle name="___retention_2007Test0618Rev0_SoC_2008Tables_FOCUS_ERM-ERD-FEP-LITH-INTC-FAC-AP_DRAFTv7_2009Tables_FOCUS_E_ITRS-Interconnect-DRAFT" xfId="4272" xr:uid="{00000000-0005-0000-0000-0000D2080000}"/>
    <cellStyle name="___retention_2007Test0618Rev0_SoC_2008Tables_FOCUS_ERM-ERD-FEP-LITH-INTC-FAC-AP_DRAFTv7_2009Tables_ORTC_V5" xfId="917" xr:uid="{00000000-0005-0000-0000-0000D3080000}"/>
    <cellStyle name="___retention_2007Test0618Rev0_SoC_2008Tables_FOCUS_ERM-ERD-FEP-LITH-INTC-FAC-AP_DRAFTv7_2010-Update-PIDS-4B-lsw" xfId="7316" xr:uid="{00000000-0005-0000-0000-0000D4080000}"/>
    <cellStyle name="___retention_2007Test0618Rev0_SoC_2008Tables_FOCUS_ERM-ERD-FEP-LITH-INTC-FAC-AP_DRAFTv7_2011_ORTC-2A" xfId="3098" xr:uid="{00000000-0005-0000-0000-0000D5080000}"/>
    <cellStyle name="___retention_2007Test0618Rev0_SoC_2008Tables_FOCUS_ERM-ERD-FEP-LITH-INTC-FAC-AP_DRAFTv7_4FINAL2009Tables_ERD_Oct30_lsw" xfId="918" xr:uid="{00000000-0005-0000-0000-0000D6080000}"/>
    <cellStyle name="___retention_2007Test0618Rev0_SoC_2008Tables_FOCUS_ERM-ERD-FEP-LITH-INTC-FAC-AP_DRAFTv7_4FINAL2009Tables_ERD_Oct30_lsw2" xfId="919" xr:uid="{00000000-0005-0000-0000-0000D7080000}"/>
    <cellStyle name="___retention_2007Test0618Rev0_SoC_2008Tables_FOCUS_ERM-ERD-FEP-LITH-INTC-FAC-AP_DRAFTv7_ITRS 2010 NAND Flash table revision--LSW  (Revised 09-15-2010)" xfId="6736" xr:uid="{00000000-0005-0000-0000-0000D8080000}"/>
    <cellStyle name="___retention_2007Test0618Rev0_SoC_2008Tables_FOCUS_ERM-ERD-FEP-LITH-INTC-FAC-AP_DRAFTv7_ITRS B)_Table_ver6_INTC1~6_021710_After_Telecon_Rev_Alexis-lswEDITORS-NOTES" xfId="4273" xr:uid="{00000000-0005-0000-0000-0000D9080000}"/>
    <cellStyle name="___retention_2007Test0618Rev0_SoC_2008Tables_FOCUS_ERM-ERD-FEP-LITH-INTC-FAC-AP_DRAFTv7_ITRS EUV Mask WG Meeting with Proposals-2009" xfId="920" xr:uid="{00000000-0005-0000-0000-0000DA080000}"/>
    <cellStyle name="___retention_2007Test0618Rev0_SoC_2008Tables_FOCUS_ERM-ERD-FEP-LITH-INTC-FAC-AP_DRAFTv7_ITRS Optica Mask Table change note 200907011" xfId="921" xr:uid="{00000000-0005-0000-0000-0000DB080000}"/>
    <cellStyle name="___retention_2007Test0618Rev0_SoC_2008Tables_FOCUS_ERM-ERD-FEP-LITH-INTC-FAC-AP_DRAFTv7_Litho_Challenges_2009_ITRS_Lith_Table_Summary-V5" xfId="922" xr:uid="{00000000-0005-0000-0000-0000DC080000}"/>
    <cellStyle name="___retention_2007Test0618Rev0_SoC_2008Tables_FOCUS_ERM-ERD-FEP-LITH-INTC-FAC-AP_DRAFTv7_Table INTC6-Final from Italy" xfId="4274" xr:uid="{00000000-0005-0000-0000-0000DD080000}"/>
    <cellStyle name="___retention_2007Test0618Rev0_SoC_2008Tables_FOCUS_ERM-ERD-FEP-LITH-INTC-FAC-AP_DRAFTv7_Table-PIDS4-LSW" xfId="6737" xr:uid="{00000000-0005-0000-0000-0000DE080000}"/>
    <cellStyle name="___retention_2007Test0618Rev0_SoC_2008Tables_FOCUS_ERM-ERD-FEP-LITH-INTC-FAC-AP_DRAFTv7_To Linda ITRS_NILb (2)" xfId="923" xr:uid="{00000000-0005-0000-0000-0000DF080000}"/>
    <cellStyle name="___retention_2007Test0618Rev0_SoC_2008Test 081203 handler revised proposal by SEAJ" xfId="4275" xr:uid="{00000000-0005-0000-0000-0000E0080000}"/>
    <cellStyle name="___retention_2007Test0618Rev0_SoC_2008Test 081203 handler revised proposal by SEAJ_2009 ITRS TestTable(Handler)090505" xfId="4276" xr:uid="{00000000-0005-0000-0000-0000E1080000}"/>
    <cellStyle name="___retention_2007Test0618Rev0_SoC_2008Test 081203 handler revised proposal by SEAJ_Table Test-T8 RF updated 14 July 2009" xfId="4277" xr:uid="{00000000-0005-0000-0000-0000E2080000}"/>
    <cellStyle name="___retention_2007Test0618Rev0_SoC_2008Test 1120 prober " xfId="4278" xr:uid="{00000000-0005-0000-0000-0000E3080000}"/>
    <cellStyle name="___retention_2007Test0618Rev0_SoC_2008Test 1120 prober _2009 ITRS TestTable(Handler)090505" xfId="4279" xr:uid="{00000000-0005-0000-0000-0000E4080000}"/>
    <cellStyle name="___retention_2007Test0618Rev0_SoC_2008Test 1120 prober _Table Test-T8 RF updated 14 July 2009" xfId="4280" xr:uid="{00000000-0005-0000-0000-0000E5080000}"/>
    <cellStyle name="___retention_2007Test0618Rev0_SoC_2008Test0722" xfId="4281" xr:uid="{00000000-0005-0000-0000-0000E6080000}"/>
    <cellStyle name="___retention_2007Test0618Rev0_SoC_2008Test0722_2009 ITRS TestTable(Handler)090505" xfId="4282" xr:uid="{00000000-0005-0000-0000-0000E7080000}"/>
    <cellStyle name="___retention_2007Test0618Rev0_SoC_2008Test0722_Table Test-T8 RF updated 14 July 2009" xfId="4283" xr:uid="{00000000-0005-0000-0000-0000E8080000}"/>
    <cellStyle name="___retention_2007Test0618Rev0_SoC_2008Test1215" xfId="4284" xr:uid="{00000000-0005-0000-0000-0000E9080000}"/>
    <cellStyle name="___retention_2007Test0618Rev0_SoC_2008Test1215_Table Test-T8 RF updated 14 July 2009" xfId="4285" xr:uid="{00000000-0005-0000-0000-0000EA080000}"/>
    <cellStyle name="___retention_2007Test0618Rev0_SoC_2008TestProposals_Handler_081208" xfId="4286" xr:uid="{00000000-0005-0000-0000-0000EB080000}"/>
    <cellStyle name="___retention_2007Test0618Rev0_SoC_2008TestProposals_Handler_081208_Table Test-T8 RF updated 14 July 2009" xfId="4287" xr:uid="{00000000-0005-0000-0000-0000EC080000}"/>
    <cellStyle name="___retention_2007Test0618Rev0_SoC_2009 ITRS TestTable(Handler)090505" xfId="4288" xr:uid="{00000000-0005-0000-0000-0000ED080000}"/>
    <cellStyle name="___retention_2007Test0618Rev0_SoC_2009 TR Tables_Factory Integration version 08-LSW" xfId="924" xr:uid="{00000000-0005-0000-0000-0000EE080000}"/>
    <cellStyle name="___retention_2007Test0618Rev0_SoC_2009 TR Tables_Factory Integration(20090806)_02A" xfId="925" xr:uid="{00000000-0005-0000-0000-0000EF080000}"/>
    <cellStyle name="___retention_2007Test0618Rev0_SoC_2009_INDEX" xfId="4289" xr:uid="{00000000-0005-0000-0000-0000F0080000}"/>
    <cellStyle name="___retention_2007Test0618Rev0_SoC_2009_InterconnectTables_03032010" xfId="4290" xr:uid="{00000000-0005-0000-0000-0000F1080000}"/>
    <cellStyle name="___retention_2007Test0618Rev0_SoC_2009Tables_FOCUS_B_ITRS" xfId="926" xr:uid="{00000000-0005-0000-0000-0000F2080000}"/>
    <cellStyle name="___retention_2007Test0618Rev0_SoC_2009Tables_FOCUS_B_itwg(Factory Integration)09" xfId="927" xr:uid="{00000000-0005-0000-0000-0000F3080000}"/>
    <cellStyle name="___retention_2007Test0618Rev0_SoC_2009Tables_Focus_B-LITH-US-Bussels-V3" xfId="928" xr:uid="{00000000-0005-0000-0000-0000F4080000}"/>
    <cellStyle name="___retention_2007Test0618Rev0_SoC_2009Tables_Focus_B-LITH-US-V13b" xfId="929" xr:uid="{00000000-0005-0000-0000-0000F5080000}"/>
    <cellStyle name="___retention_2007Test0618Rev0_SoC_2009Tables_FOCUS_C_ITRS-FEPITWG(LL edits)" xfId="7640" xr:uid="{00000000-0005-0000-0000-0000F6080000}"/>
    <cellStyle name="___retention_2007Test0618Rev0_SoC_2009Tables_FOCUS_C_ITRSV1" xfId="930" xr:uid="{00000000-0005-0000-0000-0000F7080000}"/>
    <cellStyle name="___retention_2007Test0618Rev0_SoC_2009Tables_FOCUS_C_ITRSV3" xfId="931" xr:uid="{00000000-0005-0000-0000-0000F8080000}"/>
    <cellStyle name="___retention_2007Test0618Rev0_SoC_2009Tables_FOCUS_D_ITRS-ITWG Copy 2010 V1" xfId="932" xr:uid="{00000000-0005-0000-0000-0000F9080000}"/>
    <cellStyle name="___retention_2007Test0618Rev0_SoC_2009Tables_FOCUS_E_ITRS-AP and Interconnectv1" xfId="4291" xr:uid="{00000000-0005-0000-0000-0000FA080000}"/>
    <cellStyle name="___retention_2007Test0618Rev0_SoC_2009Tables_FOCUS_E_ITRS-Interconnect-DRAFT" xfId="4292" xr:uid="{00000000-0005-0000-0000-0000FB080000}"/>
    <cellStyle name="___retention_2007Test0618Rev0_SoC_2009Tables_ORTC_V5" xfId="933" xr:uid="{00000000-0005-0000-0000-0000FC080000}"/>
    <cellStyle name="___retention_2007Test0618Rev0_SoC_2010-Update-PIDS-4B-lsw" xfId="7018" xr:uid="{00000000-0005-0000-0000-0000FD080000}"/>
    <cellStyle name="___retention_2007Test0618Rev0_SoC_2011_ORTC-2A" xfId="3099" xr:uid="{00000000-0005-0000-0000-0000FE080000}"/>
    <cellStyle name="___retention_2007Test0618Rev0_SoC_4FINAL2009Tables_ERD_Oct30_lsw" xfId="934" xr:uid="{00000000-0005-0000-0000-0000FF080000}"/>
    <cellStyle name="___retention_2007Test0618Rev0_SoC_4FINAL2009Tables_ERD_Oct30_lsw2" xfId="935" xr:uid="{00000000-0005-0000-0000-000000090000}"/>
    <cellStyle name="___retention_2007Test0618Rev0_SoC_ITRS 2010 NAND Flash table revision--LSW  (Revised 09-15-2010)" xfId="7641" xr:uid="{00000000-0005-0000-0000-000001090000}"/>
    <cellStyle name="___retention_2007Test0618Rev0_SoC_ITRS B)_Table_ver6_INTC1~6_021710_After_Telecon_Rev_Alexis-lswEDITORS-NOTES" xfId="4293" xr:uid="{00000000-0005-0000-0000-000002090000}"/>
    <cellStyle name="___retention_2007Test0618Rev0_SoC_ITRS EUV Mask WG Meeting with Proposals-2009" xfId="936" xr:uid="{00000000-0005-0000-0000-000003090000}"/>
    <cellStyle name="___retention_2007Test0618Rev0_SoC_ITRS Optica Mask Table change note 200907011" xfId="937" xr:uid="{00000000-0005-0000-0000-000004090000}"/>
    <cellStyle name="___retention_2007Test0618Rev0_SoC_Litho_Challenges_2009_ITRS_Lith_Table_Summary-V5" xfId="938" xr:uid="{00000000-0005-0000-0000-000005090000}"/>
    <cellStyle name="___retention_2007Test0618Rev0_SoC_Table INTC6-Final from Italy" xfId="4294" xr:uid="{00000000-0005-0000-0000-000006090000}"/>
    <cellStyle name="___retention_2007Test0618Rev0_SoC_Table Test-T11 Prober updated 08Jul09" xfId="4295" xr:uid="{00000000-0005-0000-0000-000007090000}"/>
    <cellStyle name="___retention_2007Test0618Rev0_SoC_Table Test-T8 RF updated 14 July 2009" xfId="4296" xr:uid="{00000000-0005-0000-0000-000008090000}"/>
    <cellStyle name="___retention_2007Test0618Rev0_SoC_Table-PIDS4-LSW" xfId="7019" xr:uid="{00000000-0005-0000-0000-000009090000}"/>
    <cellStyle name="___retention_2007Test0618Rev0_SoC_Test_Tables_20081208" xfId="4297" xr:uid="{00000000-0005-0000-0000-00000A090000}"/>
    <cellStyle name="___retention_2007Test0618Rev0_SoC_Test_Tables_20081208 Korea feedback_08081225 " xfId="4298" xr:uid="{00000000-0005-0000-0000-00000B090000}"/>
    <cellStyle name="___retention_2007Test0618Rev0_SoC_Test_Tables_20081208 Korea feedback_08081225 _Table Test-T8 RF updated 14 July 2009" xfId="4299" xr:uid="{00000000-0005-0000-0000-00000C090000}"/>
    <cellStyle name="___retention_2007Test0618Rev0_SoC_Test_Tables_20081208_Table Test-T8 RF updated 14 July 2009" xfId="4300" xr:uid="{00000000-0005-0000-0000-00000D090000}"/>
    <cellStyle name="___retention_2007Test0618Rev0_SoC_Test_Tables_20081231プローブカード案" xfId="4301" xr:uid="{00000000-0005-0000-0000-00000E090000}"/>
    <cellStyle name="___retention_2007Test0618Rev0_SoC_Test_Tables_20081231プローブカード案_Table Test-T8 RF updated 14 July 2009" xfId="4302" xr:uid="{00000000-0005-0000-0000-00000F090000}"/>
    <cellStyle name="___retention_2007Test0618Rev0_SoC_Test_Tables_20090113プローブカード案2" xfId="4303" xr:uid="{00000000-0005-0000-0000-000010090000}"/>
    <cellStyle name="___retention_2007Test0618Rev0_SoC_Test_Tables_20090113プローブカード案2_Table Test-T8 RF updated 14 July 2009" xfId="4304" xr:uid="{00000000-0005-0000-0000-000011090000}"/>
    <cellStyle name="___retention_2007Test0618Rev0_SoC_Test_Tables_20090113プローブカード案3" xfId="4305" xr:uid="{00000000-0005-0000-0000-000012090000}"/>
    <cellStyle name="___retention_2007Test0618Rev0_SoC_Test_Tables_20090113プローブカード案3_Table Test-T8 RF updated 14 July 2009" xfId="4306" xr:uid="{00000000-0005-0000-0000-000013090000}"/>
    <cellStyle name="___retention_2007Test0618Rev0_SoC_To Linda ITRS_NILb (2)" xfId="939" xr:uid="{00000000-0005-0000-0000-000014090000}"/>
    <cellStyle name="___retention_2007Test0618Rev0_SoC_見直しfor2009：2007Test0829_SoC&amp;Logic" xfId="4307" xr:uid="{00000000-0005-0000-0000-000015090000}"/>
    <cellStyle name="___retention_2007Test0618Rev0_SoC_見直しfor2009：2007Test0829_SoC&amp;Logic(0707会議後)" xfId="4308" xr:uid="{00000000-0005-0000-0000-000016090000}"/>
    <cellStyle name="___retention_2007Test0710Rev0" xfId="940" xr:uid="{00000000-0005-0000-0000-000017090000}"/>
    <cellStyle name="___retention_2007Test0710Rev0 2" xfId="6879" xr:uid="{00000000-0005-0000-0000-000018090000}"/>
    <cellStyle name="___retention_2007Test0710Rev0_2008Tables_FOCUS_ERM-ERD-FEP-LITH-INTC-FAC-AP_DRAFTv7" xfId="941" xr:uid="{00000000-0005-0000-0000-000019090000}"/>
    <cellStyle name="___retention_2007Test0710Rev0_2008Tables_FOCUS_ERM-ERD-FEP-LITH-INTC-FAC-AP_DRAFTv7 2" xfId="7485" xr:uid="{00000000-0005-0000-0000-00001A090000}"/>
    <cellStyle name="___retention_2007Test0710Rev0_2008Tables_FOCUS_ERM-ERD-FEP-LITH-INTC-FAC-AP_DRAFTv7_2009 TR Tables_Factory Integration version 08-LSW" xfId="942" xr:uid="{00000000-0005-0000-0000-00001B090000}"/>
    <cellStyle name="___retention_2007Test0710Rev0_2008Tables_FOCUS_ERM-ERD-FEP-LITH-INTC-FAC-AP_DRAFTv7_2009 TR Tables_Factory Integration(20090806)_02A" xfId="943" xr:uid="{00000000-0005-0000-0000-00001C090000}"/>
    <cellStyle name="___retention_2007Test0710Rev0_2008Tables_FOCUS_ERM-ERD-FEP-LITH-INTC-FAC-AP_DRAFTv7_2009_INDEX" xfId="4309" xr:uid="{00000000-0005-0000-0000-00001D090000}"/>
    <cellStyle name="___retention_2007Test0710Rev0_2008Tables_FOCUS_ERM-ERD-FEP-LITH-INTC-FAC-AP_DRAFTv7_2009_InterconnectTables_03032010" xfId="4310" xr:uid="{00000000-0005-0000-0000-00001E090000}"/>
    <cellStyle name="___retention_2007Test0710Rev0_2008Tables_FOCUS_ERM-ERD-FEP-LITH-INTC-FAC-AP_DRAFTv7_2009Tables_FOCUS_B_ITRS" xfId="944" xr:uid="{00000000-0005-0000-0000-00001F090000}"/>
    <cellStyle name="___retention_2007Test0710Rev0_2008Tables_FOCUS_ERM-ERD-FEP-LITH-INTC-FAC-AP_DRAFTv7_2009Tables_FOCUS_B_itwg(Factory Integration)09" xfId="945" xr:uid="{00000000-0005-0000-0000-000020090000}"/>
    <cellStyle name="___retention_2007Test0710Rev0_2008Tables_FOCUS_ERM-ERD-FEP-LITH-INTC-FAC-AP_DRAFTv7_2009Tables_Focus_B-LITH-US-Bussels-V3" xfId="946" xr:uid="{00000000-0005-0000-0000-000021090000}"/>
    <cellStyle name="___retention_2007Test0710Rev0_2008Tables_FOCUS_ERM-ERD-FEP-LITH-INTC-FAC-AP_DRAFTv7_2009Tables_Focus_B-LITH-US-V13b" xfId="947" xr:uid="{00000000-0005-0000-0000-000022090000}"/>
    <cellStyle name="___retention_2007Test0710Rev0_2008Tables_FOCUS_ERM-ERD-FEP-LITH-INTC-FAC-AP_DRAFTv7_2009Tables_FOCUS_C_ITRS-FEPITWG(LL edits)" xfId="7246" xr:uid="{00000000-0005-0000-0000-000023090000}"/>
    <cellStyle name="___retention_2007Test0710Rev0_2008Tables_FOCUS_ERM-ERD-FEP-LITH-INTC-FAC-AP_DRAFTv7_2009Tables_FOCUS_C_ITRSV1" xfId="948" xr:uid="{00000000-0005-0000-0000-000024090000}"/>
    <cellStyle name="___retention_2007Test0710Rev0_2008Tables_FOCUS_ERM-ERD-FEP-LITH-INTC-FAC-AP_DRAFTv7_2009Tables_FOCUS_C_ITRSV3" xfId="949" xr:uid="{00000000-0005-0000-0000-000025090000}"/>
    <cellStyle name="___retention_2007Test0710Rev0_2008Tables_FOCUS_ERM-ERD-FEP-LITH-INTC-FAC-AP_DRAFTv7_2009Tables_FOCUS_D_ITRS-ITWG Copy 2010 V1" xfId="950" xr:uid="{00000000-0005-0000-0000-000026090000}"/>
    <cellStyle name="___retention_2007Test0710Rev0_2008Tables_FOCUS_ERM-ERD-FEP-LITH-INTC-FAC-AP_DRAFTv7_2009Tables_FOCUS_E_ITRS-AP and Interconnectv1" xfId="4311" xr:uid="{00000000-0005-0000-0000-000027090000}"/>
    <cellStyle name="___retention_2007Test0710Rev0_2008Tables_FOCUS_ERM-ERD-FEP-LITH-INTC-FAC-AP_DRAFTv7_2009Tables_FOCUS_E_ITRS-Interconnect-DRAFT" xfId="4312" xr:uid="{00000000-0005-0000-0000-000028090000}"/>
    <cellStyle name="___retention_2007Test0710Rev0_2008Tables_FOCUS_ERM-ERD-FEP-LITH-INTC-FAC-AP_DRAFTv7_2009Tables_ORTC_V5" xfId="951" xr:uid="{00000000-0005-0000-0000-000029090000}"/>
    <cellStyle name="___retention_2007Test0710Rev0_2008Tables_FOCUS_ERM-ERD-FEP-LITH-INTC-FAC-AP_DRAFTv7_2010-Update-PIDS-4B-lsw" xfId="7317" xr:uid="{00000000-0005-0000-0000-00002A090000}"/>
    <cellStyle name="___retention_2007Test0710Rev0_2008Tables_FOCUS_ERM-ERD-FEP-LITH-INTC-FAC-AP_DRAFTv7_2011_ORTC-2A" xfId="3100" xr:uid="{00000000-0005-0000-0000-00002B090000}"/>
    <cellStyle name="___retention_2007Test0710Rev0_2008Tables_FOCUS_ERM-ERD-FEP-LITH-INTC-FAC-AP_DRAFTv7_4FINAL2009Tables_ERD_Oct30_lsw" xfId="952" xr:uid="{00000000-0005-0000-0000-00002C090000}"/>
    <cellStyle name="___retention_2007Test0710Rev0_2008Tables_FOCUS_ERM-ERD-FEP-LITH-INTC-FAC-AP_DRAFTv7_4FINAL2009Tables_ERD_Oct30_lsw2" xfId="953" xr:uid="{00000000-0005-0000-0000-00002D090000}"/>
    <cellStyle name="___retention_2007Test0710Rev0_2008Tables_FOCUS_ERM-ERD-FEP-LITH-INTC-FAC-AP_DRAFTv7_ITRS 2010 NAND Flash table revision--LSW  (Revised 09-15-2010)" xfId="7318" xr:uid="{00000000-0005-0000-0000-00002E090000}"/>
    <cellStyle name="___retention_2007Test0710Rev0_2008Tables_FOCUS_ERM-ERD-FEP-LITH-INTC-FAC-AP_DRAFTv7_ITRS B)_Table_ver6_INTC1~6_021710_After_Telecon_Rev_Alexis-lswEDITORS-NOTES" xfId="4313" xr:uid="{00000000-0005-0000-0000-00002F090000}"/>
    <cellStyle name="___retention_2007Test0710Rev0_2008Tables_FOCUS_ERM-ERD-FEP-LITH-INTC-FAC-AP_DRAFTv7_ITRS EUV Mask WG Meeting with Proposals-2009" xfId="954" xr:uid="{00000000-0005-0000-0000-000030090000}"/>
    <cellStyle name="___retention_2007Test0710Rev0_2008Tables_FOCUS_ERM-ERD-FEP-LITH-INTC-FAC-AP_DRAFTv7_ITRS Optica Mask Table change note 200907011" xfId="955" xr:uid="{00000000-0005-0000-0000-000031090000}"/>
    <cellStyle name="___retention_2007Test0710Rev0_2008Tables_FOCUS_ERM-ERD-FEP-LITH-INTC-FAC-AP_DRAFTv7_Litho_Challenges_2009_ITRS_Lith_Table_Summary-V5" xfId="956" xr:uid="{00000000-0005-0000-0000-000032090000}"/>
    <cellStyle name="___retention_2007Test0710Rev0_2008Tables_FOCUS_ERM-ERD-FEP-LITH-INTC-FAC-AP_DRAFTv7_Table INTC6-Final from Italy" xfId="4314" xr:uid="{00000000-0005-0000-0000-000033090000}"/>
    <cellStyle name="___retention_2007Test0710Rev0_2008Tables_FOCUS_ERM-ERD-FEP-LITH-INTC-FAC-AP_DRAFTv7_Table-PIDS4-LSW" xfId="6738" xr:uid="{00000000-0005-0000-0000-000034090000}"/>
    <cellStyle name="___retention_2007Test0710Rev0_2008Tables_FOCUS_ERM-ERD-FEP-LITH-INTC-FAC-AP_DRAFTv7_To Linda ITRS_NILb (2)" xfId="957" xr:uid="{00000000-0005-0000-0000-000035090000}"/>
    <cellStyle name="___retention_2007Test0710Rev0_2008Test 081203 handler revised proposal by SEAJ" xfId="4315" xr:uid="{00000000-0005-0000-0000-000036090000}"/>
    <cellStyle name="___retention_2007Test0710Rev0_2008Test 081203 handler revised proposal by SEAJ_2009 ITRS TestTable(Handler)090505" xfId="4316" xr:uid="{00000000-0005-0000-0000-000037090000}"/>
    <cellStyle name="___retention_2007Test0710Rev0_2008Test 081203 handler revised proposal by SEAJ_Table Test-T8 RF updated 14 July 2009" xfId="4317" xr:uid="{00000000-0005-0000-0000-000038090000}"/>
    <cellStyle name="___retention_2007Test0710Rev0_2008Test 1120 prober " xfId="4318" xr:uid="{00000000-0005-0000-0000-000039090000}"/>
    <cellStyle name="___retention_2007Test0710Rev0_2008Test 1120 prober _2009 ITRS TestTable(Handler)090505" xfId="4319" xr:uid="{00000000-0005-0000-0000-00003A090000}"/>
    <cellStyle name="___retention_2007Test0710Rev0_2008Test 1120 prober _Table Test-T8 RF updated 14 July 2009" xfId="4320" xr:uid="{00000000-0005-0000-0000-00003B090000}"/>
    <cellStyle name="___retention_2007Test0710Rev0_2008Test0722" xfId="4321" xr:uid="{00000000-0005-0000-0000-00003C090000}"/>
    <cellStyle name="___retention_2007Test0710Rev0_2008Test0722_2009 ITRS TestTable(Handler)090505" xfId="4322" xr:uid="{00000000-0005-0000-0000-00003D090000}"/>
    <cellStyle name="___retention_2007Test0710Rev0_2008Test0722_Table Test-T8 RF updated 14 July 2009" xfId="4323" xr:uid="{00000000-0005-0000-0000-00003E090000}"/>
    <cellStyle name="___retention_2007Test0710Rev0_2008Test1215" xfId="4324" xr:uid="{00000000-0005-0000-0000-00003F090000}"/>
    <cellStyle name="___retention_2007Test0710Rev0_2008Test1215_Table Test-T8 RF updated 14 July 2009" xfId="4325" xr:uid="{00000000-0005-0000-0000-000040090000}"/>
    <cellStyle name="___retention_2007Test0710Rev0_2008TestProposals_Handler_081208" xfId="4326" xr:uid="{00000000-0005-0000-0000-000041090000}"/>
    <cellStyle name="___retention_2007Test0710Rev0_2008TestProposals_Handler_081208_Table Test-T8 RF updated 14 July 2009" xfId="4327" xr:uid="{00000000-0005-0000-0000-000042090000}"/>
    <cellStyle name="___retention_2007Test0710Rev0_2009 ITRS TestTable(Handler)090505" xfId="4328" xr:uid="{00000000-0005-0000-0000-000043090000}"/>
    <cellStyle name="___retention_2007Test0710Rev0_2009 TR Tables_Factory Integration version 08-LSW" xfId="958" xr:uid="{00000000-0005-0000-0000-000044090000}"/>
    <cellStyle name="___retention_2007Test0710Rev0_2009 TR Tables_Factory Integration(20090806)_02A" xfId="959" xr:uid="{00000000-0005-0000-0000-000045090000}"/>
    <cellStyle name="___retention_2007Test0710Rev0_2009_INDEX" xfId="4329" xr:uid="{00000000-0005-0000-0000-000046090000}"/>
    <cellStyle name="___retention_2007Test0710Rev0_2009_InterconnectTables_03032010" xfId="4330" xr:uid="{00000000-0005-0000-0000-000047090000}"/>
    <cellStyle name="___retention_2007Test0710Rev0_2009Tables_FOCUS_B_ITRS" xfId="960" xr:uid="{00000000-0005-0000-0000-000048090000}"/>
    <cellStyle name="___retention_2007Test0710Rev0_2009Tables_FOCUS_B_itwg(Factory Integration)09" xfId="961" xr:uid="{00000000-0005-0000-0000-000049090000}"/>
    <cellStyle name="___retention_2007Test0710Rev0_2009Tables_Focus_B-LITH-US-Bussels-V3" xfId="962" xr:uid="{00000000-0005-0000-0000-00004A090000}"/>
    <cellStyle name="___retention_2007Test0710Rev0_2009Tables_Focus_B-LITH-US-V13b" xfId="963" xr:uid="{00000000-0005-0000-0000-00004B090000}"/>
    <cellStyle name="___retention_2007Test0710Rev0_2009Tables_FOCUS_C_ITRS-FEPITWG(LL edits)" xfId="7319" xr:uid="{00000000-0005-0000-0000-00004C090000}"/>
    <cellStyle name="___retention_2007Test0710Rev0_2009Tables_FOCUS_C_ITRSV1" xfId="964" xr:uid="{00000000-0005-0000-0000-00004D090000}"/>
    <cellStyle name="___retention_2007Test0710Rev0_2009Tables_FOCUS_C_ITRSV3" xfId="965" xr:uid="{00000000-0005-0000-0000-00004E090000}"/>
    <cellStyle name="___retention_2007Test0710Rev0_2009Tables_FOCUS_D_ITRS-ITWG Copy 2010 V1" xfId="966" xr:uid="{00000000-0005-0000-0000-00004F090000}"/>
    <cellStyle name="___retention_2007Test0710Rev0_2009Tables_FOCUS_E_ITRS-AP and Interconnectv1" xfId="4331" xr:uid="{00000000-0005-0000-0000-000050090000}"/>
    <cellStyle name="___retention_2007Test0710Rev0_2009Tables_FOCUS_E_ITRS-Interconnect-DRAFT" xfId="4332" xr:uid="{00000000-0005-0000-0000-000051090000}"/>
    <cellStyle name="___retention_2007Test0710Rev0_2009Tables_ORTC_V5" xfId="967" xr:uid="{00000000-0005-0000-0000-000052090000}"/>
    <cellStyle name="___retention_2007Test0710Rev0_2010-Update-PIDS-4B-lsw" xfId="7642" xr:uid="{00000000-0005-0000-0000-000053090000}"/>
    <cellStyle name="___retention_2007Test0710Rev0_2011_ORTC-2A" xfId="3101" xr:uid="{00000000-0005-0000-0000-000054090000}"/>
    <cellStyle name="___retention_2007Test0710Rev0_4FINAL2009Tables_ERD_Oct30_lsw" xfId="968" xr:uid="{00000000-0005-0000-0000-000055090000}"/>
    <cellStyle name="___retention_2007Test0710Rev0_4FINAL2009Tables_ERD_Oct30_lsw2" xfId="969" xr:uid="{00000000-0005-0000-0000-000056090000}"/>
    <cellStyle name="___retention_2007Test0710Rev0_ITRS 2010 NAND Flash table revision--LSW  (Revised 09-15-2010)" xfId="7643" xr:uid="{00000000-0005-0000-0000-000057090000}"/>
    <cellStyle name="___retention_2007Test0710Rev0_ITRS B)_Table_ver6_INTC1~6_021710_After_Telecon_Rev_Alexis-lswEDITORS-NOTES" xfId="4333" xr:uid="{00000000-0005-0000-0000-000058090000}"/>
    <cellStyle name="___retention_2007Test0710Rev0_ITRS EUV Mask WG Meeting with Proposals-2009" xfId="970" xr:uid="{00000000-0005-0000-0000-000059090000}"/>
    <cellStyle name="___retention_2007Test0710Rev0_ITRS Optica Mask Table change note 200907011" xfId="971" xr:uid="{00000000-0005-0000-0000-00005A090000}"/>
    <cellStyle name="___retention_2007Test0710Rev0_Litho_Challenges_2009_ITRS_Lith_Table_Summary-V5" xfId="972" xr:uid="{00000000-0005-0000-0000-00005B090000}"/>
    <cellStyle name="___retention_2007Test0710Rev0_Table INTC6-Final from Italy" xfId="4334" xr:uid="{00000000-0005-0000-0000-00005C090000}"/>
    <cellStyle name="___retention_2007Test0710Rev0_Table Test-T11 Prober updated 08Jul09" xfId="4335" xr:uid="{00000000-0005-0000-0000-00005D090000}"/>
    <cellStyle name="___retention_2007Test0710Rev0_Table Test-T8 RF updated 14 July 2009" xfId="4336" xr:uid="{00000000-0005-0000-0000-00005E090000}"/>
    <cellStyle name="___retention_2007Test0710Rev0_Table-PIDS4-LSW" xfId="7644" xr:uid="{00000000-0005-0000-0000-00005F090000}"/>
    <cellStyle name="___retention_2007Test0710Rev0_Test_Tables_20081208" xfId="4337" xr:uid="{00000000-0005-0000-0000-000060090000}"/>
    <cellStyle name="___retention_2007Test0710Rev0_Test_Tables_20081208 Korea feedback_08081225 " xfId="4338" xr:uid="{00000000-0005-0000-0000-000061090000}"/>
    <cellStyle name="___retention_2007Test0710Rev0_Test_Tables_20081208 Korea feedback_08081225 _Table Test-T8 RF updated 14 July 2009" xfId="4339" xr:uid="{00000000-0005-0000-0000-000062090000}"/>
    <cellStyle name="___retention_2007Test0710Rev0_Test_Tables_20081208_Table Test-T8 RF updated 14 July 2009" xfId="4340" xr:uid="{00000000-0005-0000-0000-000063090000}"/>
    <cellStyle name="___retention_2007Test0710Rev0_Test_Tables_20081231プローブカード案" xfId="4341" xr:uid="{00000000-0005-0000-0000-000064090000}"/>
    <cellStyle name="___retention_2007Test0710Rev0_Test_Tables_20081231プローブカード案_Table Test-T8 RF updated 14 July 2009" xfId="4342" xr:uid="{00000000-0005-0000-0000-000065090000}"/>
    <cellStyle name="___retention_2007Test0710Rev0_Test_Tables_20090113プローブカード案2" xfId="4343" xr:uid="{00000000-0005-0000-0000-000066090000}"/>
    <cellStyle name="___retention_2007Test0710Rev0_Test_Tables_20090113プローブカード案2_Table Test-T8 RF updated 14 July 2009" xfId="4344" xr:uid="{00000000-0005-0000-0000-000067090000}"/>
    <cellStyle name="___retention_2007Test0710Rev0_Test_Tables_20090113プローブカード案3" xfId="4345" xr:uid="{00000000-0005-0000-0000-000068090000}"/>
    <cellStyle name="___retention_2007Test0710Rev0_Test_Tables_20090113プローブカード案3_Table Test-T8 RF updated 14 July 2009" xfId="4346" xr:uid="{00000000-0005-0000-0000-000069090000}"/>
    <cellStyle name="___retention_2007Test0710Rev0_To Linda ITRS_NILb (2)" xfId="973" xr:uid="{00000000-0005-0000-0000-00006A090000}"/>
    <cellStyle name="___retention_2007Test0710Rev0_見直しfor2009：2007Test0829_SoC&amp;Logic" xfId="4347" xr:uid="{00000000-0005-0000-0000-00006B090000}"/>
    <cellStyle name="___retention_2007Test0710Rev0_見直しfor2009：2007Test0829_SoC&amp;Logic(0707会議後)" xfId="4348" xr:uid="{00000000-0005-0000-0000-00006C090000}"/>
    <cellStyle name="___retention_2007Test0725Rev1_update" xfId="974" xr:uid="{00000000-0005-0000-0000-00006D090000}"/>
    <cellStyle name="___retention_2007Test0725Rev1_update 2" xfId="7767" xr:uid="{00000000-0005-0000-0000-00006E090000}"/>
    <cellStyle name="___retention_2007Test0725Rev1_update_2008Tables_FOCUS_ERM-ERD-FEP-LITH-INTC-FAC-AP_DRAFTv7" xfId="975" xr:uid="{00000000-0005-0000-0000-00006F090000}"/>
    <cellStyle name="___retention_2007Test0725Rev1_update_2008Tables_FOCUS_ERM-ERD-FEP-LITH-INTC-FAC-AP_DRAFTv7 2" xfId="7768" xr:uid="{00000000-0005-0000-0000-000070090000}"/>
    <cellStyle name="___retention_2007Test0725Rev1_update_2008Tables_FOCUS_ERM-ERD-FEP-LITH-INTC-FAC-AP_DRAFTv7_2009 TR Tables_Factory Integration version 08-LSW" xfId="976" xr:uid="{00000000-0005-0000-0000-000071090000}"/>
    <cellStyle name="___retention_2007Test0725Rev1_update_2008Tables_FOCUS_ERM-ERD-FEP-LITH-INTC-FAC-AP_DRAFTv7_2009 TR Tables_Factory Integration(20090806)_02A" xfId="977" xr:uid="{00000000-0005-0000-0000-000072090000}"/>
    <cellStyle name="___retention_2007Test0725Rev1_update_2008Tables_FOCUS_ERM-ERD-FEP-LITH-INTC-FAC-AP_DRAFTv7_2009_INDEX" xfId="4349" xr:uid="{00000000-0005-0000-0000-000073090000}"/>
    <cellStyle name="___retention_2007Test0725Rev1_update_2008Tables_FOCUS_ERM-ERD-FEP-LITH-INTC-FAC-AP_DRAFTv7_2009_InterconnectTables_03032010" xfId="4350" xr:uid="{00000000-0005-0000-0000-000074090000}"/>
    <cellStyle name="___retention_2007Test0725Rev1_update_2008Tables_FOCUS_ERM-ERD-FEP-LITH-INTC-FAC-AP_DRAFTv7_2009Tables_FOCUS_B_ITRS" xfId="978" xr:uid="{00000000-0005-0000-0000-000075090000}"/>
    <cellStyle name="___retention_2007Test0725Rev1_update_2008Tables_FOCUS_ERM-ERD-FEP-LITH-INTC-FAC-AP_DRAFTv7_2009Tables_FOCUS_B_itwg(Factory Integration)09" xfId="979" xr:uid="{00000000-0005-0000-0000-000076090000}"/>
    <cellStyle name="___retention_2007Test0725Rev1_update_2008Tables_FOCUS_ERM-ERD-FEP-LITH-INTC-FAC-AP_DRAFTv7_2009Tables_Focus_B-LITH-US-Bussels-V3" xfId="980" xr:uid="{00000000-0005-0000-0000-000077090000}"/>
    <cellStyle name="___retention_2007Test0725Rev1_update_2008Tables_FOCUS_ERM-ERD-FEP-LITH-INTC-FAC-AP_DRAFTv7_2009Tables_Focus_B-LITH-US-V13b" xfId="981" xr:uid="{00000000-0005-0000-0000-000078090000}"/>
    <cellStyle name="___retention_2007Test0725Rev1_update_2008Tables_FOCUS_ERM-ERD-FEP-LITH-INTC-FAC-AP_DRAFTv7_2009Tables_FOCUS_C_ITRS-FEPITWG(LL edits)" xfId="7645" xr:uid="{00000000-0005-0000-0000-000079090000}"/>
    <cellStyle name="___retention_2007Test0725Rev1_update_2008Tables_FOCUS_ERM-ERD-FEP-LITH-INTC-FAC-AP_DRAFTv7_2009Tables_FOCUS_C_ITRSV1" xfId="982" xr:uid="{00000000-0005-0000-0000-00007A090000}"/>
    <cellStyle name="___retention_2007Test0725Rev1_update_2008Tables_FOCUS_ERM-ERD-FEP-LITH-INTC-FAC-AP_DRAFTv7_2009Tables_FOCUS_C_ITRSV3" xfId="983" xr:uid="{00000000-0005-0000-0000-00007B090000}"/>
    <cellStyle name="___retention_2007Test0725Rev1_update_2008Tables_FOCUS_ERM-ERD-FEP-LITH-INTC-FAC-AP_DRAFTv7_2009Tables_FOCUS_D_ITRS-ITWG Copy 2010 V1" xfId="984" xr:uid="{00000000-0005-0000-0000-00007C090000}"/>
    <cellStyle name="___retention_2007Test0725Rev1_update_2008Tables_FOCUS_ERM-ERD-FEP-LITH-INTC-FAC-AP_DRAFTv7_2009Tables_FOCUS_E_ITRS-AP and Interconnectv1" xfId="4351" xr:uid="{00000000-0005-0000-0000-00007D090000}"/>
    <cellStyle name="___retention_2007Test0725Rev1_update_2008Tables_FOCUS_ERM-ERD-FEP-LITH-INTC-FAC-AP_DRAFTv7_2009Tables_FOCUS_E_ITRS-Interconnect-DRAFT" xfId="4352" xr:uid="{00000000-0005-0000-0000-00007E090000}"/>
    <cellStyle name="___retention_2007Test0725Rev1_update_2008Tables_FOCUS_ERM-ERD-FEP-LITH-INTC-FAC-AP_DRAFTv7_2009Tables_ORTC_V5" xfId="985" xr:uid="{00000000-0005-0000-0000-00007F090000}"/>
    <cellStyle name="___retention_2007Test0725Rev1_update_2008Tables_FOCUS_ERM-ERD-FEP-LITH-INTC-FAC-AP_DRAFTv7_2010-Update-PIDS-4B-lsw" xfId="7020" xr:uid="{00000000-0005-0000-0000-000080090000}"/>
    <cellStyle name="___retention_2007Test0725Rev1_update_2008Tables_FOCUS_ERM-ERD-FEP-LITH-INTC-FAC-AP_DRAFTv7_2011_ORTC-2A" xfId="3102" xr:uid="{00000000-0005-0000-0000-000081090000}"/>
    <cellStyle name="___retention_2007Test0725Rev1_update_2008Tables_FOCUS_ERM-ERD-FEP-LITH-INTC-FAC-AP_DRAFTv7_4FINAL2009Tables_ERD_Oct30_lsw" xfId="986" xr:uid="{00000000-0005-0000-0000-000082090000}"/>
    <cellStyle name="___retention_2007Test0725Rev1_update_2008Tables_FOCUS_ERM-ERD-FEP-LITH-INTC-FAC-AP_DRAFTv7_4FINAL2009Tables_ERD_Oct30_lsw2" xfId="987" xr:uid="{00000000-0005-0000-0000-000083090000}"/>
    <cellStyle name="___retention_2007Test0725Rev1_update_2008Tables_FOCUS_ERM-ERD-FEP-LITH-INTC-FAC-AP_DRAFTv7_ITRS 2010 NAND Flash table revision--LSW  (Revised 09-15-2010)" xfId="7021" xr:uid="{00000000-0005-0000-0000-000084090000}"/>
    <cellStyle name="___retention_2007Test0725Rev1_update_2008Tables_FOCUS_ERM-ERD-FEP-LITH-INTC-FAC-AP_DRAFTv7_ITRS B)_Table_ver6_INTC1~6_021710_After_Telecon_Rev_Alexis-lswEDITORS-NOTES" xfId="4353" xr:uid="{00000000-0005-0000-0000-000085090000}"/>
    <cellStyle name="___retention_2007Test0725Rev1_update_2008Tables_FOCUS_ERM-ERD-FEP-LITH-INTC-FAC-AP_DRAFTv7_ITRS EUV Mask WG Meeting with Proposals-2009" xfId="988" xr:uid="{00000000-0005-0000-0000-000086090000}"/>
    <cellStyle name="___retention_2007Test0725Rev1_update_2008Tables_FOCUS_ERM-ERD-FEP-LITH-INTC-FAC-AP_DRAFTv7_ITRS Optica Mask Table change note 200907011" xfId="989" xr:uid="{00000000-0005-0000-0000-000087090000}"/>
    <cellStyle name="___retention_2007Test0725Rev1_update_2008Tables_FOCUS_ERM-ERD-FEP-LITH-INTC-FAC-AP_DRAFTv7_Litho_Challenges_2009_ITRS_Lith_Table_Summary-V5" xfId="990" xr:uid="{00000000-0005-0000-0000-000088090000}"/>
    <cellStyle name="___retention_2007Test0725Rev1_update_2008Tables_FOCUS_ERM-ERD-FEP-LITH-INTC-FAC-AP_DRAFTv7_Table INTC6-Final from Italy" xfId="4354" xr:uid="{00000000-0005-0000-0000-000089090000}"/>
    <cellStyle name="___retention_2007Test0725Rev1_update_2008Tables_FOCUS_ERM-ERD-FEP-LITH-INTC-FAC-AP_DRAFTv7_Table-PIDS4-LSW" xfId="7022" xr:uid="{00000000-0005-0000-0000-00008A090000}"/>
    <cellStyle name="___retention_2007Test0725Rev1_update_2008Tables_FOCUS_ERM-ERD-FEP-LITH-INTC-FAC-AP_DRAFTv7_To Linda ITRS_NILb (2)" xfId="991" xr:uid="{00000000-0005-0000-0000-00008B090000}"/>
    <cellStyle name="___retention_2007Test0725Rev1_update_2008Test 081203 handler revised proposal by SEAJ" xfId="4355" xr:uid="{00000000-0005-0000-0000-00008C090000}"/>
    <cellStyle name="___retention_2007Test0725Rev1_update_2008Test 081203 handler revised proposal by SEAJ_2009 ITRS TestTable(Handler)090505" xfId="4356" xr:uid="{00000000-0005-0000-0000-00008D090000}"/>
    <cellStyle name="___retention_2007Test0725Rev1_update_2008Test 081203 handler revised proposal by SEAJ_Table Test-T8 RF updated 14 July 2009" xfId="4357" xr:uid="{00000000-0005-0000-0000-00008E090000}"/>
    <cellStyle name="___retention_2007Test0725Rev1_update_2008Test 1120 prober " xfId="4358" xr:uid="{00000000-0005-0000-0000-00008F090000}"/>
    <cellStyle name="___retention_2007Test0725Rev1_update_2008Test 1120 prober _2009 ITRS TestTable(Handler)090505" xfId="4359" xr:uid="{00000000-0005-0000-0000-000090090000}"/>
    <cellStyle name="___retention_2007Test0725Rev1_update_2008Test 1120 prober _Table Test-T8 RF updated 14 July 2009" xfId="4360" xr:uid="{00000000-0005-0000-0000-000091090000}"/>
    <cellStyle name="___retention_2007Test0725Rev1_update_2008Test0722" xfId="4361" xr:uid="{00000000-0005-0000-0000-000092090000}"/>
    <cellStyle name="___retention_2007Test0725Rev1_update_2008Test0722_2009 ITRS TestTable(Handler)090505" xfId="4362" xr:uid="{00000000-0005-0000-0000-000093090000}"/>
    <cellStyle name="___retention_2007Test0725Rev1_update_2008Test0722_Table Test-T8 RF updated 14 July 2009" xfId="4363" xr:uid="{00000000-0005-0000-0000-000094090000}"/>
    <cellStyle name="___retention_2007Test0725Rev1_update_2008Test1215" xfId="4364" xr:uid="{00000000-0005-0000-0000-000095090000}"/>
    <cellStyle name="___retention_2007Test0725Rev1_update_2008Test1215_Table Test-T8 RF updated 14 July 2009" xfId="4365" xr:uid="{00000000-0005-0000-0000-000096090000}"/>
    <cellStyle name="___retention_2007Test0725Rev1_update_2008TestProposals_Handler_081208" xfId="4366" xr:uid="{00000000-0005-0000-0000-000097090000}"/>
    <cellStyle name="___retention_2007Test0725Rev1_update_2008TestProposals_Handler_081208_Table Test-T8 RF updated 14 July 2009" xfId="4367" xr:uid="{00000000-0005-0000-0000-000098090000}"/>
    <cellStyle name="___retention_2007Test0725Rev1_update_2009 ITRS TestTable(Handler)090505" xfId="4368" xr:uid="{00000000-0005-0000-0000-000099090000}"/>
    <cellStyle name="___retention_2007Test0725Rev1_update_2009 TR Tables_Factory Integration version 08-LSW" xfId="992" xr:uid="{00000000-0005-0000-0000-00009A090000}"/>
    <cellStyle name="___retention_2007Test0725Rev1_update_2009 TR Tables_Factory Integration(20090806)_02A" xfId="993" xr:uid="{00000000-0005-0000-0000-00009B090000}"/>
    <cellStyle name="___retention_2007Test0725Rev1_update_2009_INDEX" xfId="4369" xr:uid="{00000000-0005-0000-0000-00009C090000}"/>
    <cellStyle name="___retention_2007Test0725Rev1_update_2009_InterconnectTables_03032010" xfId="4370" xr:uid="{00000000-0005-0000-0000-00009D090000}"/>
    <cellStyle name="___retention_2007Test0725Rev1_update_2009Tables_FOCUS_B_ITRS" xfId="994" xr:uid="{00000000-0005-0000-0000-00009E090000}"/>
    <cellStyle name="___retention_2007Test0725Rev1_update_2009Tables_FOCUS_B_itwg(Factory Integration)09" xfId="995" xr:uid="{00000000-0005-0000-0000-00009F090000}"/>
    <cellStyle name="___retention_2007Test0725Rev1_update_2009Tables_Focus_B-LITH-US-Bussels-V3" xfId="996" xr:uid="{00000000-0005-0000-0000-0000A0090000}"/>
    <cellStyle name="___retention_2007Test0725Rev1_update_2009Tables_Focus_B-LITH-US-V13b" xfId="997" xr:uid="{00000000-0005-0000-0000-0000A1090000}"/>
    <cellStyle name="___retention_2007Test0725Rev1_update_2009Tables_FOCUS_C_ITRS-FEPITWG(LL edits)" xfId="7023" xr:uid="{00000000-0005-0000-0000-0000A2090000}"/>
    <cellStyle name="___retention_2007Test0725Rev1_update_2009Tables_FOCUS_C_ITRSV1" xfId="998" xr:uid="{00000000-0005-0000-0000-0000A3090000}"/>
    <cellStyle name="___retention_2007Test0725Rev1_update_2009Tables_FOCUS_C_ITRSV3" xfId="999" xr:uid="{00000000-0005-0000-0000-0000A4090000}"/>
    <cellStyle name="___retention_2007Test0725Rev1_update_2009Tables_FOCUS_D_ITRS-ITWG Copy 2010 V1" xfId="1000" xr:uid="{00000000-0005-0000-0000-0000A5090000}"/>
    <cellStyle name="___retention_2007Test0725Rev1_update_2009Tables_FOCUS_E_ITRS-AP and Interconnectv1" xfId="4371" xr:uid="{00000000-0005-0000-0000-0000A6090000}"/>
    <cellStyle name="___retention_2007Test0725Rev1_update_2009Tables_FOCUS_E_ITRS-Interconnect-DRAFT" xfId="4372" xr:uid="{00000000-0005-0000-0000-0000A7090000}"/>
    <cellStyle name="___retention_2007Test0725Rev1_update_2009Tables_ORTC_V5" xfId="1001" xr:uid="{00000000-0005-0000-0000-0000A8090000}"/>
    <cellStyle name="___retention_2007Test0725Rev1_update_2010-Update-PIDS-4B-lsw" xfId="6739" xr:uid="{00000000-0005-0000-0000-0000A9090000}"/>
    <cellStyle name="___retention_2007Test0725Rev1_update_2011_ORTC-2A" xfId="3103" xr:uid="{00000000-0005-0000-0000-0000AA090000}"/>
    <cellStyle name="___retention_2007Test0725Rev1_update_4FINAL2009Tables_ERD_Oct30_lsw" xfId="1002" xr:uid="{00000000-0005-0000-0000-0000AB090000}"/>
    <cellStyle name="___retention_2007Test0725Rev1_update_4FINAL2009Tables_ERD_Oct30_lsw2" xfId="1003" xr:uid="{00000000-0005-0000-0000-0000AC090000}"/>
    <cellStyle name="___retention_2007Test0725Rev1_update_ITRS 2010 NAND Flash table revision--LSW  (Revised 09-15-2010)" xfId="7024" xr:uid="{00000000-0005-0000-0000-0000AD090000}"/>
    <cellStyle name="___retention_2007Test0725Rev1_update_ITRS B)_Table_ver6_INTC1~6_021710_After_Telecon_Rev_Alexis-lswEDITORS-NOTES" xfId="4373" xr:uid="{00000000-0005-0000-0000-0000AE090000}"/>
    <cellStyle name="___retention_2007Test0725Rev1_update_ITRS EUV Mask WG Meeting with Proposals-2009" xfId="1004" xr:uid="{00000000-0005-0000-0000-0000AF090000}"/>
    <cellStyle name="___retention_2007Test0725Rev1_update_ITRS Optica Mask Table change note 200907011" xfId="1005" xr:uid="{00000000-0005-0000-0000-0000B0090000}"/>
    <cellStyle name="___retention_2007Test0725Rev1_update_Litho_Challenges_2009_ITRS_Lith_Table_Summary-V5" xfId="1006" xr:uid="{00000000-0005-0000-0000-0000B1090000}"/>
    <cellStyle name="___retention_2007Test0725Rev1_update_Table INTC6-Final from Italy" xfId="4374" xr:uid="{00000000-0005-0000-0000-0000B2090000}"/>
    <cellStyle name="___retention_2007Test0725Rev1_update_Table Test-T11 Prober updated 08Jul09" xfId="4375" xr:uid="{00000000-0005-0000-0000-0000B3090000}"/>
    <cellStyle name="___retention_2007Test0725Rev1_update_Table Test-T8 RF updated 14 July 2009" xfId="4376" xr:uid="{00000000-0005-0000-0000-0000B4090000}"/>
    <cellStyle name="___retention_2007Test0725Rev1_update_Table-PIDS4-LSW" xfId="6740" xr:uid="{00000000-0005-0000-0000-0000B5090000}"/>
    <cellStyle name="___retention_2007Test0725Rev1_update_Test_Tables_20081208" xfId="4377" xr:uid="{00000000-0005-0000-0000-0000B6090000}"/>
    <cellStyle name="___retention_2007Test0725Rev1_update_Test_Tables_20081208 Korea feedback_08081225 " xfId="4378" xr:uid="{00000000-0005-0000-0000-0000B7090000}"/>
    <cellStyle name="___retention_2007Test0725Rev1_update_Test_Tables_20081208 Korea feedback_08081225 _Table Test-T8 RF updated 14 July 2009" xfId="4379" xr:uid="{00000000-0005-0000-0000-0000B8090000}"/>
    <cellStyle name="___retention_2007Test0725Rev1_update_Test_Tables_20081208_Table Test-T8 RF updated 14 July 2009" xfId="4380" xr:uid="{00000000-0005-0000-0000-0000B9090000}"/>
    <cellStyle name="___retention_2007Test0725Rev1_update_Test_Tables_20081231プローブカード案" xfId="4381" xr:uid="{00000000-0005-0000-0000-0000BA090000}"/>
    <cellStyle name="___retention_2007Test0725Rev1_update_Test_Tables_20081231プローブカード案_Table Test-T8 RF updated 14 July 2009" xfId="4382" xr:uid="{00000000-0005-0000-0000-0000BB090000}"/>
    <cellStyle name="___retention_2007Test0725Rev1_update_Test_Tables_20090113プローブカード案2" xfId="4383" xr:uid="{00000000-0005-0000-0000-0000BC090000}"/>
    <cellStyle name="___retention_2007Test0725Rev1_update_Test_Tables_20090113プローブカード案2_Table Test-T8 RF updated 14 July 2009" xfId="4384" xr:uid="{00000000-0005-0000-0000-0000BD090000}"/>
    <cellStyle name="___retention_2007Test0725Rev1_update_Test_Tables_20090113プローブカード案3" xfId="4385" xr:uid="{00000000-0005-0000-0000-0000BE090000}"/>
    <cellStyle name="___retention_2007Test0725Rev1_update_Test_Tables_20090113プローブカード案3_Table Test-T8 RF updated 14 July 2009" xfId="4386" xr:uid="{00000000-0005-0000-0000-0000BF090000}"/>
    <cellStyle name="___retention_2007Test0725Rev1_update_To Linda ITRS_NILb (2)" xfId="1007" xr:uid="{00000000-0005-0000-0000-0000C0090000}"/>
    <cellStyle name="___retention_2007Test0725Rev1_update_見直しfor2009：2007Test0829_SoC&amp;Logic" xfId="4387" xr:uid="{00000000-0005-0000-0000-0000C1090000}"/>
    <cellStyle name="___retention_2007Test0725Rev1_update_見直しfor2009：2007Test0829_SoC&amp;Logic(0707会議後)" xfId="4388" xr:uid="{00000000-0005-0000-0000-0000C2090000}"/>
    <cellStyle name="___retention_2008 Factory Integration Updates_Final" xfId="1008" xr:uid="{00000000-0005-0000-0000-0000C3090000}"/>
    <cellStyle name="___retention_2008 Factory Integration Updates_Final 2" xfId="7486" xr:uid="{00000000-0005-0000-0000-0000C4090000}"/>
    <cellStyle name="___retention_2008 Factory Integration Updates_Final_2008Tables_FOCUS_ERM-ERD-FEP-LITH-INTC-FAC-AP_DRAFTv7" xfId="1009" xr:uid="{00000000-0005-0000-0000-0000C5090000}"/>
    <cellStyle name="___retention_2008 Factory Integration Updates_Final_2008Tables_FOCUS_ERM-ERD-FEP-LITH-INTC-FAC-AP_DRAFTv7 2" xfId="6880" xr:uid="{00000000-0005-0000-0000-0000C6090000}"/>
    <cellStyle name="___retention_2008 Factory Integration Updates_Final_2008Tables_FOCUS_ERM-ERD-FEP-LITH-INTC-FAC-AP_DRAFTv7_2009 TR Tables_Factory Integration version 08-LSW" xfId="1010" xr:uid="{00000000-0005-0000-0000-0000C7090000}"/>
    <cellStyle name="___retention_2008 Factory Integration Updates_Final_2008Tables_FOCUS_ERM-ERD-FEP-LITH-INTC-FAC-AP_DRAFTv7_2009 TR Tables_Factory Integration(20090806)_02A" xfId="1011" xr:uid="{00000000-0005-0000-0000-0000C8090000}"/>
    <cellStyle name="___retention_2008 Factory Integration Updates_Final_2008Tables_FOCUS_ERM-ERD-FEP-LITH-INTC-FAC-AP_DRAFTv7_2009_INDEX" xfId="4389" xr:uid="{00000000-0005-0000-0000-0000C9090000}"/>
    <cellStyle name="___retention_2008 Factory Integration Updates_Final_2008Tables_FOCUS_ERM-ERD-FEP-LITH-INTC-FAC-AP_DRAFTv7_2009_InterconnectTables_03032010" xfId="4390" xr:uid="{00000000-0005-0000-0000-0000CA090000}"/>
    <cellStyle name="___retention_2008 Factory Integration Updates_Final_2008Tables_FOCUS_ERM-ERD-FEP-LITH-INTC-FAC-AP_DRAFTv7_2009Tables_FOCUS_B_ITRS" xfId="1012" xr:uid="{00000000-0005-0000-0000-0000CB090000}"/>
    <cellStyle name="___retention_2008 Factory Integration Updates_Final_2008Tables_FOCUS_ERM-ERD-FEP-LITH-INTC-FAC-AP_DRAFTv7_2009Tables_FOCUS_B_itwg(Factory Integration)09" xfId="1013" xr:uid="{00000000-0005-0000-0000-0000CC090000}"/>
    <cellStyle name="___retention_2008 Factory Integration Updates_Final_2008Tables_FOCUS_ERM-ERD-FEP-LITH-INTC-FAC-AP_DRAFTv7_2009Tables_Focus_B-LITH-US-Bussels-V3" xfId="1014" xr:uid="{00000000-0005-0000-0000-0000CD090000}"/>
    <cellStyle name="___retention_2008 Factory Integration Updates_Final_2008Tables_FOCUS_ERM-ERD-FEP-LITH-INTC-FAC-AP_DRAFTv7_2009Tables_Focus_B-LITH-US-V13b" xfId="1015" xr:uid="{00000000-0005-0000-0000-0000CE090000}"/>
    <cellStyle name="___retention_2008 Factory Integration Updates_Final_2008Tables_FOCUS_ERM-ERD-FEP-LITH-INTC-FAC-AP_DRAFTv7_2009Tables_FOCUS_C_ITRS-FEPITWG(LL edits)" xfId="7320" xr:uid="{00000000-0005-0000-0000-0000CF090000}"/>
    <cellStyle name="___retention_2008 Factory Integration Updates_Final_2008Tables_FOCUS_ERM-ERD-FEP-LITH-INTC-FAC-AP_DRAFTv7_2009Tables_FOCUS_C_ITRSV1" xfId="1016" xr:uid="{00000000-0005-0000-0000-0000D0090000}"/>
    <cellStyle name="___retention_2008 Factory Integration Updates_Final_2008Tables_FOCUS_ERM-ERD-FEP-LITH-INTC-FAC-AP_DRAFTv7_2009Tables_FOCUS_C_ITRSV3" xfId="1017" xr:uid="{00000000-0005-0000-0000-0000D1090000}"/>
    <cellStyle name="___retention_2008 Factory Integration Updates_Final_2008Tables_FOCUS_ERM-ERD-FEP-LITH-INTC-FAC-AP_DRAFTv7_2009Tables_FOCUS_D_ITRS-ITWG Copy 2010 V1" xfId="1018" xr:uid="{00000000-0005-0000-0000-0000D2090000}"/>
    <cellStyle name="___retention_2008 Factory Integration Updates_Final_2008Tables_FOCUS_ERM-ERD-FEP-LITH-INTC-FAC-AP_DRAFTv7_2009Tables_FOCUS_E_ITRS-AP and Interconnectv1" xfId="4391" xr:uid="{00000000-0005-0000-0000-0000D3090000}"/>
    <cellStyle name="___retention_2008 Factory Integration Updates_Final_2008Tables_FOCUS_ERM-ERD-FEP-LITH-INTC-FAC-AP_DRAFTv7_2009Tables_FOCUS_E_ITRS-Interconnect-DRAFT" xfId="4392" xr:uid="{00000000-0005-0000-0000-0000D4090000}"/>
    <cellStyle name="___retention_2008 Factory Integration Updates_Final_2008Tables_FOCUS_ERM-ERD-FEP-LITH-INTC-FAC-AP_DRAFTv7_2009Tables_ORTC_V5" xfId="1019" xr:uid="{00000000-0005-0000-0000-0000D5090000}"/>
    <cellStyle name="___retention_2008 Factory Integration Updates_Final_2008Tables_FOCUS_ERM-ERD-FEP-LITH-INTC-FAC-AP_DRAFTv7_2010-Update-PIDS-4B-lsw" xfId="7321" xr:uid="{00000000-0005-0000-0000-0000D6090000}"/>
    <cellStyle name="___retention_2008 Factory Integration Updates_Final_2008Tables_FOCUS_ERM-ERD-FEP-LITH-INTC-FAC-AP_DRAFTv7_2011_ORTC-2A" xfId="3104" xr:uid="{00000000-0005-0000-0000-0000D7090000}"/>
    <cellStyle name="___retention_2008 Factory Integration Updates_Final_2008Tables_FOCUS_ERM-ERD-FEP-LITH-INTC-FAC-AP_DRAFTv7_4FINAL2009Tables_ERD_Oct30_lsw" xfId="1020" xr:uid="{00000000-0005-0000-0000-0000D8090000}"/>
    <cellStyle name="___retention_2008 Factory Integration Updates_Final_2008Tables_FOCUS_ERM-ERD-FEP-LITH-INTC-FAC-AP_DRAFTv7_4FINAL2009Tables_ERD_Oct30_lsw2" xfId="1021" xr:uid="{00000000-0005-0000-0000-0000D9090000}"/>
    <cellStyle name="___retention_2008 Factory Integration Updates_Final_2008Tables_FOCUS_ERM-ERD-FEP-LITH-INTC-FAC-AP_DRAFTv7_ITRS 2010 NAND Flash table revision--LSW  (Revised 09-15-2010)" xfId="7577" xr:uid="{00000000-0005-0000-0000-0000DA090000}"/>
    <cellStyle name="___retention_2008 Factory Integration Updates_Final_2008Tables_FOCUS_ERM-ERD-FEP-LITH-INTC-FAC-AP_DRAFTv7_ITRS B)_Table_ver6_INTC1~6_021710_After_Telecon_Rev_Alexis-lswEDITORS-NOTES" xfId="4393" xr:uid="{00000000-0005-0000-0000-0000DB090000}"/>
    <cellStyle name="___retention_2008 Factory Integration Updates_Final_2008Tables_FOCUS_ERM-ERD-FEP-LITH-INTC-FAC-AP_DRAFTv7_ITRS EUV Mask WG Meeting with Proposals-2009" xfId="1022" xr:uid="{00000000-0005-0000-0000-0000DC090000}"/>
    <cellStyle name="___retention_2008 Factory Integration Updates_Final_2008Tables_FOCUS_ERM-ERD-FEP-LITH-INTC-FAC-AP_DRAFTv7_ITRS Optica Mask Table change note 200907011" xfId="1023" xr:uid="{00000000-0005-0000-0000-0000DD090000}"/>
    <cellStyle name="___retention_2008 Factory Integration Updates_Final_2008Tables_FOCUS_ERM-ERD-FEP-LITH-INTC-FAC-AP_DRAFTv7_Litho_Challenges_2009_ITRS_Lith_Table_Summary-V5" xfId="1024" xr:uid="{00000000-0005-0000-0000-0000DE090000}"/>
    <cellStyle name="___retention_2008 Factory Integration Updates_Final_2008Tables_FOCUS_ERM-ERD-FEP-LITH-INTC-FAC-AP_DRAFTv7_Table INTC6-Final from Italy" xfId="4394" xr:uid="{00000000-0005-0000-0000-0000DF090000}"/>
    <cellStyle name="___retention_2008 Factory Integration Updates_Final_2008Tables_FOCUS_ERM-ERD-FEP-LITH-INTC-FAC-AP_DRAFTv7_Table-PIDS4-LSW" xfId="7646" xr:uid="{00000000-0005-0000-0000-0000E0090000}"/>
    <cellStyle name="___retention_2008 Factory Integration Updates_Final_2008Tables_FOCUS_ERM-ERD-FEP-LITH-INTC-FAC-AP_DRAFTv7_To Linda ITRS_NILb (2)" xfId="1025" xr:uid="{00000000-0005-0000-0000-0000E1090000}"/>
    <cellStyle name="___retention_2008 Factory Integration Updates_Final_2009 TR Tables_Factory Integration version 08-LSW" xfId="1026" xr:uid="{00000000-0005-0000-0000-0000E2090000}"/>
    <cellStyle name="___retention_2008 Factory Integration Updates_Final_2009 TR Tables_Factory Integration(20090806)_02A" xfId="1027" xr:uid="{00000000-0005-0000-0000-0000E3090000}"/>
    <cellStyle name="___retention_2008 Factory Integration Updates_Final_2009_INDEX" xfId="4395" xr:uid="{00000000-0005-0000-0000-0000E4090000}"/>
    <cellStyle name="___retention_2008 Factory Integration Updates_Final_2009_InterconnectTables_03032010" xfId="4396" xr:uid="{00000000-0005-0000-0000-0000E5090000}"/>
    <cellStyle name="___retention_2008 Factory Integration Updates_Final_2009Tables_FOCUS_B_ITRS" xfId="1028" xr:uid="{00000000-0005-0000-0000-0000E6090000}"/>
    <cellStyle name="___retention_2008 Factory Integration Updates_Final_2009Tables_FOCUS_B_itwg(Factory Integration)09" xfId="1029" xr:uid="{00000000-0005-0000-0000-0000E7090000}"/>
    <cellStyle name="___retention_2008 Factory Integration Updates_Final_2009Tables_Focus_B-LITH-US-Bussels-V3" xfId="1030" xr:uid="{00000000-0005-0000-0000-0000E8090000}"/>
    <cellStyle name="___retention_2008 Factory Integration Updates_Final_2009Tables_Focus_B-LITH-US-V13b" xfId="1031" xr:uid="{00000000-0005-0000-0000-0000E9090000}"/>
    <cellStyle name="___retention_2008 Factory Integration Updates_Final_2009Tables_FOCUS_C_ITRS-FEPITWG(LL edits)" xfId="7322" xr:uid="{00000000-0005-0000-0000-0000EA090000}"/>
    <cellStyle name="___retention_2008 Factory Integration Updates_Final_2009Tables_FOCUS_C_ITRSV1" xfId="1032" xr:uid="{00000000-0005-0000-0000-0000EB090000}"/>
    <cellStyle name="___retention_2008 Factory Integration Updates_Final_2009Tables_FOCUS_C_ITRSV3" xfId="1033" xr:uid="{00000000-0005-0000-0000-0000EC090000}"/>
    <cellStyle name="___retention_2008 Factory Integration Updates_Final_2009Tables_FOCUS_D_ITRS-ITWG Copy 2010 V1" xfId="1034" xr:uid="{00000000-0005-0000-0000-0000ED090000}"/>
    <cellStyle name="___retention_2008 Factory Integration Updates_Final_2009Tables_FOCUS_E_ITRS-AP and Interconnectv1" xfId="4397" xr:uid="{00000000-0005-0000-0000-0000EE090000}"/>
    <cellStyle name="___retention_2008 Factory Integration Updates_Final_2009Tables_FOCUS_E_ITRS-Interconnect-DRAFT" xfId="4398" xr:uid="{00000000-0005-0000-0000-0000EF090000}"/>
    <cellStyle name="___retention_2008 Factory Integration Updates_Final_2009Tables_ORTC_V5" xfId="1035" xr:uid="{00000000-0005-0000-0000-0000F0090000}"/>
    <cellStyle name="___retention_2008 Factory Integration Updates_Final_2010-Update-PIDS-4B-lsw" xfId="7323" xr:uid="{00000000-0005-0000-0000-0000F1090000}"/>
    <cellStyle name="___retention_2008 Factory Integration Updates_Final_2011_ORTC-2A" xfId="3105" xr:uid="{00000000-0005-0000-0000-0000F2090000}"/>
    <cellStyle name="___retention_2008 Factory Integration Updates_Final_4FINAL2009Tables_ERD_Oct30_lsw" xfId="1036" xr:uid="{00000000-0005-0000-0000-0000F3090000}"/>
    <cellStyle name="___retention_2008 Factory Integration Updates_Final_4FINAL2009Tables_ERD_Oct30_lsw2" xfId="1037" xr:uid="{00000000-0005-0000-0000-0000F4090000}"/>
    <cellStyle name="___retention_2008 Factory Integration Updates_Final_ITRS 2010 NAND Flash table revision--LSW  (Revised 09-15-2010)" xfId="6741" xr:uid="{00000000-0005-0000-0000-0000F5090000}"/>
    <cellStyle name="___retention_2008 Factory Integration Updates_Final_ITRS B)_Table_ver6_INTC1~6_021710_After_Telecon_Rev_Alexis-lswEDITORS-NOTES" xfId="4399" xr:uid="{00000000-0005-0000-0000-0000F6090000}"/>
    <cellStyle name="___retention_2008 Factory Integration Updates_Final_ITRS EUV Mask WG Meeting with Proposals-2009" xfId="1038" xr:uid="{00000000-0005-0000-0000-0000F7090000}"/>
    <cellStyle name="___retention_2008 Factory Integration Updates_Final_ITRS Optica Mask Table change note 200907011" xfId="1039" xr:uid="{00000000-0005-0000-0000-0000F8090000}"/>
    <cellStyle name="___retention_2008 Factory Integration Updates_Final_Litho_Challenges_2009_ITRS_Lith_Table_Summary-V5" xfId="1040" xr:uid="{00000000-0005-0000-0000-0000F9090000}"/>
    <cellStyle name="___retention_2008 Factory Integration Updates_Final_Table INTC6-Final from Italy" xfId="4400" xr:uid="{00000000-0005-0000-0000-0000FA090000}"/>
    <cellStyle name="___retention_2008 Factory Integration Updates_Final_Table-PIDS4-LSW" xfId="6742" xr:uid="{00000000-0005-0000-0000-0000FB090000}"/>
    <cellStyle name="___retention_2008 Factory Integration Updates_Final_To Linda ITRS_NILb (2)" xfId="1041" xr:uid="{00000000-0005-0000-0000-0000FC090000}"/>
    <cellStyle name="___retention_2008TestProposals_STRJ+SEAJ" xfId="4401" xr:uid="{00000000-0005-0000-0000-0000FD090000}"/>
    <cellStyle name="___retention_2008TestProposals_STRJ+SEAJ_2009 ITRS TestTable(Handler)090505" xfId="4402" xr:uid="{00000000-0005-0000-0000-0000FE090000}"/>
    <cellStyle name="___retention_2008TestProposals_STRJ+SEAJ_Table Test-T8 RF updated 14 July 2009" xfId="4403" xr:uid="{00000000-0005-0000-0000-0000FF090000}"/>
    <cellStyle name="___retention_2009 ERM Challenges 091509 Rev 1lsw" xfId="1042" xr:uid="{00000000-0005-0000-0000-0000000A0000}"/>
    <cellStyle name="___retention_2009 ERM Challenges 091509 Rev 1lsw 2" xfId="3025" xr:uid="{00000000-0005-0000-0000-0000010A0000}"/>
    <cellStyle name="___retention_2009 ERM Challenges 091509 Rev 1lsw_ITRS 2010 NAND Flash table revision--LSW  (Revised 09-15-2010)" xfId="6743" xr:uid="{00000000-0005-0000-0000-0000020A0000}"/>
    <cellStyle name="___retention_2009 ERM Challenges 091509 Rev 1lsw_Sheet1" xfId="1043" xr:uid="{00000000-0005-0000-0000-0000030A0000}"/>
    <cellStyle name="___retention_2009 ERM Challenges 091509 Rev 1lsw_To Linda ITRS_NILb (2)" xfId="1044" xr:uid="{00000000-0005-0000-0000-0000040A0000}"/>
    <cellStyle name="___retention_2009 ERM Challenges 091509 Rev 1lsw_Xl0000033" xfId="6584" xr:uid="{00000000-0005-0000-0000-0000050A0000}"/>
    <cellStyle name="___retention_2009 ERM Challenges 111309  DH" xfId="1045" xr:uid="{00000000-0005-0000-0000-0000060A0000}"/>
    <cellStyle name="___retention_2009 ERM Challenges 111309  DH 2" xfId="3026" xr:uid="{00000000-0005-0000-0000-0000070A0000}"/>
    <cellStyle name="___retention_2009 ERM Challenges 111309  DH_ITRS 2010 NAND Flash table revision--LSW  (Revised 09-15-2010)" xfId="6744" xr:uid="{00000000-0005-0000-0000-0000080A0000}"/>
    <cellStyle name="___retention_2009 ERM Challenges 111309  DH_Sheet1" xfId="1046" xr:uid="{00000000-0005-0000-0000-0000090A0000}"/>
    <cellStyle name="___retention_2009 ERM Challenges 111309  DH_To Linda ITRS_NILb (2)" xfId="1047" xr:uid="{00000000-0005-0000-0000-00000A0A0000}"/>
    <cellStyle name="___retention_2009 ERM Challenges 111309  DH_Xl0000033" xfId="6585" xr:uid="{00000000-0005-0000-0000-00000B0A0000}"/>
    <cellStyle name="___retention_2009_INDEX" xfId="4404" xr:uid="{00000000-0005-0000-0000-00000C0A0000}"/>
    <cellStyle name="___retention_2009Tables_FOCUS_C_ITRSV1" xfId="1048" xr:uid="{00000000-0005-0000-0000-00000D0A0000}"/>
    <cellStyle name="___retention_2009Tables_FOCUS_C_ITRSV1 2" xfId="3039" xr:uid="{00000000-0005-0000-0000-00000E0A0000}"/>
    <cellStyle name="___retention_2009Tables_FOCUS_C_ITRSV1_ITRS 2010 NAND Flash table revision--LSW  (Revised 09-15-2010)" xfId="7647" xr:uid="{00000000-0005-0000-0000-00000F0A0000}"/>
    <cellStyle name="___retention_2009Tables_FOCUS_C_ITRSV1_Sheet1" xfId="1049" xr:uid="{00000000-0005-0000-0000-0000100A0000}"/>
    <cellStyle name="___retention_2009Tables_FOCUS_C_ITRSV1_To Linda ITRS_NILb (2)" xfId="1050" xr:uid="{00000000-0005-0000-0000-0000110A0000}"/>
    <cellStyle name="___retention_2009Tables_FOCUS_C_ITRSV1_Xl0000033" xfId="6586" xr:uid="{00000000-0005-0000-0000-0000120A0000}"/>
    <cellStyle name="___retention_2009Tables_ORTC_V5" xfId="1051" xr:uid="{00000000-0005-0000-0000-0000130A0000}"/>
    <cellStyle name="___retention_2009Tables_ORTC_V5 2" xfId="3040" xr:uid="{00000000-0005-0000-0000-0000140A0000}"/>
    <cellStyle name="___retention_2009Tables_ORTC_V5_ITRS 2010 NAND Flash table revision--LSW  (Revised 09-15-2010)" xfId="7648" xr:uid="{00000000-0005-0000-0000-0000150A0000}"/>
    <cellStyle name="___retention_2009Tables_ORTC_V5_Sheet1" xfId="1052" xr:uid="{00000000-0005-0000-0000-0000160A0000}"/>
    <cellStyle name="___retention_2009Tables_ORTC_V5_To Linda ITRS_NILb (2)" xfId="1053" xr:uid="{00000000-0005-0000-0000-0000170A0000}"/>
    <cellStyle name="___retention_2009Tables_ORTC_V5_Xl0000033" xfId="6587" xr:uid="{00000000-0005-0000-0000-0000180A0000}"/>
    <cellStyle name="___retention_2009TestTables082709-FinalDraft" xfId="4405" xr:uid="{00000000-0005-0000-0000-0000190A0000}"/>
    <cellStyle name="___retention_2009TestTables082709-FinalDraft_LSW" xfId="4406" xr:uid="{00000000-0005-0000-0000-00001A0A0000}"/>
    <cellStyle name="___retention_2010_LITH3-Requirements" xfId="1054" xr:uid="{00000000-0005-0000-0000-00001B0A0000}"/>
    <cellStyle name="___retention_2010_LITH3-Requirements 2" xfId="3041" xr:uid="{00000000-0005-0000-0000-00001C0A0000}"/>
    <cellStyle name="___retention_2010_LITH3-Requirements_Sheet1" xfId="1055" xr:uid="{00000000-0005-0000-0000-00001D0A0000}"/>
    <cellStyle name="___retention_2010_LITH3-Requirements_Xl0000033" xfId="6588" xr:uid="{00000000-0005-0000-0000-00001E0A0000}"/>
    <cellStyle name="___retention_FEPTablesJul19" xfId="1056" xr:uid="{00000000-0005-0000-0000-00001F0A0000}"/>
    <cellStyle name="___retention_FEPTablesJul19_2005Tables_CrossTWGv1P_for YIELD_AAupdate_082305" xfId="1057" xr:uid="{00000000-0005-0000-0000-0000200A0000}"/>
    <cellStyle name="___retention_FEPTablesJul19_2005Tables_CrossTWGv1P_for YIELD_AAupdate_082305 2" xfId="7487" xr:uid="{00000000-0005-0000-0000-0000210A0000}"/>
    <cellStyle name="___retention_FEPTablesJul19_2005Tables_CrossTWGv1P_for YIELD_AAupdate_082305_2007_CTSG1_FocusTWGs-test_STRJ(SOC)" xfId="1058" xr:uid="{00000000-0005-0000-0000-0000220A0000}"/>
    <cellStyle name="___retention_FEPTablesJul19_2005Tables_CrossTWGv1P_for YIELD_AAupdate_082305_2007_CTSG1_FocusTWGs-test_STRJ(SOC) 2" xfId="6881" xr:uid="{00000000-0005-0000-0000-0000230A0000}"/>
    <cellStyle name="___retention_FEPTablesJul19_2005Tables_CrossTWGv1P_for YIELD_AAupdate_082305_2007_CTSG1_FocusTWGs-test_STRJ(SOC)_2007Test_SoC_0618" xfId="1059" xr:uid="{00000000-0005-0000-0000-0000240A0000}"/>
    <cellStyle name="___retention_FEPTablesJul19_2005Tables_CrossTWGv1P_for YIELD_AAupdate_082305_2007_CTSG1_FocusTWGs-test_STRJ(SOC)_2007Test_SoC_0618 2" xfId="6882" xr:uid="{00000000-0005-0000-0000-0000250A0000}"/>
    <cellStyle name="___retention_FEPTablesJul19_2005Tables_CrossTWGv1P_for YIELD_AAupdate_082305_2007_CTSG1_FocusTWGs-test_STRJ(SOC)_2007Test_SoC_0618_2008Tables_FOCUS_ERM-ERD-FEP-LITH-INTC-FAC-AP_DRAFTv7" xfId="1060" xr:uid="{00000000-0005-0000-0000-0000260A0000}"/>
    <cellStyle name="___retention_FEPTablesJul19_2005Tables_CrossTWGv1P_for YIELD_AAupdate_082305_2007_CTSG1_FocusTWGs-test_STRJ(SOC)_2007Test_SoC_0618_2008Tables_FOCUS_ERM-ERD-FEP-LITH-INTC-FAC-AP_DRAFTv7 2" xfId="6883" xr:uid="{00000000-0005-0000-0000-0000270A0000}"/>
    <cellStyle name="___retention_FEPTablesJul19_2005Tables_CrossTWGv1P_for YIELD_AAupdate_082305_2007_CTSG1_FocusTWGs-test_STRJ(SOC)_2007Test_SoC_0618_2008Tables_FOCUS_ERM-ERD-FEP-LITH-INTC-FAC-AP_DRAFTv7_2009 TR Tables_Factory Integration version 08-LSW" xfId="1061" xr:uid="{00000000-0005-0000-0000-0000280A0000}"/>
    <cellStyle name="___retention_FEPTablesJul19_2005Tables_CrossTWGv1P_for YIELD_AAupdate_082305_2007_CTSG1_FocusTWGs-test_STRJ(SOC)_2007Test_SoC_0618_2008Tables_FOCUS_ERM-ERD-FEP-LITH-INTC-FAC-AP_DRAFTv7_2009 TR Tables_Factory Integration(20090806)_02A" xfId="1062" xr:uid="{00000000-0005-0000-0000-0000290A0000}"/>
    <cellStyle name="___retention_FEPTablesJul19_2005Tables_CrossTWGv1P_for YIELD_AAupdate_082305_2007_CTSG1_FocusTWGs-test_STRJ(SOC)_2007Test_SoC_0618_2008Tables_FOCUS_ERM-ERD-FEP-LITH-INTC-FAC-AP_DRAFTv7_2009_INDEX" xfId="4407" xr:uid="{00000000-0005-0000-0000-00002A0A0000}"/>
    <cellStyle name="___retention_FEPTablesJul19_2005Tables_CrossTWGv1P_for YIELD_AAupdate_082305_2007_CTSG1_FocusTWGs-test_STRJ(SOC)_2007Test_SoC_0618_2008Tables_FOCUS_ERM-ERD-FEP-LITH-INTC-FAC-AP_DRAFTv7_2009_InterconnectTables_03032010" xfId="4408" xr:uid="{00000000-0005-0000-0000-00002B0A0000}"/>
    <cellStyle name="___retention_FEPTablesJul19_2005Tables_CrossTWGv1P_for YIELD_AAupdate_082305_2007_CTSG1_FocusTWGs-test_STRJ(SOC)_2007Test_SoC_0618_2008Tables_FOCUS_ERM-ERD-FEP-LITH-INTC-FAC-AP_DRAFTv7_2009Tables_FOCUS_B_ITRS" xfId="1063" xr:uid="{00000000-0005-0000-0000-00002C0A0000}"/>
    <cellStyle name="___retention_FEPTablesJul19_2005Tables_CrossTWGv1P_for YIELD_AAupdate_082305_2007_CTSG1_FocusTWGs-test_STRJ(SOC)_2007Test_SoC_0618_2008Tables_FOCUS_ERM-ERD-FEP-LITH-INTC-FAC-AP_DRAFTv7_2009Tables_FOCUS_B_itwg(Factory Integration)09" xfId="1064" xr:uid="{00000000-0005-0000-0000-00002D0A0000}"/>
    <cellStyle name="___retention_FEPTablesJul19_2005Tables_CrossTWGv1P_for YIELD_AAupdate_082305_2007_CTSG1_FocusTWGs-test_STRJ(SOC)_2007Test_SoC_0618_2008Tables_FOCUS_ERM-ERD-FEP-LITH-INTC-FAC-AP_DRAFTv7_2009Tables_Focus_B-LITH-US-Bussels-V3" xfId="1065" xr:uid="{00000000-0005-0000-0000-00002E0A0000}"/>
    <cellStyle name="___retention_FEPTablesJul19_2005Tables_CrossTWGv1P_for YIELD_AAupdate_082305_2007_CTSG1_FocusTWGs-test_STRJ(SOC)_2007Test_SoC_0618_2008Tables_FOCUS_ERM-ERD-FEP-LITH-INTC-FAC-AP_DRAFTv7_2009Tables_Focus_B-LITH-US-V13b" xfId="1066" xr:uid="{00000000-0005-0000-0000-00002F0A0000}"/>
    <cellStyle name="___retention_FEPTablesJul19_2005Tables_CrossTWGv1P_for YIELD_AAupdate_082305_2007_CTSG1_FocusTWGs-test_STRJ(SOC)_2007Test_SoC_0618_2008Tables_FOCUS_ERM-ERD-FEP-LITH-INTC-FAC-AP_DRAFTv7_2009Tables_FOCUS_C_ITRS-FEPITWG(LL edits)" xfId="7649" xr:uid="{00000000-0005-0000-0000-0000300A0000}"/>
    <cellStyle name="___retention_FEPTablesJul19_2005Tables_CrossTWGv1P_for YIELD_AAupdate_082305_2007_CTSG1_FocusTWGs-test_STRJ(SOC)_2007Test_SoC_0618_2008Tables_FOCUS_ERM-ERD-FEP-LITH-INTC-FAC-AP_DRAFTv7_2009Tables_FOCUS_C_ITRSV1" xfId="1067" xr:uid="{00000000-0005-0000-0000-0000310A0000}"/>
    <cellStyle name="___retention_FEPTablesJul19_2005Tables_CrossTWGv1P_for YIELD_AAupdate_082305_2007_CTSG1_FocusTWGs-test_STRJ(SOC)_2007Test_SoC_0618_2008Tables_FOCUS_ERM-ERD-FEP-LITH-INTC-FAC-AP_DRAFTv7_2009Tables_FOCUS_C_ITRSV3" xfId="1068" xr:uid="{00000000-0005-0000-0000-0000320A0000}"/>
    <cellStyle name="___retention_FEPTablesJul19_2005Tables_CrossTWGv1P_for YIELD_AAupdate_082305_2007_CTSG1_FocusTWGs-test_STRJ(SOC)_2007Test_SoC_0618_2008Tables_FOCUS_ERM-ERD-FEP-LITH-INTC-FAC-AP_DRAFTv7_2009Tables_FOCUS_D_ITRS-ITWG Copy 2010 V1" xfId="1069" xr:uid="{00000000-0005-0000-0000-0000330A0000}"/>
    <cellStyle name="___retention_FEPTablesJul19_2005Tables_CrossTWGv1P_for YIELD_AAupdate_082305_2007_CTSG1_FocusTWGs-test_STRJ(SOC)_2007Test_SoC_0618_2008Tables_FOCUS_ERM-ERD-FEP-LITH-INTC-FAC-AP_DRAFTv7_2009Tables_FOCUS_E_ITRS-AP and Interconnectv1" xfId="4409" xr:uid="{00000000-0005-0000-0000-0000340A0000}"/>
    <cellStyle name="___retention_FEPTablesJul19_2005Tables_CrossTWGv1P_for YIELD_AAupdate_082305_2007_CTSG1_FocusTWGs-test_STRJ(SOC)_2007Test_SoC_0618_2008Tables_FOCUS_ERM-ERD-FEP-LITH-INTC-FAC-AP_DRAFTv7_2009Tables_FOCUS_E_ITRS-Interconnect-DRAFT" xfId="4410" xr:uid="{00000000-0005-0000-0000-0000350A0000}"/>
    <cellStyle name="___retention_FEPTablesJul19_2005Tables_CrossTWGv1P_for YIELD_AAupdate_082305_2007_CTSG1_FocusTWGs-test_STRJ(SOC)_2007Test_SoC_0618_2008Tables_FOCUS_ERM-ERD-FEP-LITH-INTC-FAC-AP_DRAFTv7_2009Tables_ORTC_V5" xfId="1070" xr:uid="{00000000-0005-0000-0000-0000360A0000}"/>
    <cellStyle name="___retention_FEPTablesJul19_2005Tables_CrossTWGv1P_for YIELD_AAupdate_082305_2007_CTSG1_FocusTWGs-test_STRJ(SOC)_2007Test_SoC_0618_2008Tables_FOCUS_ERM-ERD-FEP-LITH-INTC-FAC-AP_DRAFTv7_2010-Update-PIDS-4B-lsw" xfId="6745" xr:uid="{00000000-0005-0000-0000-0000370A0000}"/>
    <cellStyle name="___retention_FEPTablesJul19_2005Tables_CrossTWGv1P_for YIELD_AAupdate_082305_2007_CTSG1_FocusTWGs-test_STRJ(SOC)_2007Test_SoC_0618_2008Tables_FOCUS_ERM-ERD-FEP-LITH-INTC-FAC-AP_DRAFTv7_2011_ORTC-2A" xfId="3106" xr:uid="{00000000-0005-0000-0000-0000380A0000}"/>
    <cellStyle name="___retention_FEPTablesJul19_2005Tables_CrossTWGv1P_for YIELD_AAupdate_082305_2007_CTSG1_FocusTWGs-test_STRJ(SOC)_2007Test_SoC_0618_2008Tables_FOCUS_ERM-ERD-FEP-LITH-INTC-FAC-AP_DRAFTv7_4FINAL2009Tables_ERD_Oct30_lsw" xfId="1071" xr:uid="{00000000-0005-0000-0000-0000390A0000}"/>
    <cellStyle name="___retention_FEPTablesJul19_2005Tables_CrossTWGv1P_for YIELD_AAupdate_082305_2007_CTSG1_FocusTWGs-test_STRJ(SOC)_2007Test_SoC_0618_2008Tables_FOCUS_ERM-ERD-FEP-LITH-INTC-FAC-AP_DRAFTv7_4FINAL2009Tables_ERD_Oct30_lsw2" xfId="1072" xr:uid="{00000000-0005-0000-0000-00003A0A0000}"/>
    <cellStyle name="___retention_FEPTablesJul19_2005Tables_CrossTWGv1P_for YIELD_AAupdate_082305_2007_CTSG1_FocusTWGs-test_STRJ(SOC)_2007Test_SoC_0618_2008Tables_FOCUS_ERM-ERD-FEP-LITH-INTC-FAC-AP_DRAFTv7_ITRS 2010 NAND Flash table revision--LSW  (Revised 09-15-2010)" xfId="7026" xr:uid="{00000000-0005-0000-0000-00003B0A0000}"/>
    <cellStyle name="___retention_FEPTablesJul19_2005Tables_CrossTWGv1P_for YIELD_AAupdate_082305_2007_CTSG1_FocusTWGs-test_STRJ(SOC)_2007Test_SoC_0618_2008Tables_FOCUS_ERM-ERD-FEP-LITH-INTC-FAC-AP_DRAFTv7_ITRS B)_Table_ver6_INTC1~6_021710_After_Telecon_Rev_Alexis-lswEDITORS-" xfId="4411" xr:uid="{00000000-0005-0000-0000-00003C0A0000}"/>
    <cellStyle name="___retention_FEPTablesJul19_2005Tables_CrossTWGv1P_for YIELD_AAupdate_082305_2007_CTSG1_FocusTWGs-test_STRJ(SOC)_2007Test_SoC_0618_2008Tables_FOCUS_ERM-ERD-FEP-LITH-INTC-FAC-AP_DRAFTv7_ITRS EUV Mask WG Meeting with Proposals-2009" xfId="1073" xr:uid="{00000000-0005-0000-0000-00003D0A0000}"/>
    <cellStyle name="___retention_FEPTablesJul19_2005Tables_CrossTWGv1P_for YIELD_AAupdate_082305_2007_CTSG1_FocusTWGs-test_STRJ(SOC)_2007Test_SoC_0618_2008Tables_FOCUS_ERM-ERD-FEP-LITH-INTC-FAC-AP_DRAFTv7_ITRS Optica Mask Table change note 200907011" xfId="1074" xr:uid="{00000000-0005-0000-0000-00003E0A0000}"/>
    <cellStyle name="___retention_FEPTablesJul19_2005Tables_CrossTWGv1P_for YIELD_AAupdate_082305_2007_CTSG1_FocusTWGs-test_STRJ(SOC)_2007Test_SoC_0618_2008Tables_FOCUS_ERM-ERD-FEP-LITH-INTC-FAC-AP_DRAFTv7_Litho_Challenges_2009_ITRS_Lith_Table_Summary-V5" xfId="1075" xr:uid="{00000000-0005-0000-0000-00003F0A0000}"/>
    <cellStyle name="___retention_FEPTablesJul19_2005Tables_CrossTWGv1P_for YIELD_AAupdate_082305_2007_CTSG1_FocusTWGs-test_STRJ(SOC)_2007Test_SoC_0618_2008Tables_FOCUS_ERM-ERD-FEP-LITH-INTC-FAC-AP_DRAFTv7_Table INTC6-Final from Italy" xfId="4412" xr:uid="{00000000-0005-0000-0000-0000400A0000}"/>
    <cellStyle name="___retention_FEPTablesJul19_2005Tables_CrossTWGv1P_for YIELD_AAupdate_082305_2007_CTSG1_FocusTWGs-test_STRJ(SOC)_2007Test_SoC_0618_2008Tables_FOCUS_ERM-ERD-FEP-LITH-INTC-FAC-AP_DRAFTv7_Table-PIDS4-LSW" xfId="6746" xr:uid="{00000000-0005-0000-0000-0000410A0000}"/>
    <cellStyle name="___retention_FEPTablesJul19_2005Tables_CrossTWGv1P_for YIELD_AAupdate_082305_2007_CTSG1_FocusTWGs-test_STRJ(SOC)_2007Test_SoC_0618_2008Tables_FOCUS_ERM-ERD-FEP-LITH-INTC-FAC-AP_DRAFTv7_To Linda ITRS_NILb (2)" xfId="1076" xr:uid="{00000000-0005-0000-0000-0000420A0000}"/>
    <cellStyle name="___retention_FEPTablesJul19_2005Tables_CrossTWGv1P_for YIELD_AAupdate_082305_2007_CTSG1_FocusTWGs-test_STRJ(SOC)_2007Test_SoC_0618_2008Test 081203 handler revised proposal by SEAJ" xfId="4413" xr:uid="{00000000-0005-0000-0000-0000430A0000}"/>
    <cellStyle name="___retention_FEPTablesJul19_2005Tables_CrossTWGv1P_for YIELD_AAupdate_082305_2007_CTSG1_FocusTWGs-test_STRJ(SOC)_2007Test_SoC_0618_2008Test 081203 handler revised proposal by SEAJ_2009 ITRS TestTable(Handler)090505" xfId="4414" xr:uid="{00000000-0005-0000-0000-0000440A0000}"/>
    <cellStyle name="___retention_FEPTablesJul19_2005Tables_CrossTWGv1P_for YIELD_AAupdate_082305_2007_CTSG1_FocusTWGs-test_STRJ(SOC)_2007Test_SoC_0618_2008Test 081203 handler revised proposal by SEAJ_Table Test-T8 RF updated 14 July 2009" xfId="4415" xr:uid="{00000000-0005-0000-0000-0000450A0000}"/>
    <cellStyle name="___retention_FEPTablesJul19_2005Tables_CrossTWGv1P_for YIELD_AAupdate_082305_2007_CTSG1_FocusTWGs-test_STRJ(SOC)_2007Test_SoC_0618_2008Test 1120 prober " xfId="4416" xr:uid="{00000000-0005-0000-0000-0000460A0000}"/>
    <cellStyle name="___retention_FEPTablesJul19_2005Tables_CrossTWGv1P_for YIELD_AAupdate_082305_2007_CTSG1_FocusTWGs-test_STRJ(SOC)_2007Test_SoC_0618_2008Test 1120 prober _2009 ITRS TestTable(Handler)090505" xfId="4417" xr:uid="{00000000-0005-0000-0000-0000470A0000}"/>
    <cellStyle name="___retention_FEPTablesJul19_2005Tables_CrossTWGv1P_for YIELD_AAupdate_082305_2007_CTSG1_FocusTWGs-test_STRJ(SOC)_2007Test_SoC_0618_2008Test 1120 prober _Table Test-T8 RF updated 14 July 2009" xfId="4418" xr:uid="{00000000-0005-0000-0000-0000480A0000}"/>
    <cellStyle name="___retention_FEPTablesJul19_2005Tables_CrossTWGv1P_for YIELD_AAupdate_082305_2007_CTSG1_FocusTWGs-test_STRJ(SOC)_2007Test_SoC_0618_2008Test0722" xfId="4419" xr:uid="{00000000-0005-0000-0000-0000490A0000}"/>
    <cellStyle name="___retention_FEPTablesJul19_2005Tables_CrossTWGv1P_for YIELD_AAupdate_082305_2007_CTSG1_FocusTWGs-test_STRJ(SOC)_2007Test_SoC_0618_2008Test0722_2009 ITRS TestTable(Handler)090505" xfId="4420" xr:uid="{00000000-0005-0000-0000-00004A0A0000}"/>
    <cellStyle name="___retention_FEPTablesJul19_2005Tables_CrossTWGv1P_for YIELD_AAupdate_082305_2007_CTSG1_FocusTWGs-test_STRJ(SOC)_2007Test_SoC_0618_2008Test0722_Table Test-T8 RF updated 14 July 2009" xfId="4421" xr:uid="{00000000-0005-0000-0000-00004B0A0000}"/>
    <cellStyle name="___retention_FEPTablesJul19_2005Tables_CrossTWGv1P_for YIELD_AAupdate_082305_2007_CTSG1_FocusTWGs-test_STRJ(SOC)_2007Test_SoC_0618_2008Test1215" xfId="4422" xr:uid="{00000000-0005-0000-0000-00004C0A0000}"/>
    <cellStyle name="___retention_FEPTablesJul19_2005Tables_CrossTWGv1P_for YIELD_AAupdate_082305_2007_CTSG1_FocusTWGs-test_STRJ(SOC)_2007Test_SoC_0618_2008Test1215_Table Test-T8 RF updated 14 July 2009" xfId="4423" xr:uid="{00000000-0005-0000-0000-00004D0A0000}"/>
    <cellStyle name="___retention_FEPTablesJul19_2005Tables_CrossTWGv1P_for YIELD_AAupdate_082305_2007_CTSG1_FocusTWGs-test_STRJ(SOC)_2007Test_SoC_0618_2008TestProposals_Handler_081208" xfId="4424" xr:uid="{00000000-0005-0000-0000-00004E0A0000}"/>
    <cellStyle name="___retention_FEPTablesJul19_2005Tables_CrossTWGv1P_for YIELD_AAupdate_082305_2007_CTSG1_FocusTWGs-test_STRJ(SOC)_2007Test_SoC_0618_2008TestProposals_Handler_081208_Table Test-T8 RF updated 14 July 2009" xfId="4425" xr:uid="{00000000-0005-0000-0000-00004F0A0000}"/>
    <cellStyle name="___retention_FEPTablesJul19_2005Tables_CrossTWGv1P_for YIELD_AAupdate_082305_2007_CTSG1_FocusTWGs-test_STRJ(SOC)_2007Test_SoC_0618_2009 ITRS TestTable(Handler)090505" xfId="4426" xr:uid="{00000000-0005-0000-0000-0000500A0000}"/>
    <cellStyle name="___retention_FEPTablesJul19_2005Tables_CrossTWGv1P_for YIELD_AAupdate_082305_2007_CTSG1_FocusTWGs-test_STRJ(SOC)_2007Test_SoC_0618_2009 TR Tables_Factory Integration version 08-LSW" xfId="1077" xr:uid="{00000000-0005-0000-0000-0000510A0000}"/>
    <cellStyle name="___retention_FEPTablesJul19_2005Tables_CrossTWGv1P_for YIELD_AAupdate_082305_2007_CTSG1_FocusTWGs-test_STRJ(SOC)_2007Test_SoC_0618_2009 TR Tables_Factory Integration(20090806)_02A" xfId="1078" xr:uid="{00000000-0005-0000-0000-0000520A0000}"/>
    <cellStyle name="___retention_FEPTablesJul19_2005Tables_CrossTWGv1P_for YIELD_AAupdate_082305_2007_CTSG1_FocusTWGs-test_STRJ(SOC)_2007Test_SoC_0618_2009_INDEX" xfId="4427" xr:uid="{00000000-0005-0000-0000-0000530A0000}"/>
    <cellStyle name="___retention_FEPTablesJul19_2005Tables_CrossTWGv1P_for YIELD_AAupdate_082305_2007_CTSG1_FocusTWGs-test_STRJ(SOC)_2007Test_SoC_0618_2009_InterconnectTables_03032010" xfId="4428" xr:uid="{00000000-0005-0000-0000-0000540A0000}"/>
    <cellStyle name="___retention_FEPTablesJul19_2005Tables_CrossTWGv1P_for YIELD_AAupdate_082305_2007_CTSG1_FocusTWGs-test_STRJ(SOC)_2007Test_SoC_0618_2009Tables_FOCUS_B_ITRS" xfId="1079" xr:uid="{00000000-0005-0000-0000-0000550A0000}"/>
    <cellStyle name="___retention_FEPTablesJul19_2005Tables_CrossTWGv1P_for YIELD_AAupdate_082305_2007_CTSG1_FocusTWGs-test_STRJ(SOC)_2007Test_SoC_0618_2009Tables_FOCUS_B_itwg(Factory Integration)09" xfId="1080" xr:uid="{00000000-0005-0000-0000-0000560A0000}"/>
    <cellStyle name="___retention_FEPTablesJul19_2005Tables_CrossTWGv1P_for YIELD_AAupdate_082305_2007_CTSG1_FocusTWGs-test_STRJ(SOC)_2007Test_SoC_0618_2009Tables_Focus_B-LITH-US-Bussels-V3" xfId="1081" xr:uid="{00000000-0005-0000-0000-0000570A0000}"/>
    <cellStyle name="___retention_FEPTablesJul19_2005Tables_CrossTWGv1P_for YIELD_AAupdate_082305_2007_CTSG1_FocusTWGs-test_STRJ(SOC)_2007Test_SoC_0618_2009Tables_Focus_B-LITH-US-V13b" xfId="1082" xr:uid="{00000000-0005-0000-0000-0000580A0000}"/>
    <cellStyle name="___retention_FEPTablesJul19_2005Tables_CrossTWGv1P_for YIELD_AAupdate_082305_2007_CTSG1_FocusTWGs-test_STRJ(SOC)_2007Test_SoC_0618_2009Tables_FOCUS_C_ITRS-FEPITWG(LL edits)" xfId="7324" xr:uid="{00000000-0005-0000-0000-0000590A0000}"/>
    <cellStyle name="___retention_FEPTablesJul19_2005Tables_CrossTWGv1P_for YIELD_AAupdate_082305_2007_CTSG1_FocusTWGs-test_STRJ(SOC)_2007Test_SoC_0618_2009Tables_FOCUS_C_ITRSV1" xfId="1083" xr:uid="{00000000-0005-0000-0000-00005A0A0000}"/>
    <cellStyle name="___retention_FEPTablesJul19_2005Tables_CrossTWGv1P_for YIELD_AAupdate_082305_2007_CTSG1_FocusTWGs-test_STRJ(SOC)_2007Test_SoC_0618_2009Tables_FOCUS_C_ITRSV3" xfId="1084" xr:uid="{00000000-0005-0000-0000-00005B0A0000}"/>
    <cellStyle name="___retention_FEPTablesJul19_2005Tables_CrossTWGv1P_for YIELD_AAupdate_082305_2007_CTSG1_FocusTWGs-test_STRJ(SOC)_2007Test_SoC_0618_2009Tables_FOCUS_D_ITRS-ITWG Copy 2010 V1" xfId="1085" xr:uid="{00000000-0005-0000-0000-00005C0A0000}"/>
    <cellStyle name="___retention_FEPTablesJul19_2005Tables_CrossTWGv1P_for YIELD_AAupdate_082305_2007_CTSG1_FocusTWGs-test_STRJ(SOC)_2007Test_SoC_0618_2009Tables_FOCUS_E_ITRS-AP and Interconnectv1" xfId="4429" xr:uid="{00000000-0005-0000-0000-00005D0A0000}"/>
    <cellStyle name="___retention_FEPTablesJul19_2005Tables_CrossTWGv1P_for YIELD_AAupdate_082305_2007_CTSG1_FocusTWGs-test_STRJ(SOC)_2007Test_SoC_0618_2009Tables_FOCUS_E_ITRS-Interconnect-DRAFT" xfId="4430" xr:uid="{00000000-0005-0000-0000-00005E0A0000}"/>
    <cellStyle name="___retention_FEPTablesJul19_2005Tables_CrossTWGv1P_for YIELD_AAupdate_082305_2007_CTSG1_FocusTWGs-test_STRJ(SOC)_2007Test_SoC_0618_2009Tables_ORTC_V5" xfId="1086" xr:uid="{00000000-0005-0000-0000-00005F0A0000}"/>
    <cellStyle name="___retention_FEPTablesJul19_2005Tables_CrossTWGv1P_for YIELD_AAupdate_082305_2007_CTSG1_FocusTWGs-test_STRJ(SOC)_2007Test_SoC_0618_2010-Update-PIDS-4B-lsw" xfId="7325" xr:uid="{00000000-0005-0000-0000-0000600A0000}"/>
    <cellStyle name="___retention_FEPTablesJul19_2005Tables_CrossTWGv1P_for YIELD_AAupdate_082305_2007_CTSG1_FocusTWGs-test_STRJ(SOC)_2007Test_SoC_0618_2011_ORTC-2A" xfId="3107" xr:uid="{00000000-0005-0000-0000-0000610A0000}"/>
    <cellStyle name="___retention_FEPTablesJul19_2005Tables_CrossTWGv1P_for YIELD_AAupdate_082305_2007_CTSG1_FocusTWGs-test_STRJ(SOC)_2007Test_SoC_0618_4FINAL2009Tables_ERD_Oct30_lsw" xfId="1087" xr:uid="{00000000-0005-0000-0000-0000620A0000}"/>
    <cellStyle name="___retention_FEPTablesJul19_2005Tables_CrossTWGv1P_for YIELD_AAupdate_082305_2007_CTSG1_FocusTWGs-test_STRJ(SOC)_2007Test_SoC_0618_4FINAL2009Tables_ERD_Oct30_lsw2" xfId="1088" xr:uid="{00000000-0005-0000-0000-0000630A0000}"/>
    <cellStyle name="___retention_FEPTablesJul19_2005Tables_CrossTWGv1P_for YIELD_AAupdate_082305_2007_CTSG1_FocusTWGs-test_STRJ(SOC)_2007Test_SoC_0618_ITRS 2010 NAND Flash table revision--LSW  (Revised 09-15-2010)" xfId="7027" xr:uid="{00000000-0005-0000-0000-0000640A0000}"/>
    <cellStyle name="___retention_FEPTablesJul19_2005Tables_CrossTWGv1P_for YIELD_AAupdate_082305_2007_CTSG1_FocusTWGs-test_STRJ(SOC)_2007Test_SoC_0618_ITRS B)_Table_ver6_INTC1~6_021710_After_Telecon_Rev_Alexis-lswEDITORS-NOTES" xfId="4431" xr:uid="{00000000-0005-0000-0000-0000650A0000}"/>
    <cellStyle name="___retention_FEPTablesJul19_2005Tables_CrossTWGv1P_for YIELD_AAupdate_082305_2007_CTSG1_FocusTWGs-test_STRJ(SOC)_2007Test_SoC_0618_ITRS EUV Mask WG Meeting with Proposals-2009" xfId="1089" xr:uid="{00000000-0005-0000-0000-0000660A0000}"/>
    <cellStyle name="___retention_FEPTablesJul19_2005Tables_CrossTWGv1P_for YIELD_AAupdate_082305_2007_CTSG1_FocusTWGs-test_STRJ(SOC)_2007Test_SoC_0618_ITRS Optica Mask Table change note 200907011" xfId="1090" xr:uid="{00000000-0005-0000-0000-0000670A0000}"/>
    <cellStyle name="___retention_FEPTablesJul19_2005Tables_CrossTWGv1P_for YIELD_AAupdate_082305_2007_CTSG1_FocusTWGs-test_STRJ(SOC)_2007Test_SoC_0618_Litho_Challenges_2009_ITRS_Lith_Table_Summary-V5" xfId="1091" xr:uid="{00000000-0005-0000-0000-0000680A0000}"/>
    <cellStyle name="___retention_FEPTablesJul19_2005Tables_CrossTWGv1P_for YIELD_AAupdate_082305_2007_CTSG1_FocusTWGs-test_STRJ(SOC)_2007Test_SoC_0618_Table INTC6-Final from Italy" xfId="4432" xr:uid="{00000000-0005-0000-0000-0000690A0000}"/>
    <cellStyle name="___retention_FEPTablesJul19_2005Tables_CrossTWGv1P_for YIELD_AAupdate_082305_2007_CTSG1_FocusTWGs-test_STRJ(SOC)_2007Test_SoC_0618_Table Test-T11 Prober updated 08Jul09" xfId="4433" xr:uid="{00000000-0005-0000-0000-00006A0A0000}"/>
    <cellStyle name="___retention_FEPTablesJul19_2005Tables_CrossTWGv1P_for YIELD_AAupdate_082305_2007_CTSG1_FocusTWGs-test_STRJ(SOC)_2007Test_SoC_0618_Table Test-T8 RF updated 14 July 2009" xfId="4434" xr:uid="{00000000-0005-0000-0000-00006B0A0000}"/>
    <cellStyle name="___retention_FEPTablesJul19_2005Tables_CrossTWGv1P_for YIELD_AAupdate_082305_2007_CTSG1_FocusTWGs-test_STRJ(SOC)_2007Test_SoC_0618_Table-PIDS4-LSW" xfId="7028" xr:uid="{00000000-0005-0000-0000-00006C0A0000}"/>
    <cellStyle name="___retention_FEPTablesJul19_2005Tables_CrossTWGv1P_for YIELD_AAupdate_082305_2007_CTSG1_FocusTWGs-test_STRJ(SOC)_2007Test_SoC_0618_Test_Tables_20081208" xfId="4435" xr:uid="{00000000-0005-0000-0000-00006D0A0000}"/>
    <cellStyle name="___retention_FEPTablesJul19_2005Tables_CrossTWGv1P_for YIELD_AAupdate_082305_2007_CTSG1_FocusTWGs-test_STRJ(SOC)_2007Test_SoC_0618_Test_Tables_20081208 Korea feedback_08081225 " xfId="4436" xr:uid="{00000000-0005-0000-0000-00006E0A0000}"/>
    <cellStyle name="___retention_FEPTablesJul19_2005Tables_CrossTWGv1P_for YIELD_AAupdate_082305_2007_CTSG1_FocusTWGs-test_STRJ(SOC)_2007Test_SoC_0618_Test_Tables_20081208 Korea feedback_08081225 _Table Test-T8 RF updated 14 July 2009" xfId="4437" xr:uid="{00000000-0005-0000-0000-00006F0A0000}"/>
    <cellStyle name="___retention_FEPTablesJul19_2005Tables_CrossTWGv1P_for YIELD_AAupdate_082305_2007_CTSG1_FocusTWGs-test_STRJ(SOC)_2007Test_SoC_0618_Test_Tables_20081208_Table Test-T8 RF updated 14 July 2009" xfId="4438" xr:uid="{00000000-0005-0000-0000-0000700A0000}"/>
    <cellStyle name="___retention_FEPTablesJul19_2005Tables_CrossTWGv1P_for YIELD_AAupdate_082305_2007_CTSG1_FocusTWGs-test_STRJ(SOC)_2007Test_SoC_0618_Test_Tables_20081231プローブカード案" xfId="4439" xr:uid="{00000000-0005-0000-0000-0000710A0000}"/>
    <cellStyle name="___retention_FEPTablesJul19_2005Tables_CrossTWGv1P_for YIELD_AAupdate_082305_2007_CTSG1_FocusTWGs-test_STRJ(SOC)_2007Test_SoC_0618_Test_Tables_20081231プローブカード案_Table Test-T8 RF updated 14 July 2009" xfId="4440" xr:uid="{00000000-0005-0000-0000-0000720A0000}"/>
    <cellStyle name="___retention_FEPTablesJul19_2005Tables_CrossTWGv1P_for YIELD_AAupdate_082305_2007_CTSG1_FocusTWGs-test_STRJ(SOC)_2007Test_SoC_0618_Test_Tables_20090113プローブカード案2" xfId="4441" xr:uid="{00000000-0005-0000-0000-0000730A0000}"/>
    <cellStyle name="___retention_FEPTablesJul19_2005Tables_CrossTWGv1P_for YIELD_AAupdate_082305_2007_CTSG1_FocusTWGs-test_STRJ(SOC)_2007Test_SoC_0618_Test_Tables_20090113プローブカード案2_Table Test-T8 RF updated 14 July 2009" xfId="4442" xr:uid="{00000000-0005-0000-0000-0000740A0000}"/>
    <cellStyle name="___retention_FEPTablesJul19_2005Tables_CrossTWGv1P_for YIELD_AAupdate_082305_2007_CTSG1_FocusTWGs-test_STRJ(SOC)_2007Test_SoC_0618_Test_Tables_20090113プローブカード案3" xfId="4443" xr:uid="{00000000-0005-0000-0000-0000750A0000}"/>
    <cellStyle name="___retention_FEPTablesJul19_2005Tables_CrossTWGv1P_for YIELD_AAupdate_082305_2007_CTSG1_FocusTWGs-test_STRJ(SOC)_2007Test_SoC_0618_Test_Tables_20090113プローブカード案3_Table Test-T8 RF updated 14 July 2009" xfId="4444" xr:uid="{00000000-0005-0000-0000-0000760A0000}"/>
    <cellStyle name="___retention_FEPTablesJul19_2005Tables_CrossTWGv1P_for YIELD_AAupdate_082305_2007_CTSG1_FocusTWGs-test_STRJ(SOC)_2007Test_SoC_0618_To Linda ITRS_NILb (2)" xfId="1092" xr:uid="{00000000-0005-0000-0000-0000770A0000}"/>
    <cellStyle name="___retention_FEPTablesJul19_2005Tables_CrossTWGv1P_for YIELD_AAupdate_082305_2007_CTSG1_FocusTWGs-test_STRJ(SOC)_2007Test_SoC_0618_見直しfor2009：2007Test0829_SoC&amp;Logic" xfId="4445" xr:uid="{00000000-0005-0000-0000-0000780A0000}"/>
    <cellStyle name="___retention_FEPTablesJul19_2005Tables_CrossTWGv1P_for YIELD_AAupdate_082305_2007_CTSG1_FocusTWGs-test_STRJ(SOC)_2007Test_SoC_0618_見直しfor2009：2007Test0829_SoC&amp;Logic(0707会議後)" xfId="4446" xr:uid="{00000000-0005-0000-0000-0000790A0000}"/>
    <cellStyle name="___retention_FEPTablesJul19_2005Tables_CrossTWGv1P_for YIELD_AAupdate_082305_2007_CTSG1_FocusTWGs-test_STRJ(SOC)_2008Tables_FOCUS_ERM-ERD-FEP-LITH-INTC-FAC-AP_DRAFTv7" xfId="1093" xr:uid="{00000000-0005-0000-0000-00007A0A0000}"/>
    <cellStyle name="___retention_FEPTablesJul19_2005Tables_CrossTWGv1P_for YIELD_AAupdate_082305_2007_CTSG1_FocusTWGs-test_STRJ(SOC)_2008Tables_FOCUS_ERM-ERD-FEP-LITH-INTC-FAC-AP_DRAFTv7 2" xfId="6884" xr:uid="{00000000-0005-0000-0000-00007B0A0000}"/>
    <cellStyle name="___retention_FEPTablesJul19_2005Tables_CrossTWGv1P_for YIELD_AAupdate_082305_2007_CTSG1_FocusTWGs-test_STRJ(SOC)_2008Tables_FOCUS_ERM-ERD-FEP-LITH-INTC-FAC-AP_DRAFTv7_2009 TR Tables_Factory Integration version 08-LSW" xfId="1094" xr:uid="{00000000-0005-0000-0000-00007C0A0000}"/>
    <cellStyle name="___retention_FEPTablesJul19_2005Tables_CrossTWGv1P_for YIELD_AAupdate_082305_2007_CTSG1_FocusTWGs-test_STRJ(SOC)_2008Tables_FOCUS_ERM-ERD-FEP-LITH-INTC-FAC-AP_DRAFTv7_2009 TR Tables_Factory Integration(20090806)_02A" xfId="1095" xr:uid="{00000000-0005-0000-0000-00007D0A0000}"/>
    <cellStyle name="___retention_FEPTablesJul19_2005Tables_CrossTWGv1P_for YIELD_AAupdate_082305_2007_CTSG1_FocusTWGs-test_STRJ(SOC)_2008Tables_FOCUS_ERM-ERD-FEP-LITH-INTC-FAC-AP_DRAFTv7_2009_INDEX" xfId="4447" xr:uid="{00000000-0005-0000-0000-00007E0A0000}"/>
    <cellStyle name="___retention_FEPTablesJul19_2005Tables_CrossTWGv1P_for YIELD_AAupdate_082305_2007_CTSG1_FocusTWGs-test_STRJ(SOC)_2008Tables_FOCUS_ERM-ERD-FEP-LITH-INTC-FAC-AP_DRAFTv7_2009_InterconnectTables_03032010" xfId="4448" xr:uid="{00000000-0005-0000-0000-00007F0A0000}"/>
    <cellStyle name="___retention_FEPTablesJul19_2005Tables_CrossTWGv1P_for YIELD_AAupdate_082305_2007_CTSG1_FocusTWGs-test_STRJ(SOC)_2008Tables_FOCUS_ERM-ERD-FEP-LITH-INTC-FAC-AP_DRAFTv7_2009Tables_FOCUS_B_ITRS" xfId="1096" xr:uid="{00000000-0005-0000-0000-0000800A0000}"/>
    <cellStyle name="___retention_FEPTablesJul19_2005Tables_CrossTWGv1P_for YIELD_AAupdate_082305_2007_CTSG1_FocusTWGs-test_STRJ(SOC)_2008Tables_FOCUS_ERM-ERD-FEP-LITH-INTC-FAC-AP_DRAFTv7_2009Tables_FOCUS_B_itwg(Factory Integration)09" xfId="1097" xr:uid="{00000000-0005-0000-0000-0000810A0000}"/>
    <cellStyle name="___retention_FEPTablesJul19_2005Tables_CrossTWGv1P_for YIELD_AAupdate_082305_2007_CTSG1_FocusTWGs-test_STRJ(SOC)_2008Tables_FOCUS_ERM-ERD-FEP-LITH-INTC-FAC-AP_DRAFTv7_2009Tables_Focus_B-LITH-US-Bussels-V3" xfId="1098" xr:uid="{00000000-0005-0000-0000-0000820A0000}"/>
    <cellStyle name="___retention_FEPTablesJul19_2005Tables_CrossTWGv1P_for YIELD_AAupdate_082305_2007_CTSG1_FocusTWGs-test_STRJ(SOC)_2008Tables_FOCUS_ERM-ERD-FEP-LITH-INTC-FAC-AP_DRAFTv7_2009Tables_Focus_B-LITH-US-V13b" xfId="1099" xr:uid="{00000000-0005-0000-0000-0000830A0000}"/>
    <cellStyle name="___retention_FEPTablesJul19_2005Tables_CrossTWGv1P_for YIELD_AAupdate_082305_2007_CTSG1_FocusTWGs-test_STRJ(SOC)_2008Tables_FOCUS_ERM-ERD-FEP-LITH-INTC-FAC-AP_DRAFTv7_2009Tables_FOCUS_C_ITRS-FEPITWG(LL edits)" xfId="7650" xr:uid="{00000000-0005-0000-0000-0000840A0000}"/>
    <cellStyle name="___retention_FEPTablesJul19_2005Tables_CrossTWGv1P_for YIELD_AAupdate_082305_2007_CTSG1_FocusTWGs-test_STRJ(SOC)_2008Tables_FOCUS_ERM-ERD-FEP-LITH-INTC-FAC-AP_DRAFTv7_2009Tables_FOCUS_C_ITRSV1" xfId="1100" xr:uid="{00000000-0005-0000-0000-0000850A0000}"/>
    <cellStyle name="___retention_FEPTablesJul19_2005Tables_CrossTWGv1P_for YIELD_AAupdate_082305_2007_CTSG1_FocusTWGs-test_STRJ(SOC)_2008Tables_FOCUS_ERM-ERD-FEP-LITH-INTC-FAC-AP_DRAFTv7_2009Tables_FOCUS_C_ITRSV3" xfId="1101" xr:uid="{00000000-0005-0000-0000-0000860A0000}"/>
    <cellStyle name="___retention_FEPTablesJul19_2005Tables_CrossTWGv1P_for YIELD_AAupdate_082305_2007_CTSG1_FocusTWGs-test_STRJ(SOC)_2008Tables_FOCUS_ERM-ERD-FEP-LITH-INTC-FAC-AP_DRAFTv7_2009Tables_FOCUS_D_ITRS-ITWG Copy 2010 V1" xfId="1102" xr:uid="{00000000-0005-0000-0000-0000870A0000}"/>
    <cellStyle name="___retention_FEPTablesJul19_2005Tables_CrossTWGv1P_for YIELD_AAupdate_082305_2007_CTSG1_FocusTWGs-test_STRJ(SOC)_2008Tables_FOCUS_ERM-ERD-FEP-LITH-INTC-FAC-AP_DRAFTv7_2009Tables_FOCUS_E_ITRS-AP and Interconnectv1" xfId="4449" xr:uid="{00000000-0005-0000-0000-0000880A0000}"/>
    <cellStyle name="___retention_FEPTablesJul19_2005Tables_CrossTWGv1P_for YIELD_AAupdate_082305_2007_CTSG1_FocusTWGs-test_STRJ(SOC)_2008Tables_FOCUS_ERM-ERD-FEP-LITH-INTC-FAC-AP_DRAFTv7_2009Tables_FOCUS_E_ITRS-Interconnect-DRAFT" xfId="4450" xr:uid="{00000000-0005-0000-0000-0000890A0000}"/>
    <cellStyle name="___retention_FEPTablesJul19_2005Tables_CrossTWGv1P_for YIELD_AAupdate_082305_2007_CTSG1_FocusTWGs-test_STRJ(SOC)_2008Tables_FOCUS_ERM-ERD-FEP-LITH-INTC-FAC-AP_DRAFTv7_2009Tables_ORTC_V5" xfId="1103" xr:uid="{00000000-0005-0000-0000-00008A0A0000}"/>
    <cellStyle name="___retention_FEPTablesJul19_2005Tables_CrossTWGv1P_for YIELD_AAupdate_082305_2007_CTSG1_FocusTWGs-test_STRJ(SOC)_2008Tables_FOCUS_ERM-ERD-FEP-LITH-INTC-FAC-AP_DRAFTv7_2010-Update-PIDS-4B-lsw" xfId="7326" xr:uid="{00000000-0005-0000-0000-00008B0A0000}"/>
    <cellStyle name="___retention_FEPTablesJul19_2005Tables_CrossTWGv1P_for YIELD_AAupdate_082305_2007_CTSG1_FocusTWGs-test_STRJ(SOC)_2008Tables_FOCUS_ERM-ERD-FEP-LITH-INTC-FAC-AP_DRAFTv7_2011_ORTC-2A" xfId="3108" xr:uid="{00000000-0005-0000-0000-00008C0A0000}"/>
    <cellStyle name="___retention_FEPTablesJul19_2005Tables_CrossTWGv1P_for YIELD_AAupdate_082305_2007_CTSG1_FocusTWGs-test_STRJ(SOC)_2008Tables_FOCUS_ERM-ERD-FEP-LITH-INTC-FAC-AP_DRAFTv7_4FINAL2009Tables_ERD_Oct30_lsw" xfId="1104" xr:uid="{00000000-0005-0000-0000-00008D0A0000}"/>
    <cellStyle name="___retention_FEPTablesJul19_2005Tables_CrossTWGv1P_for YIELD_AAupdate_082305_2007_CTSG1_FocusTWGs-test_STRJ(SOC)_2008Tables_FOCUS_ERM-ERD-FEP-LITH-INTC-FAC-AP_DRAFTv7_4FINAL2009Tables_ERD_Oct30_lsw2" xfId="1105" xr:uid="{00000000-0005-0000-0000-00008E0A0000}"/>
    <cellStyle name="___retention_FEPTablesJul19_2005Tables_CrossTWGv1P_for YIELD_AAupdate_082305_2007_CTSG1_FocusTWGs-test_STRJ(SOC)_2008Tables_FOCUS_ERM-ERD-FEP-LITH-INTC-FAC-AP_DRAFTv7_ITRS 2010 NAND Flash table revision--LSW  (Revised 09-15-2010)" xfId="7327" xr:uid="{00000000-0005-0000-0000-00008F0A0000}"/>
    <cellStyle name="___retention_FEPTablesJul19_2005Tables_CrossTWGv1P_for YIELD_AAupdate_082305_2007_CTSG1_FocusTWGs-test_STRJ(SOC)_2008Tables_FOCUS_ERM-ERD-FEP-LITH-INTC-FAC-AP_DRAFTv7_ITRS B)_Table_ver6_INTC1~6_021710_After_Telecon_Rev_Alexis-lswEDITORS-NOTES" xfId="4451" xr:uid="{00000000-0005-0000-0000-0000900A0000}"/>
    <cellStyle name="___retention_FEPTablesJul19_2005Tables_CrossTWGv1P_for YIELD_AAupdate_082305_2007_CTSG1_FocusTWGs-test_STRJ(SOC)_2008Tables_FOCUS_ERM-ERD-FEP-LITH-INTC-FAC-AP_DRAFTv7_ITRS EUV Mask WG Meeting with Proposals-2009" xfId="1106" xr:uid="{00000000-0005-0000-0000-0000910A0000}"/>
    <cellStyle name="___retention_FEPTablesJul19_2005Tables_CrossTWGv1P_for YIELD_AAupdate_082305_2007_CTSG1_FocusTWGs-test_STRJ(SOC)_2008Tables_FOCUS_ERM-ERD-FEP-LITH-INTC-FAC-AP_DRAFTv7_ITRS Optica Mask Table change note 200907011" xfId="1107" xr:uid="{00000000-0005-0000-0000-0000920A0000}"/>
    <cellStyle name="___retention_FEPTablesJul19_2005Tables_CrossTWGv1P_for YIELD_AAupdate_082305_2007_CTSG1_FocusTWGs-test_STRJ(SOC)_2008Tables_FOCUS_ERM-ERD-FEP-LITH-INTC-FAC-AP_DRAFTv7_Litho_Challenges_2009_ITRS_Lith_Table_Summary-V5" xfId="1108" xr:uid="{00000000-0005-0000-0000-0000930A0000}"/>
    <cellStyle name="___retention_FEPTablesJul19_2005Tables_CrossTWGv1P_for YIELD_AAupdate_082305_2007_CTSG1_FocusTWGs-test_STRJ(SOC)_2008Tables_FOCUS_ERM-ERD-FEP-LITH-INTC-FAC-AP_DRAFTv7_Table INTC6-Final from Italy" xfId="4452" xr:uid="{00000000-0005-0000-0000-0000940A0000}"/>
    <cellStyle name="___retention_FEPTablesJul19_2005Tables_CrossTWGv1P_for YIELD_AAupdate_082305_2007_CTSG1_FocusTWGs-test_STRJ(SOC)_2008Tables_FOCUS_ERM-ERD-FEP-LITH-INTC-FAC-AP_DRAFTv7_Table-PIDS4-LSW" xfId="7328" xr:uid="{00000000-0005-0000-0000-0000950A0000}"/>
    <cellStyle name="___retention_FEPTablesJul19_2005Tables_CrossTWGv1P_for YIELD_AAupdate_082305_2007_CTSG1_FocusTWGs-test_STRJ(SOC)_2008Tables_FOCUS_ERM-ERD-FEP-LITH-INTC-FAC-AP_DRAFTv7_To Linda ITRS_NILb (2)" xfId="1109" xr:uid="{00000000-0005-0000-0000-0000960A0000}"/>
    <cellStyle name="___retention_FEPTablesJul19_2005Tables_CrossTWGv1P_for YIELD_AAupdate_082305_2007_CTSG1_FocusTWGs-test_STRJ(SOC)_2008Test 081203 handler revised proposal by SEAJ" xfId="4453" xr:uid="{00000000-0005-0000-0000-0000970A0000}"/>
    <cellStyle name="___retention_FEPTablesJul19_2005Tables_CrossTWGv1P_for YIELD_AAupdate_082305_2007_CTSG1_FocusTWGs-test_STRJ(SOC)_2008Test 081203 handler revised proposal by SEAJ_2009 ITRS TestTable(Handler)090505" xfId="4454" xr:uid="{00000000-0005-0000-0000-0000980A0000}"/>
    <cellStyle name="___retention_FEPTablesJul19_2005Tables_CrossTWGv1P_for YIELD_AAupdate_082305_2007_CTSG1_FocusTWGs-test_STRJ(SOC)_2008Test 081203 handler revised proposal by SEAJ_Table Test-T8 RF updated 14 July 2009" xfId="4455" xr:uid="{00000000-0005-0000-0000-0000990A0000}"/>
    <cellStyle name="___retention_FEPTablesJul19_2005Tables_CrossTWGv1P_for YIELD_AAupdate_082305_2007_CTSG1_FocusTWGs-test_STRJ(SOC)_2008Test 1120 prober " xfId="4456" xr:uid="{00000000-0005-0000-0000-00009A0A0000}"/>
    <cellStyle name="___retention_FEPTablesJul19_2005Tables_CrossTWGv1P_for YIELD_AAupdate_082305_2007_CTSG1_FocusTWGs-test_STRJ(SOC)_2008Test 1120 prober _2009 ITRS TestTable(Handler)090505" xfId="4457" xr:uid="{00000000-0005-0000-0000-00009B0A0000}"/>
    <cellStyle name="___retention_FEPTablesJul19_2005Tables_CrossTWGv1P_for YIELD_AAupdate_082305_2007_CTSG1_FocusTWGs-test_STRJ(SOC)_2008Test 1120 prober _Table Test-T8 RF updated 14 July 2009" xfId="4458" xr:uid="{00000000-0005-0000-0000-00009C0A0000}"/>
    <cellStyle name="___retention_FEPTablesJul19_2005Tables_CrossTWGv1P_for YIELD_AAupdate_082305_2007_CTSG1_FocusTWGs-test_STRJ(SOC)_2008Test0722" xfId="4459" xr:uid="{00000000-0005-0000-0000-00009D0A0000}"/>
    <cellStyle name="___retention_FEPTablesJul19_2005Tables_CrossTWGv1P_for YIELD_AAupdate_082305_2007_CTSG1_FocusTWGs-test_STRJ(SOC)_2008Test0722_2009 ITRS TestTable(Handler)090505" xfId="4460" xr:uid="{00000000-0005-0000-0000-00009E0A0000}"/>
    <cellStyle name="___retention_FEPTablesJul19_2005Tables_CrossTWGv1P_for YIELD_AAupdate_082305_2007_CTSG1_FocusTWGs-test_STRJ(SOC)_2008Test0722_Table Test-T8 RF updated 14 July 2009" xfId="4461" xr:uid="{00000000-0005-0000-0000-00009F0A0000}"/>
    <cellStyle name="___retention_FEPTablesJul19_2005Tables_CrossTWGv1P_for YIELD_AAupdate_082305_2007_CTSG1_FocusTWGs-test_STRJ(SOC)_2008Test1215" xfId="4462" xr:uid="{00000000-0005-0000-0000-0000A00A0000}"/>
    <cellStyle name="___retention_FEPTablesJul19_2005Tables_CrossTWGv1P_for YIELD_AAupdate_082305_2007_CTSG1_FocusTWGs-test_STRJ(SOC)_2008Test1215_Table Test-T8 RF updated 14 July 2009" xfId="4463" xr:uid="{00000000-0005-0000-0000-0000A10A0000}"/>
    <cellStyle name="___retention_FEPTablesJul19_2005Tables_CrossTWGv1P_for YIELD_AAupdate_082305_2007_CTSG1_FocusTWGs-test_STRJ(SOC)_2008TestProposals_Handler_081208" xfId="4464" xr:uid="{00000000-0005-0000-0000-0000A20A0000}"/>
    <cellStyle name="___retention_FEPTablesJul19_2005Tables_CrossTWGv1P_for YIELD_AAupdate_082305_2007_CTSG1_FocusTWGs-test_STRJ(SOC)_2008TestProposals_Handler_081208_Table Test-T8 RF updated 14 July 2009" xfId="4465" xr:uid="{00000000-0005-0000-0000-0000A30A0000}"/>
    <cellStyle name="___retention_FEPTablesJul19_2005Tables_CrossTWGv1P_for YIELD_AAupdate_082305_2007_CTSG1_FocusTWGs-test_STRJ(SOC)_2009 ITRS TestTable(Handler)090505" xfId="4466" xr:uid="{00000000-0005-0000-0000-0000A40A0000}"/>
    <cellStyle name="___retention_FEPTablesJul19_2005Tables_CrossTWGv1P_for YIELD_AAupdate_082305_2007_CTSG1_FocusTWGs-test_STRJ(SOC)_2009 TR Tables_Factory Integration version 08-LSW" xfId="1110" xr:uid="{00000000-0005-0000-0000-0000A50A0000}"/>
    <cellStyle name="___retention_FEPTablesJul19_2005Tables_CrossTWGv1P_for YIELD_AAupdate_082305_2007_CTSG1_FocusTWGs-test_STRJ(SOC)_2009 TR Tables_Factory Integration(20090806)_02A" xfId="1111" xr:uid="{00000000-0005-0000-0000-0000A60A0000}"/>
    <cellStyle name="___retention_FEPTablesJul19_2005Tables_CrossTWGv1P_for YIELD_AAupdate_082305_2007_CTSG1_FocusTWGs-test_STRJ(SOC)_2009_INDEX" xfId="4467" xr:uid="{00000000-0005-0000-0000-0000A70A0000}"/>
    <cellStyle name="___retention_FEPTablesJul19_2005Tables_CrossTWGv1P_for YIELD_AAupdate_082305_2007_CTSG1_FocusTWGs-test_STRJ(SOC)_2009_InterconnectTables_03032010" xfId="4468" xr:uid="{00000000-0005-0000-0000-0000A80A0000}"/>
    <cellStyle name="___retention_FEPTablesJul19_2005Tables_CrossTWGv1P_for YIELD_AAupdate_082305_2007_CTSG1_FocusTWGs-test_STRJ(SOC)_2009Tables_FOCUS_B_ITRS" xfId="1112" xr:uid="{00000000-0005-0000-0000-0000A90A0000}"/>
    <cellStyle name="___retention_FEPTablesJul19_2005Tables_CrossTWGv1P_for YIELD_AAupdate_082305_2007_CTSG1_FocusTWGs-test_STRJ(SOC)_2009Tables_FOCUS_B_itwg(Factory Integration)09" xfId="1113" xr:uid="{00000000-0005-0000-0000-0000AA0A0000}"/>
    <cellStyle name="___retention_FEPTablesJul19_2005Tables_CrossTWGv1P_for YIELD_AAupdate_082305_2007_CTSG1_FocusTWGs-test_STRJ(SOC)_2009Tables_Focus_B-LITH-US-Bussels-V3" xfId="1114" xr:uid="{00000000-0005-0000-0000-0000AB0A0000}"/>
    <cellStyle name="___retention_FEPTablesJul19_2005Tables_CrossTWGv1P_for YIELD_AAupdate_082305_2007_CTSG1_FocusTWGs-test_STRJ(SOC)_2009Tables_Focus_B-LITH-US-V13b" xfId="1115" xr:uid="{00000000-0005-0000-0000-0000AC0A0000}"/>
    <cellStyle name="___retention_FEPTablesJul19_2005Tables_CrossTWGv1P_for YIELD_AAupdate_082305_2007_CTSG1_FocusTWGs-test_STRJ(SOC)_2009Tables_FOCUS_C_ITRS-FEPITWG(LL edits)" xfId="7329" xr:uid="{00000000-0005-0000-0000-0000AD0A0000}"/>
    <cellStyle name="___retention_FEPTablesJul19_2005Tables_CrossTWGv1P_for YIELD_AAupdate_082305_2007_CTSG1_FocusTWGs-test_STRJ(SOC)_2009Tables_FOCUS_C_ITRSV1" xfId="1116" xr:uid="{00000000-0005-0000-0000-0000AE0A0000}"/>
    <cellStyle name="___retention_FEPTablesJul19_2005Tables_CrossTWGv1P_for YIELD_AAupdate_082305_2007_CTSG1_FocusTWGs-test_STRJ(SOC)_2009Tables_FOCUS_C_ITRSV3" xfId="1117" xr:uid="{00000000-0005-0000-0000-0000AF0A0000}"/>
    <cellStyle name="___retention_FEPTablesJul19_2005Tables_CrossTWGv1P_for YIELD_AAupdate_082305_2007_CTSG1_FocusTWGs-test_STRJ(SOC)_2009Tables_FOCUS_D_ITRS-ITWG Copy 2010 V1" xfId="1118" xr:uid="{00000000-0005-0000-0000-0000B00A0000}"/>
    <cellStyle name="___retention_FEPTablesJul19_2005Tables_CrossTWGv1P_for YIELD_AAupdate_082305_2007_CTSG1_FocusTWGs-test_STRJ(SOC)_2009Tables_FOCUS_E_ITRS-AP and Interconnectv1" xfId="4469" xr:uid="{00000000-0005-0000-0000-0000B10A0000}"/>
    <cellStyle name="___retention_FEPTablesJul19_2005Tables_CrossTWGv1P_for YIELD_AAupdate_082305_2007_CTSG1_FocusTWGs-test_STRJ(SOC)_2009Tables_FOCUS_E_ITRS-Interconnect-DRAFT" xfId="4470" xr:uid="{00000000-0005-0000-0000-0000B20A0000}"/>
    <cellStyle name="___retention_FEPTablesJul19_2005Tables_CrossTWGv1P_for YIELD_AAupdate_082305_2007_CTSG1_FocusTWGs-test_STRJ(SOC)_2009Tables_ORTC_V5" xfId="1119" xr:uid="{00000000-0005-0000-0000-0000B30A0000}"/>
    <cellStyle name="___retention_FEPTablesJul19_2005Tables_CrossTWGv1P_for YIELD_AAupdate_082305_2007_CTSG1_FocusTWGs-test_STRJ(SOC)_2010-Update-PIDS-4B-lsw" xfId="7330" xr:uid="{00000000-0005-0000-0000-0000B40A0000}"/>
    <cellStyle name="___retention_FEPTablesJul19_2005Tables_CrossTWGv1P_for YIELD_AAupdate_082305_2007_CTSG1_FocusTWGs-test_STRJ(SOC)_2011_ORTC-2A" xfId="3109" xr:uid="{00000000-0005-0000-0000-0000B50A0000}"/>
    <cellStyle name="___retention_FEPTablesJul19_2005Tables_CrossTWGv1P_for YIELD_AAupdate_082305_2007_CTSG1_FocusTWGs-test_STRJ(SOC)_4FINAL2009Tables_ERD_Oct30_lsw" xfId="1120" xr:uid="{00000000-0005-0000-0000-0000B60A0000}"/>
    <cellStyle name="___retention_FEPTablesJul19_2005Tables_CrossTWGv1P_for YIELD_AAupdate_082305_2007_CTSG1_FocusTWGs-test_STRJ(SOC)_4FINAL2009Tables_ERD_Oct30_lsw2" xfId="1121" xr:uid="{00000000-0005-0000-0000-0000B70A0000}"/>
    <cellStyle name="___retention_FEPTablesJul19_2005Tables_CrossTWGv1P_for YIELD_AAupdate_082305_2007_CTSG1_FocusTWGs-test_STRJ(SOC)_ITRS 2010 NAND Flash table revision--LSW  (Revised 09-15-2010)" xfId="7651" xr:uid="{00000000-0005-0000-0000-0000B80A0000}"/>
    <cellStyle name="___retention_FEPTablesJul19_2005Tables_CrossTWGv1P_for YIELD_AAupdate_082305_2007_CTSG1_FocusTWGs-test_STRJ(SOC)_ITRS B)_Table_ver6_INTC1~6_021710_After_Telecon_Rev_Alexis-lswEDITORS-NOTES" xfId="4471" xr:uid="{00000000-0005-0000-0000-0000B90A0000}"/>
    <cellStyle name="___retention_FEPTablesJul19_2005Tables_CrossTWGv1P_for YIELD_AAupdate_082305_2007_CTSG1_FocusTWGs-test_STRJ(SOC)_ITRS EUV Mask WG Meeting with Proposals-2009" xfId="1122" xr:uid="{00000000-0005-0000-0000-0000BA0A0000}"/>
    <cellStyle name="___retention_FEPTablesJul19_2005Tables_CrossTWGv1P_for YIELD_AAupdate_082305_2007_CTSG1_FocusTWGs-test_STRJ(SOC)_ITRS Optica Mask Table change note 200907011" xfId="1123" xr:uid="{00000000-0005-0000-0000-0000BB0A0000}"/>
    <cellStyle name="___retention_FEPTablesJul19_2005Tables_CrossTWGv1P_for YIELD_AAupdate_082305_2007_CTSG1_FocusTWGs-test_STRJ(SOC)_Litho_Challenges_2009_ITRS_Lith_Table_Summary-V5" xfId="1124" xr:uid="{00000000-0005-0000-0000-0000BC0A0000}"/>
    <cellStyle name="___retention_FEPTablesJul19_2005Tables_CrossTWGv1P_for YIELD_AAupdate_082305_2007_CTSG1_FocusTWGs-test_STRJ(SOC)_SOC_Proposal_2 (1)" xfId="1125" xr:uid="{00000000-0005-0000-0000-0000BD0A0000}"/>
    <cellStyle name="___retention_FEPTablesJul19_2005Tables_CrossTWGv1P_for YIELD_AAupdate_082305_2007_CTSG1_FocusTWGs-test_STRJ(SOC)_SOC_Proposal_2 (1) 2" xfId="6885" xr:uid="{00000000-0005-0000-0000-0000BE0A0000}"/>
    <cellStyle name="___retention_FEPTablesJul19_2005Tables_CrossTWGv1P_for YIELD_AAupdate_082305_2007_CTSG1_FocusTWGs-test_STRJ(SOC)_SOC_Proposal_2 (1)_2007Test_SoC_0618" xfId="1126" xr:uid="{00000000-0005-0000-0000-0000BF0A0000}"/>
    <cellStyle name="___retention_FEPTablesJul19_2005Tables_CrossTWGv1P_for YIELD_AAupdate_082305_2007_CTSG1_FocusTWGs-test_STRJ(SOC)_SOC_Proposal_2 (1)_2007Test_SoC_0618 2" xfId="6886" xr:uid="{00000000-0005-0000-0000-0000C00A0000}"/>
    <cellStyle name="___retention_FEPTablesJul19_2005Tables_CrossTWGv1P_for YIELD_AAupdate_082305_2007_CTSG1_FocusTWGs-test_STRJ(SOC)_SOC_Proposal_2 (1)_2007Test_SoC_0618_2008Tables_FOCUS_ERM-ERD-FEP-LITH-INTC-FAC-AP_DRAFTv7" xfId="1127" xr:uid="{00000000-0005-0000-0000-0000C10A0000}"/>
    <cellStyle name="___retention_FEPTablesJul19_2005Tables_CrossTWGv1P_for YIELD_AAupdate_082305_2007_CTSG1_FocusTWGs-test_STRJ(SOC)_SOC_Proposal_2 (1)_2007Test_SoC_0618_2008Tables_FOCUS_ERM-ERD-FEP-LITH-INTC-FAC-AP_DRAFTv7 2" xfId="6887" xr:uid="{00000000-0005-0000-0000-0000C20A0000}"/>
    <cellStyle name="___retention_FEPTablesJul19_2005Tables_CrossTWGv1P_for YIELD_AAupdate_082305_2007_CTSG1_FocusTWGs-test_STRJ(SOC)_SOC_Proposal_2 (1)_2007Test_SoC_0618_2008Tables_FOCUS_ERM-ERD-FEP-LITH-INTC-FAC-AP_DRAFTv7_2009 TR Tables_Factory Integration version 08-LSW" xfId="1128" xr:uid="{00000000-0005-0000-0000-0000C30A0000}"/>
    <cellStyle name="___retention_FEPTablesJul19_2005Tables_CrossTWGv1P_for YIELD_AAupdate_082305_2007_CTSG1_FocusTWGs-test_STRJ(SOC)_SOC_Proposal_2 (1)_2007Test_SoC_0618_2008Tables_FOCUS_ERM-ERD-FEP-LITH-INTC-FAC-AP_DRAFTv7_2009 TR Tables_Factory Integration(20090806)_02A" xfId="1129" xr:uid="{00000000-0005-0000-0000-0000C40A0000}"/>
    <cellStyle name="___retention_FEPTablesJul19_2005Tables_CrossTWGv1P_for YIELD_AAupdate_082305_2007_CTSG1_FocusTWGs-test_STRJ(SOC)_SOC_Proposal_2 (1)_2007Test_SoC_0618_2008Tables_FOCUS_ERM-ERD-FEP-LITH-INTC-FAC-AP_DRAFTv7_2009_INDEX" xfId="4472" xr:uid="{00000000-0005-0000-0000-0000C50A0000}"/>
    <cellStyle name="___retention_FEPTablesJul19_2005Tables_CrossTWGv1P_for YIELD_AAupdate_082305_2007_CTSG1_FocusTWGs-test_STRJ(SOC)_SOC_Proposal_2 (1)_2007Test_SoC_0618_2008Tables_FOCUS_ERM-ERD-FEP-LITH-INTC-FAC-AP_DRAFTv7_2009_InterconnectTables_03032010" xfId="4473" xr:uid="{00000000-0005-0000-0000-0000C60A0000}"/>
    <cellStyle name="___retention_FEPTablesJul19_2005Tables_CrossTWGv1P_for YIELD_AAupdate_082305_2007_CTSG1_FocusTWGs-test_STRJ(SOC)_SOC_Proposal_2 (1)_2007Test_SoC_0618_2008Tables_FOCUS_ERM-ERD-FEP-LITH-INTC-FAC-AP_DRAFTv7_2009Tables_FOCUS_B_ITRS" xfId="1130" xr:uid="{00000000-0005-0000-0000-0000C70A0000}"/>
    <cellStyle name="___retention_FEPTablesJul19_2005Tables_CrossTWGv1P_for YIELD_AAupdate_082305_2007_CTSG1_FocusTWGs-test_STRJ(SOC)_SOC_Proposal_2 (1)_2007Test_SoC_0618_2008Tables_FOCUS_ERM-ERD-FEP-LITH-INTC-FAC-AP_DRAFTv7_2009Tables_FOCUS_B_itwg(Factory Integration)09" xfId="1131" xr:uid="{00000000-0005-0000-0000-0000C80A0000}"/>
    <cellStyle name="___retention_FEPTablesJul19_2005Tables_CrossTWGv1P_for YIELD_AAupdate_082305_2007_CTSG1_FocusTWGs-test_STRJ(SOC)_SOC_Proposal_2 (1)_2007Test_SoC_0618_2008Tables_FOCUS_ERM-ERD-FEP-LITH-INTC-FAC-AP_DRAFTv7_2009Tables_Focus_B-LITH-US-Bussels-V3" xfId="1132" xr:uid="{00000000-0005-0000-0000-0000C90A0000}"/>
    <cellStyle name="___retention_FEPTablesJul19_2005Tables_CrossTWGv1P_for YIELD_AAupdate_082305_2007_CTSG1_FocusTWGs-test_STRJ(SOC)_SOC_Proposal_2 (1)_2007Test_SoC_0618_2008Tables_FOCUS_ERM-ERD-FEP-LITH-INTC-FAC-AP_DRAFTv7_2009Tables_Focus_B-LITH-US-V13b" xfId="1133" xr:uid="{00000000-0005-0000-0000-0000CA0A0000}"/>
    <cellStyle name="___retention_FEPTablesJul19_2005Tables_CrossTWGv1P_for YIELD_AAupdate_082305_2007_CTSG1_FocusTWGs-test_STRJ(SOC)_SOC_Proposal_2 (1)_2007Test_SoC_0618_2008Tables_FOCUS_ERM-ERD-FEP-LITH-INTC-FAC-AP_DRAFTv7_2009Tables_FOCUS_C_ITRS-FEPITWG(LL edits)" xfId="7029" xr:uid="{00000000-0005-0000-0000-0000CB0A0000}"/>
    <cellStyle name="___retention_FEPTablesJul19_2005Tables_CrossTWGv1P_for YIELD_AAupdate_082305_2007_CTSG1_FocusTWGs-test_STRJ(SOC)_SOC_Proposal_2 (1)_2007Test_SoC_0618_2008Tables_FOCUS_ERM-ERD-FEP-LITH-INTC-FAC-AP_DRAFTv7_2009Tables_FOCUS_C_ITRSV1" xfId="1134" xr:uid="{00000000-0005-0000-0000-0000CC0A0000}"/>
    <cellStyle name="___retention_FEPTablesJul19_2005Tables_CrossTWGv1P_for YIELD_AAupdate_082305_2007_CTSG1_FocusTWGs-test_STRJ(SOC)_SOC_Proposal_2 (1)_2007Test_SoC_0618_2008Tables_FOCUS_ERM-ERD-FEP-LITH-INTC-FAC-AP_DRAFTv7_2009Tables_FOCUS_C_ITRSV3" xfId="1135" xr:uid="{00000000-0005-0000-0000-0000CD0A0000}"/>
    <cellStyle name="___retention_FEPTablesJul19_2005Tables_CrossTWGv1P_for YIELD_AAupdate_082305_2007_CTSG1_FocusTWGs-test_STRJ(SOC)_SOC_Proposal_2 (1)_2007Test_SoC_0618_2008Tables_FOCUS_ERM-ERD-FEP-LITH-INTC-FAC-AP_DRAFTv7_2009Tables_FOCUS_D_ITRS-ITWG Copy 2010 V1" xfId="1136" xr:uid="{00000000-0005-0000-0000-0000CE0A0000}"/>
    <cellStyle name="___retention_FEPTablesJul19_2005Tables_CrossTWGv1P_for YIELD_AAupdate_082305_2007_CTSG1_FocusTWGs-test_STRJ(SOC)_SOC_Proposal_2 (1)_2007Test_SoC_0618_2008Tables_FOCUS_ERM-ERD-FEP-LITH-INTC-FAC-AP_DRAFTv7_2009Tables_FOCUS_E_ITRS-AP and Interconnectv1" xfId="4474" xr:uid="{00000000-0005-0000-0000-0000CF0A0000}"/>
    <cellStyle name="___retention_FEPTablesJul19_2005Tables_CrossTWGv1P_for YIELD_AAupdate_082305_2007_CTSG1_FocusTWGs-test_STRJ(SOC)_SOC_Proposal_2 (1)_2007Test_SoC_0618_2008Tables_FOCUS_ERM-ERD-FEP-LITH-INTC-FAC-AP_DRAFTv7_2009Tables_FOCUS_E_ITRS-Interconnect-DRAFT" xfId="4475" xr:uid="{00000000-0005-0000-0000-0000D00A0000}"/>
    <cellStyle name="___retention_FEPTablesJul19_2005Tables_CrossTWGv1P_for YIELD_AAupdate_082305_2007_CTSG1_FocusTWGs-test_STRJ(SOC)_SOC_Proposal_2 (1)_2007Test_SoC_0618_2008Tables_FOCUS_ERM-ERD-FEP-LITH-INTC-FAC-AP_DRAFTv7_2009Tables_ORTC_V5" xfId="1137" xr:uid="{00000000-0005-0000-0000-0000D10A0000}"/>
    <cellStyle name="___retention_FEPTablesJul19_2005Tables_CrossTWGv1P_for YIELD_AAupdate_082305_2007_CTSG1_FocusTWGs-test_STRJ(SOC)_SOC_Proposal_2 (1)_2007Test_SoC_0618_2008Tables_FOCUS_ERM-ERD-FEP-LITH-INTC-FAC-AP_DRAFTv7_2010-Update-PIDS-4B-lsw" xfId="7652" xr:uid="{00000000-0005-0000-0000-0000D20A0000}"/>
    <cellStyle name="___retention_FEPTablesJul19_2005Tables_CrossTWGv1P_for YIELD_AAupdate_082305_2007_CTSG1_FocusTWGs-test_STRJ(SOC)_SOC_Proposal_2 (1)_2007Test_SoC_0618_2008Tables_FOCUS_ERM-ERD-FEP-LITH-INTC-FAC-AP_DRAFTv7_2011_ORTC-2A" xfId="3110" xr:uid="{00000000-0005-0000-0000-0000D30A0000}"/>
    <cellStyle name="___retention_FEPTablesJul19_2005Tables_CrossTWGv1P_for YIELD_AAupdate_082305_2007_CTSG1_FocusTWGs-test_STRJ(SOC)_SOC_Proposal_2 (1)_2007Test_SoC_0618_2008Tables_FOCUS_ERM-ERD-FEP-LITH-INTC-FAC-AP_DRAFTv7_4FINAL2009Tables_ERD_Oct30_lsw" xfId="1138" xr:uid="{00000000-0005-0000-0000-0000D40A0000}"/>
    <cellStyle name="___retention_FEPTablesJul19_2005Tables_CrossTWGv1P_for YIELD_AAupdate_082305_2007_CTSG1_FocusTWGs-test_STRJ(SOC)_SOC_Proposal_2 (1)_2007Test_SoC_0618_2008Tables_FOCUS_ERM-ERD-FEP-LITH-INTC-FAC-AP_DRAFTv7_4FINAL2009Tables_ERD_Oct30_lsw2" xfId="1139" xr:uid="{00000000-0005-0000-0000-0000D50A0000}"/>
    <cellStyle name="___retention_FEPTablesJul19_2005Tables_CrossTWGv1P_for YIELD_AAupdate_082305_2007_CTSG1_FocusTWGs-test_STRJ(SOC)_SOC_Proposal_2 (1)_2007Test_SoC_0618_2008Tables_FOCUS_ERM-ERD-FEP-LITH-INTC-FAC-AP_DRAFTv7_ITRS B)_Table_ver6_INTC1~6_021710_After_Telecon_Rev" xfId="4476" xr:uid="{00000000-0005-0000-0000-0000D60A0000}"/>
    <cellStyle name="___retention_FEPTablesJul19_2005Tables_CrossTWGv1P_for YIELD_AAupdate_082305_2007_CTSG1_FocusTWGs-test_STRJ(SOC)_SOC_Proposal_2 (1)_2007Test_SoC_0618_2008Tables_FOCUS_ERM-ERD-FEP-LITH-INTC-FAC-AP_DRAFTv7_ITRS EUV Mask WG Meeting with Proposals-2009" xfId="1140" xr:uid="{00000000-0005-0000-0000-0000D70A0000}"/>
    <cellStyle name="___retention_FEPTablesJul19_2005Tables_CrossTWGv1P_for YIELD_AAupdate_082305_2007_CTSG1_FocusTWGs-test_STRJ(SOC)_SOC_Proposal_2 (1)_2007Test_SoC_0618_2008Tables_FOCUS_ERM-ERD-FEP-LITH-INTC-FAC-AP_DRAFTv7_ITRS Optica Mask Table change note 200907011" xfId="1141" xr:uid="{00000000-0005-0000-0000-0000D80A0000}"/>
    <cellStyle name="___retention_FEPTablesJul19_2005Tables_CrossTWGv1P_for YIELD_AAupdate_082305_2007_CTSG1_FocusTWGs-test_STRJ(SOC)_SOC_Proposal_2 (1)_2007Test_SoC_0618_2008Tables_FOCUS_ERM-ERD-FEP-LITH-INTC-FAC-AP_DRAFTv7_Litho_Challenges_2009_ITRS_Lith_Table_Summary-V5" xfId="1142" xr:uid="{00000000-0005-0000-0000-0000D90A0000}"/>
    <cellStyle name="___retention_FEPTablesJul19_2005Tables_CrossTWGv1P_for YIELD_AAupdate_082305_2007_CTSG1_FocusTWGs-test_STRJ(SOC)_SOC_Proposal_2 (1)_2007Test_SoC_0618_2008Tables_FOCUS_ERM-ERD-FEP-LITH-INTC-FAC-AP_DRAFTv7_Table INTC6-Final from Italy" xfId="4477" xr:uid="{00000000-0005-0000-0000-0000DA0A0000}"/>
    <cellStyle name="___retention_FEPTablesJul19_2005Tables_CrossTWGv1P_for YIELD_AAupdate_082305_2007_CTSG1_FocusTWGs-test_STRJ(SOC)_SOC_Proposal_2 (1)_2007Test_SoC_0618_2008Tables_FOCUS_ERM-ERD-FEP-LITH-INTC-FAC-AP_DRAFTv7_Table-PIDS4-LSW" xfId="6747" xr:uid="{00000000-0005-0000-0000-0000DB0A0000}"/>
    <cellStyle name="___retention_FEPTablesJul19_2005Tables_CrossTWGv1P_for YIELD_AAupdate_082305_2007_CTSG1_FocusTWGs-test_STRJ(SOC)_SOC_Proposal_2 (1)_2007Test_SoC_0618_2008Tables_FOCUS_ERM-ERD-FEP-LITH-INTC-FAC-AP_DRAFTv7_To Linda ITRS_NILb (2)" xfId="1143" xr:uid="{00000000-0005-0000-0000-0000DC0A0000}"/>
    <cellStyle name="___retention_FEPTablesJul19_2005Tables_CrossTWGv1P_for YIELD_AAupdate_082305_2007_CTSG1_FocusTWGs-test_STRJ(SOC)_SOC_Proposal_2 (1)_2007Test_SoC_0618_2008Test 081203 handler revised proposal by SEAJ" xfId="4478" xr:uid="{00000000-0005-0000-0000-0000DD0A0000}"/>
    <cellStyle name="___retention_FEPTablesJul19_2005Tables_CrossTWGv1P_for YIELD_AAupdate_082305_2007_CTSG1_FocusTWGs-test_STRJ(SOC)_SOC_Proposal_2 (1)_2007Test_SoC_0618_2008Test 081203 handler revised proposal by SEAJ_2009 ITRS TestTable(Handler)090505" xfId="4479" xr:uid="{00000000-0005-0000-0000-0000DE0A0000}"/>
    <cellStyle name="___retention_FEPTablesJul19_2005Tables_CrossTWGv1P_for YIELD_AAupdate_082305_2007_CTSG1_FocusTWGs-test_STRJ(SOC)_SOC_Proposal_2 (1)_2007Test_SoC_0618_2008Test 081203 handler revised proposal by SEAJ_Table Test-T8 RF updated 14 July 2009" xfId="4480" xr:uid="{00000000-0005-0000-0000-0000DF0A0000}"/>
    <cellStyle name="___retention_FEPTablesJul19_2005Tables_CrossTWGv1P_for YIELD_AAupdate_082305_2007_CTSG1_FocusTWGs-test_STRJ(SOC)_SOC_Proposal_2 (1)_2007Test_SoC_0618_2008Test 1120 prober " xfId="4481" xr:uid="{00000000-0005-0000-0000-0000E00A0000}"/>
    <cellStyle name="___retention_FEPTablesJul19_2005Tables_CrossTWGv1P_for YIELD_AAupdate_082305_2007_CTSG1_FocusTWGs-test_STRJ(SOC)_SOC_Proposal_2 (1)_2007Test_SoC_0618_2008Test 1120 prober _2009 ITRS TestTable(Handler)090505" xfId="4482" xr:uid="{00000000-0005-0000-0000-0000E10A0000}"/>
    <cellStyle name="___retention_FEPTablesJul19_2005Tables_CrossTWGv1P_for YIELD_AAupdate_082305_2007_CTSG1_FocusTWGs-test_STRJ(SOC)_SOC_Proposal_2 (1)_2007Test_SoC_0618_2008Test 1120 prober _Table Test-T8 RF updated 14 July 2009" xfId="4483" xr:uid="{00000000-0005-0000-0000-0000E20A0000}"/>
    <cellStyle name="___retention_FEPTablesJul19_2005Tables_CrossTWGv1P_for YIELD_AAupdate_082305_2007_CTSG1_FocusTWGs-test_STRJ(SOC)_SOC_Proposal_2 (1)_2007Test_SoC_0618_2008Test0722" xfId="4484" xr:uid="{00000000-0005-0000-0000-0000E30A0000}"/>
    <cellStyle name="___retention_FEPTablesJul19_2005Tables_CrossTWGv1P_for YIELD_AAupdate_082305_2007_CTSG1_FocusTWGs-test_STRJ(SOC)_SOC_Proposal_2 (1)_2007Test_SoC_0618_2008Test0722_2009 ITRS TestTable(Handler)090505" xfId="4485" xr:uid="{00000000-0005-0000-0000-0000E40A0000}"/>
    <cellStyle name="___retention_FEPTablesJul19_2005Tables_CrossTWGv1P_for YIELD_AAupdate_082305_2007_CTSG1_FocusTWGs-test_STRJ(SOC)_SOC_Proposal_2 (1)_2007Test_SoC_0618_2008Test0722_Table Test-T8 RF updated 14 July 2009" xfId="4486" xr:uid="{00000000-0005-0000-0000-0000E50A0000}"/>
    <cellStyle name="___retention_FEPTablesJul19_2005Tables_CrossTWGv1P_for YIELD_AAupdate_082305_2007_CTSG1_FocusTWGs-test_STRJ(SOC)_SOC_Proposal_2 (1)_2007Test_SoC_0618_2008Test1215" xfId="4487" xr:uid="{00000000-0005-0000-0000-0000E60A0000}"/>
    <cellStyle name="___retention_FEPTablesJul19_2005Tables_CrossTWGv1P_for YIELD_AAupdate_082305_2007_CTSG1_FocusTWGs-test_STRJ(SOC)_SOC_Proposal_2 (1)_2007Test_SoC_0618_2008Test1215_Table Test-T8 RF updated 14 July 2009" xfId="4488" xr:uid="{00000000-0005-0000-0000-0000E70A0000}"/>
    <cellStyle name="___retention_FEPTablesJul19_2005Tables_CrossTWGv1P_for YIELD_AAupdate_082305_2007_CTSG1_FocusTWGs-test_STRJ(SOC)_SOC_Proposal_2 (1)_2007Test_SoC_0618_2008TestProposals_Handler_081208" xfId="4489" xr:uid="{00000000-0005-0000-0000-0000E80A0000}"/>
    <cellStyle name="___retention_FEPTablesJul19_2005Tables_CrossTWGv1P_for YIELD_AAupdate_082305_2007_CTSG1_FocusTWGs-test_STRJ(SOC)_SOC_Proposal_2 (1)_2007Test_SoC_0618_2008TestProposals_Handler_081208_Table Test-T8 RF updated 14 July 2009" xfId="4490" xr:uid="{00000000-0005-0000-0000-0000E90A0000}"/>
    <cellStyle name="___retention_FEPTablesJul19_2005Tables_CrossTWGv1P_for YIELD_AAupdate_082305_2007_CTSG1_FocusTWGs-test_STRJ(SOC)_SOC_Proposal_2 (1)_2007Test_SoC_0618_2009 ITRS TestTable(Handler)090505" xfId="4491" xr:uid="{00000000-0005-0000-0000-0000EA0A0000}"/>
    <cellStyle name="___retention_FEPTablesJul19_2005Tables_CrossTWGv1P_for YIELD_AAupdate_082305_2007_CTSG1_FocusTWGs-test_STRJ(SOC)_SOC_Proposal_2 (1)_2007Test_SoC_0618_2009 TR Tables_Factory Integration version 08-LSW" xfId="1144" xr:uid="{00000000-0005-0000-0000-0000EB0A0000}"/>
    <cellStyle name="___retention_FEPTablesJul19_2005Tables_CrossTWGv1P_for YIELD_AAupdate_082305_2007_CTSG1_FocusTWGs-test_STRJ(SOC)_SOC_Proposal_2 (1)_2007Test_SoC_0618_2009 TR Tables_Factory Integration(20090806)_02A" xfId="1145" xr:uid="{00000000-0005-0000-0000-0000EC0A0000}"/>
    <cellStyle name="___retention_FEPTablesJul19_2005Tables_CrossTWGv1P_for YIELD_AAupdate_082305_2007_CTSG1_FocusTWGs-test_STRJ(SOC)_SOC_Proposal_2 (1)_2007Test_SoC_0618_2009_INDEX" xfId="4492" xr:uid="{00000000-0005-0000-0000-0000ED0A0000}"/>
    <cellStyle name="___retention_FEPTablesJul19_2005Tables_CrossTWGv1P_for YIELD_AAupdate_082305_2007_CTSG1_FocusTWGs-test_STRJ(SOC)_SOC_Proposal_2 (1)_2007Test_SoC_0618_2009_InterconnectTables_03032010" xfId="4493" xr:uid="{00000000-0005-0000-0000-0000EE0A0000}"/>
    <cellStyle name="___retention_FEPTablesJul19_2005Tables_CrossTWGv1P_for YIELD_AAupdate_082305_2007_CTSG1_FocusTWGs-test_STRJ(SOC)_SOC_Proposal_2 (1)_2007Test_SoC_0618_2009Tables_FOCUS_B_ITRS" xfId="1146" xr:uid="{00000000-0005-0000-0000-0000EF0A0000}"/>
    <cellStyle name="___retention_FEPTablesJul19_2005Tables_CrossTWGv1P_for YIELD_AAupdate_082305_2007_CTSG1_FocusTWGs-test_STRJ(SOC)_SOC_Proposal_2 (1)_2007Test_SoC_0618_2009Tables_FOCUS_B_itwg(Factory Integration)09" xfId="1147" xr:uid="{00000000-0005-0000-0000-0000F00A0000}"/>
    <cellStyle name="___retention_FEPTablesJul19_2005Tables_CrossTWGv1P_for YIELD_AAupdate_082305_2007_CTSG1_FocusTWGs-test_STRJ(SOC)_SOC_Proposal_2 (1)_2007Test_SoC_0618_2009Tables_Focus_B-LITH-US-Bussels-V3" xfId="1148" xr:uid="{00000000-0005-0000-0000-0000F10A0000}"/>
    <cellStyle name="___retention_FEPTablesJul19_2005Tables_CrossTWGv1P_for YIELD_AAupdate_082305_2007_CTSG1_FocusTWGs-test_STRJ(SOC)_SOC_Proposal_2 (1)_2007Test_SoC_0618_2009Tables_Focus_B-LITH-US-V13b" xfId="1149" xr:uid="{00000000-0005-0000-0000-0000F20A0000}"/>
    <cellStyle name="___retention_FEPTablesJul19_2005Tables_CrossTWGv1P_for YIELD_AAupdate_082305_2007_CTSG1_FocusTWGs-test_STRJ(SOC)_SOC_Proposal_2 (1)_2007Test_SoC_0618_2009Tables_FOCUS_C_ITRS-FEPITWG(LL edits)" xfId="6748" xr:uid="{00000000-0005-0000-0000-0000F30A0000}"/>
    <cellStyle name="___retention_FEPTablesJul19_2005Tables_CrossTWGv1P_for YIELD_AAupdate_082305_2007_CTSG1_FocusTWGs-test_STRJ(SOC)_SOC_Proposal_2 (1)_2007Test_SoC_0618_2009Tables_FOCUS_C_ITRSV1" xfId="1150" xr:uid="{00000000-0005-0000-0000-0000F40A0000}"/>
    <cellStyle name="___retention_FEPTablesJul19_2005Tables_CrossTWGv1P_for YIELD_AAupdate_082305_2007_CTSG1_FocusTWGs-test_STRJ(SOC)_SOC_Proposal_2 (1)_2007Test_SoC_0618_2009Tables_FOCUS_C_ITRSV3" xfId="1151" xr:uid="{00000000-0005-0000-0000-0000F50A0000}"/>
    <cellStyle name="___retention_FEPTablesJul19_2005Tables_CrossTWGv1P_for YIELD_AAupdate_082305_2007_CTSG1_FocusTWGs-test_STRJ(SOC)_SOC_Proposal_2 (1)_2007Test_SoC_0618_2009Tables_FOCUS_D_ITRS-ITWG Copy 2010 V1" xfId="1152" xr:uid="{00000000-0005-0000-0000-0000F60A0000}"/>
    <cellStyle name="___retention_FEPTablesJul19_2005Tables_CrossTWGv1P_for YIELD_AAupdate_082305_2007_CTSG1_FocusTWGs-test_STRJ(SOC)_SOC_Proposal_2 (1)_2007Test_SoC_0618_2009Tables_FOCUS_E_ITRS-AP and Interconnectv1" xfId="4494" xr:uid="{00000000-0005-0000-0000-0000F70A0000}"/>
    <cellStyle name="___retention_FEPTablesJul19_2005Tables_CrossTWGv1P_for YIELD_AAupdate_082305_2007_CTSG1_FocusTWGs-test_STRJ(SOC)_SOC_Proposal_2 (1)_2007Test_SoC_0618_2009Tables_FOCUS_E_ITRS-Interconnect-DRAFT" xfId="4495" xr:uid="{00000000-0005-0000-0000-0000F80A0000}"/>
    <cellStyle name="___retention_FEPTablesJul19_2005Tables_CrossTWGv1P_for YIELD_AAupdate_082305_2007_CTSG1_FocusTWGs-test_STRJ(SOC)_SOC_Proposal_2 (1)_2007Test_SoC_0618_2009Tables_ORTC_V5" xfId="1153" xr:uid="{00000000-0005-0000-0000-0000F90A0000}"/>
    <cellStyle name="___retention_FEPTablesJul19_2005Tables_CrossTWGv1P_for YIELD_AAupdate_082305_2007_CTSG1_FocusTWGs-test_STRJ(SOC)_SOC_Proposal_2 (1)_2007Test_SoC_0618_2010-Update-PIDS-4B-lsw" xfId="6749" xr:uid="{00000000-0005-0000-0000-0000FA0A0000}"/>
    <cellStyle name="___retention_FEPTablesJul19_2005Tables_CrossTWGv1P_for YIELD_AAupdate_082305_2007_CTSG1_FocusTWGs-test_STRJ(SOC)_SOC_Proposal_2 (1)_2007Test_SoC_0618_2011_ORTC-2A" xfId="3111" xr:uid="{00000000-0005-0000-0000-0000FB0A0000}"/>
    <cellStyle name="___retention_FEPTablesJul19_2005Tables_CrossTWGv1P_for YIELD_AAupdate_082305_2007_CTSG1_FocusTWGs-test_STRJ(SOC)_SOC_Proposal_2 (1)_2007Test_SoC_0618_4FINAL2009Tables_ERD_Oct30_lsw" xfId="1154" xr:uid="{00000000-0005-0000-0000-0000FC0A0000}"/>
    <cellStyle name="___retention_FEPTablesJul19_2005Tables_CrossTWGv1P_for YIELD_AAupdate_082305_2007_CTSG1_FocusTWGs-test_STRJ(SOC)_SOC_Proposal_2 (1)_2007Test_SoC_0618_4FINAL2009Tables_ERD_Oct30_lsw2" xfId="1155" xr:uid="{00000000-0005-0000-0000-0000FD0A0000}"/>
    <cellStyle name="___retention_FEPTablesJul19_2005Tables_CrossTWGv1P_for YIELD_AAupdate_082305_2007_CTSG1_FocusTWGs-test_STRJ(SOC)_SOC_Proposal_2 (1)_2007Test_SoC_0618_ITRS 2010 NAND Flash table revision--LSW  (Revised 09-15-2010)" xfId="7030" xr:uid="{00000000-0005-0000-0000-0000FE0A0000}"/>
    <cellStyle name="___retention_FEPTablesJul19_2005Tables_CrossTWGv1P_for YIELD_AAupdate_082305_2007_CTSG1_FocusTWGs-test_STRJ(SOC)_SOC_Proposal_2 (1)_2007Test_SoC_0618_ITRS B)_Table_ver6_INTC1~6_021710_After_Telecon_Rev_Alexis-lswEDITORS-NOTES" xfId="4496" xr:uid="{00000000-0005-0000-0000-0000FF0A0000}"/>
    <cellStyle name="___retention_FEPTablesJul19_2005Tables_CrossTWGv1P_for YIELD_AAupdate_082305_2007_CTSG1_FocusTWGs-test_STRJ(SOC)_SOC_Proposal_2 (1)_2007Test_SoC_0618_ITRS EUV Mask WG Meeting with Proposals-2009" xfId="1156" xr:uid="{00000000-0005-0000-0000-0000000B0000}"/>
    <cellStyle name="___retention_FEPTablesJul19_2005Tables_CrossTWGv1P_for YIELD_AAupdate_082305_2007_CTSG1_FocusTWGs-test_STRJ(SOC)_SOC_Proposal_2 (1)_2007Test_SoC_0618_ITRS Optica Mask Table change note 200907011" xfId="1157" xr:uid="{00000000-0005-0000-0000-0000010B0000}"/>
    <cellStyle name="___retention_FEPTablesJul19_2005Tables_CrossTWGv1P_for YIELD_AAupdate_082305_2007_CTSG1_FocusTWGs-test_STRJ(SOC)_SOC_Proposal_2 (1)_2007Test_SoC_0618_Litho_Challenges_2009_ITRS_Lith_Table_Summary-V5" xfId="1158" xr:uid="{00000000-0005-0000-0000-0000020B0000}"/>
    <cellStyle name="___retention_FEPTablesJul19_2005Tables_CrossTWGv1P_for YIELD_AAupdate_082305_2007_CTSG1_FocusTWGs-test_STRJ(SOC)_SOC_Proposal_2 (1)_2007Test_SoC_0618_Table INTC6-Final from Italy" xfId="4497" xr:uid="{00000000-0005-0000-0000-0000030B0000}"/>
    <cellStyle name="___retention_FEPTablesJul19_2005Tables_CrossTWGv1P_for YIELD_AAupdate_082305_2007_CTSG1_FocusTWGs-test_STRJ(SOC)_SOC_Proposal_2 (1)_2007Test_SoC_0618_Table Test-T11 Prober updated 08Jul09" xfId="4498" xr:uid="{00000000-0005-0000-0000-0000040B0000}"/>
    <cellStyle name="___retention_FEPTablesJul19_2005Tables_CrossTWGv1P_for YIELD_AAupdate_082305_2007_CTSG1_FocusTWGs-test_STRJ(SOC)_SOC_Proposal_2 (1)_2007Test_SoC_0618_Table Test-T8 RF updated 14 July 2009" xfId="4499" xr:uid="{00000000-0005-0000-0000-0000050B0000}"/>
    <cellStyle name="___retention_FEPTablesJul19_2005Tables_CrossTWGv1P_for YIELD_AAupdate_082305_2007_CTSG1_FocusTWGs-test_STRJ(SOC)_SOC_Proposal_2 (1)_2007Test_SoC_0618_Table-PIDS4-LSW" xfId="7578" xr:uid="{00000000-0005-0000-0000-0000060B0000}"/>
    <cellStyle name="___retention_FEPTablesJul19_2005Tables_CrossTWGv1P_for YIELD_AAupdate_082305_2007_CTSG1_FocusTWGs-test_STRJ(SOC)_SOC_Proposal_2 (1)_2007Test_SoC_0618_Test_Tables_20081208" xfId="4500" xr:uid="{00000000-0005-0000-0000-0000070B0000}"/>
    <cellStyle name="___retention_FEPTablesJul19_2005Tables_CrossTWGv1P_for YIELD_AAupdate_082305_2007_CTSG1_FocusTWGs-test_STRJ(SOC)_SOC_Proposal_2 (1)_2007Test_SoC_0618_Test_Tables_20081208 Korea feedback_08081225 " xfId="4501" xr:uid="{00000000-0005-0000-0000-0000080B0000}"/>
    <cellStyle name="___retention_FEPTablesJul19_2005Tables_CrossTWGv1P_for YIELD_AAupdate_082305_2007_CTSG1_FocusTWGs-test_STRJ(SOC)_SOC_Proposal_2 (1)_2007Test_SoC_0618_Test_Tables_20081208 Korea feedback_08081225 _Table Test-T8 RF updated 14 July 2009" xfId="4502" xr:uid="{00000000-0005-0000-0000-0000090B0000}"/>
    <cellStyle name="___retention_FEPTablesJul19_2005Tables_CrossTWGv1P_for YIELD_AAupdate_082305_2007_CTSG1_FocusTWGs-test_STRJ(SOC)_SOC_Proposal_2 (1)_2007Test_SoC_0618_Test_Tables_20081208_Table Test-T8 RF updated 14 July 2009" xfId="4503" xr:uid="{00000000-0005-0000-0000-00000A0B0000}"/>
    <cellStyle name="___retention_FEPTablesJul19_2005Tables_CrossTWGv1P_for YIELD_AAupdate_082305_2007_CTSG1_FocusTWGs-test_STRJ(SOC)_SOC_Proposal_2 (1)_2007Test_SoC_0618_Test_Tables_20081231プローブカード案" xfId="4504" xr:uid="{00000000-0005-0000-0000-00000B0B0000}"/>
    <cellStyle name="___retention_FEPTablesJul19_2005Tables_CrossTWGv1P_for YIELD_AAupdate_082305_2007_CTSG1_FocusTWGs-test_STRJ(SOC)_SOC_Proposal_2 (1)_2007Test_SoC_0618_Test_Tables_20081231プローブカード案_Table Test-T8 RF updated 14 July 2009" xfId="4505" xr:uid="{00000000-0005-0000-0000-00000C0B0000}"/>
    <cellStyle name="___retention_FEPTablesJul19_2005Tables_CrossTWGv1P_for YIELD_AAupdate_082305_2007_CTSG1_FocusTWGs-test_STRJ(SOC)_SOC_Proposal_2 (1)_2007Test_SoC_0618_Test_Tables_20090113プローブカード案2" xfId="4506" xr:uid="{00000000-0005-0000-0000-00000D0B0000}"/>
    <cellStyle name="___retention_FEPTablesJul19_2005Tables_CrossTWGv1P_for YIELD_AAupdate_082305_2007_CTSG1_FocusTWGs-test_STRJ(SOC)_SOC_Proposal_2 (1)_2007Test_SoC_0618_Test_Tables_20090113プローブカード案2_Table Test-T8 RF updated 14 July 2009" xfId="4507" xr:uid="{00000000-0005-0000-0000-00000E0B0000}"/>
    <cellStyle name="___retention_FEPTablesJul19_2005Tables_CrossTWGv1P_for YIELD_AAupdate_082305_2007_CTSG1_FocusTWGs-test_STRJ(SOC)_SOC_Proposal_2 (1)_2007Test_SoC_0618_Test_Tables_20090113プローブカード案3" xfId="4508" xr:uid="{00000000-0005-0000-0000-00000F0B0000}"/>
    <cellStyle name="___retention_FEPTablesJul19_2005Tables_CrossTWGv1P_for YIELD_AAupdate_082305_2007_CTSG1_FocusTWGs-test_STRJ(SOC)_SOC_Proposal_2 (1)_2007Test_SoC_0618_Test_Tables_20090113プローブカード案3_Table Test-T8 RF updated 14 July 2009" xfId="4509" xr:uid="{00000000-0005-0000-0000-0000100B0000}"/>
    <cellStyle name="___retention_FEPTablesJul19_2005Tables_CrossTWGv1P_for YIELD_AAupdate_082305_2007_CTSG1_FocusTWGs-test_STRJ(SOC)_SOC_Proposal_2 (1)_2007Test_SoC_0618_To Linda ITRS_NILb (2)" xfId="1159" xr:uid="{00000000-0005-0000-0000-0000110B0000}"/>
    <cellStyle name="___retention_FEPTablesJul19_2005Tables_CrossTWGv1P_for YIELD_AAupdate_082305_2007_CTSG1_FocusTWGs-test_STRJ(SOC)_SOC_Proposal_2 (1)_2007Test_SoC_0618_見直しfor2009：2007Test0829_SoC&amp;Logic" xfId="4510" xr:uid="{00000000-0005-0000-0000-0000120B0000}"/>
    <cellStyle name="___retention_FEPTablesJul19_2005Tables_CrossTWGv1P_for YIELD_AAupdate_082305_2007_CTSG1_FocusTWGs-test_STRJ(SOC)_SOC_Proposal_2 (1)_2007Test_SoC_0618_見直しfor2009：2007Test0829_SoC&amp;Logic(0707会議後)" xfId="4511" xr:uid="{00000000-0005-0000-0000-0000130B0000}"/>
    <cellStyle name="___retention_FEPTablesJul19_2005Tables_CrossTWGv1P_for YIELD_AAupdate_082305_2007_CTSG1_FocusTWGs-test_STRJ(SOC)_SOC_Proposal_2 (1)_2008Tables_FOCUS_ERM-ERD-FEP-LITH-INTC-FAC-AP_DRAFTv7" xfId="1160" xr:uid="{00000000-0005-0000-0000-0000140B0000}"/>
    <cellStyle name="___retention_FEPTablesJul19_2005Tables_CrossTWGv1P_for YIELD_AAupdate_082305_2007_CTSG1_FocusTWGs-test_STRJ(SOC)_SOC_Proposal_2 (1)_2008Tables_FOCUS_ERM-ERD-FEP-LITH-INTC-FAC-AP_DRAFTv7 2" xfId="7769" xr:uid="{00000000-0005-0000-0000-0000150B0000}"/>
    <cellStyle name="___retention_FEPTablesJul19_2005Tables_CrossTWGv1P_for YIELD_AAupdate_082305_2007_CTSG1_FocusTWGs-test_STRJ(SOC)_SOC_Proposal_2 (1)_2008Tables_FOCUS_ERM-ERD-FEP-LITH-INTC-FAC-AP_DRAFTv7_2009 TR Tables_Factory Integration version 08-LSW" xfId="1161" xr:uid="{00000000-0005-0000-0000-0000160B0000}"/>
    <cellStyle name="___retention_FEPTablesJul19_2005Tables_CrossTWGv1P_for YIELD_AAupdate_082305_2007_CTSG1_FocusTWGs-test_STRJ(SOC)_SOC_Proposal_2 (1)_2008Tables_FOCUS_ERM-ERD-FEP-LITH-INTC-FAC-AP_DRAFTv7_2009 TR Tables_Factory Integration(20090806)_02A" xfId="1162" xr:uid="{00000000-0005-0000-0000-0000170B0000}"/>
    <cellStyle name="___retention_FEPTablesJul19_2005Tables_CrossTWGv1P_for YIELD_AAupdate_082305_2007_CTSG1_FocusTWGs-test_STRJ(SOC)_SOC_Proposal_2 (1)_2008Tables_FOCUS_ERM-ERD-FEP-LITH-INTC-FAC-AP_DRAFTv7_2009_INDEX" xfId="4512" xr:uid="{00000000-0005-0000-0000-0000180B0000}"/>
    <cellStyle name="___retention_FEPTablesJul19_2005Tables_CrossTWGv1P_for YIELD_AAupdate_082305_2007_CTSG1_FocusTWGs-test_STRJ(SOC)_SOC_Proposal_2 (1)_2008Tables_FOCUS_ERM-ERD-FEP-LITH-INTC-FAC-AP_DRAFTv7_2009_InterconnectTables_03032010" xfId="4513" xr:uid="{00000000-0005-0000-0000-0000190B0000}"/>
    <cellStyle name="___retention_FEPTablesJul19_2005Tables_CrossTWGv1P_for YIELD_AAupdate_082305_2007_CTSG1_FocusTWGs-test_STRJ(SOC)_SOC_Proposal_2 (1)_2008Tables_FOCUS_ERM-ERD-FEP-LITH-INTC-FAC-AP_DRAFTv7_2009Tables_FOCUS_B_ITRS" xfId="1163" xr:uid="{00000000-0005-0000-0000-00001A0B0000}"/>
    <cellStyle name="___retention_FEPTablesJul19_2005Tables_CrossTWGv1P_for YIELD_AAupdate_082305_2007_CTSG1_FocusTWGs-test_STRJ(SOC)_SOC_Proposal_2 (1)_2008Tables_FOCUS_ERM-ERD-FEP-LITH-INTC-FAC-AP_DRAFTv7_2009Tables_FOCUS_B_itwg(Factory Integration)09" xfId="1164" xr:uid="{00000000-0005-0000-0000-00001B0B0000}"/>
    <cellStyle name="___retention_FEPTablesJul19_2005Tables_CrossTWGv1P_for YIELD_AAupdate_082305_2007_CTSG1_FocusTWGs-test_STRJ(SOC)_SOC_Proposal_2 (1)_2008Tables_FOCUS_ERM-ERD-FEP-LITH-INTC-FAC-AP_DRAFTv7_2009Tables_Focus_B-LITH-US-Bussels-V3" xfId="1165" xr:uid="{00000000-0005-0000-0000-00001C0B0000}"/>
    <cellStyle name="___retention_FEPTablesJul19_2005Tables_CrossTWGv1P_for YIELD_AAupdate_082305_2007_CTSG1_FocusTWGs-test_STRJ(SOC)_SOC_Proposal_2 (1)_2008Tables_FOCUS_ERM-ERD-FEP-LITH-INTC-FAC-AP_DRAFTv7_2009Tables_Focus_B-LITH-US-V13b" xfId="1166" xr:uid="{00000000-0005-0000-0000-00001D0B0000}"/>
    <cellStyle name="___retention_FEPTablesJul19_2005Tables_CrossTWGv1P_for YIELD_AAupdate_082305_2007_CTSG1_FocusTWGs-test_STRJ(SOC)_SOC_Proposal_2 (1)_2008Tables_FOCUS_ERM-ERD-FEP-LITH-INTC-FAC-AP_DRAFTv7_2009Tables_FOCUS_C_ITRS-FEPITWG(LL edits)" xfId="7031" xr:uid="{00000000-0005-0000-0000-00001E0B0000}"/>
    <cellStyle name="___retention_FEPTablesJul19_2005Tables_CrossTWGv1P_for YIELD_AAupdate_082305_2007_CTSG1_FocusTWGs-test_STRJ(SOC)_SOC_Proposal_2 (1)_2008Tables_FOCUS_ERM-ERD-FEP-LITH-INTC-FAC-AP_DRAFTv7_2009Tables_FOCUS_C_ITRSV1" xfId="1167" xr:uid="{00000000-0005-0000-0000-00001F0B0000}"/>
    <cellStyle name="___retention_FEPTablesJul19_2005Tables_CrossTWGv1P_for YIELD_AAupdate_082305_2007_CTSG1_FocusTWGs-test_STRJ(SOC)_SOC_Proposal_2 (1)_2008Tables_FOCUS_ERM-ERD-FEP-LITH-INTC-FAC-AP_DRAFTv7_2009Tables_FOCUS_C_ITRSV3" xfId="1168" xr:uid="{00000000-0005-0000-0000-0000200B0000}"/>
    <cellStyle name="___retention_FEPTablesJul19_2005Tables_CrossTWGv1P_for YIELD_AAupdate_082305_2007_CTSG1_FocusTWGs-test_STRJ(SOC)_SOC_Proposal_2 (1)_2008Tables_FOCUS_ERM-ERD-FEP-LITH-INTC-FAC-AP_DRAFTv7_2009Tables_FOCUS_D_ITRS-ITWG Copy 2010 V1" xfId="1169" xr:uid="{00000000-0005-0000-0000-0000210B0000}"/>
    <cellStyle name="___retention_FEPTablesJul19_2005Tables_CrossTWGv1P_for YIELD_AAupdate_082305_2007_CTSG1_FocusTWGs-test_STRJ(SOC)_SOC_Proposal_2 (1)_2008Tables_FOCUS_ERM-ERD-FEP-LITH-INTC-FAC-AP_DRAFTv7_2009Tables_FOCUS_E_ITRS-AP and Interconnectv1" xfId="4514" xr:uid="{00000000-0005-0000-0000-0000220B0000}"/>
    <cellStyle name="___retention_FEPTablesJul19_2005Tables_CrossTWGv1P_for YIELD_AAupdate_082305_2007_CTSG1_FocusTWGs-test_STRJ(SOC)_SOC_Proposal_2 (1)_2008Tables_FOCUS_ERM-ERD-FEP-LITH-INTC-FAC-AP_DRAFTv7_2009Tables_FOCUS_E_ITRS-Interconnect-DRAFT" xfId="4515" xr:uid="{00000000-0005-0000-0000-0000230B0000}"/>
    <cellStyle name="___retention_FEPTablesJul19_2005Tables_CrossTWGv1P_for YIELD_AAupdate_082305_2007_CTSG1_FocusTWGs-test_STRJ(SOC)_SOC_Proposal_2 (1)_2008Tables_FOCUS_ERM-ERD-FEP-LITH-INTC-FAC-AP_DRAFTv7_2009Tables_ORTC_V5" xfId="1170" xr:uid="{00000000-0005-0000-0000-0000240B0000}"/>
    <cellStyle name="___retention_FEPTablesJul19_2005Tables_CrossTWGv1P_for YIELD_AAupdate_082305_2007_CTSG1_FocusTWGs-test_STRJ(SOC)_SOC_Proposal_2 (1)_2008Tables_FOCUS_ERM-ERD-FEP-LITH-INTC-FAC-AP_DRAFTv7_2010-Update-PIDS-4B-lsw" xfId="7032" xr:uid="{00000000-0005-0000-0000-0000250B0000}"/>
    <cellStyle name="___retention_FEPTablesJul19_2005Tables_CrossTWGv1P_for YIELD_AAupdate_082305_2007_CTSG1_FocusTWGs-test_STRJ(SOC)_SOC_Proposal_2 (1)_2008Tables_FOCUS_ERM-ERD-FEP-LITH-INTC-FAC-AP_DRAFTv7_2011_ORTC-2A" xfId="3112" xr:uid="{00000000-0005-0000-0000-0000260B0000}"/>
    <cellStyle name="___retention_FEPTablesJul19_2005Tables_CrossTWGv1P_for YIELD_AAupdate_082305_2007_CTSG1_FocusTWGs-test_STRJ(SOC)_SOC_Proposal_2 (1)_2008Tables_FOCUS_ERM-ERD-FEP-LITH-INTC-FAC-AP_DRAFTv7_4FINAL2009Tables_ERD_Oct30_lsw" xfId="1171" xr:uid="{00000000-0005-0000-0000-0000270B0000}"/>
    <cellStyle name="___retention_FEPTablesJul19_2005Tables_CrossTWGv1P_for YIELD_AAupdate_082305_2007_CTSG1_FocusTWGs-test_STRJ(SOC)_SOC_Proposal_2 (1)_2008Tables_FOCUS_ERM-ERD-FEP-LITH-INTC-FAC-AP_DRAFTv7_4FINAL2009Tables_ERD_Oct30_lsw2" xfId="1172" xr:uid="{00000000-0005-0000-0000-0000280B0000}"/>
    <cellStyle name="___retention_FEPTablesJul19_2005Tables_CrossTWGv1P_for YIELD_AAupdate_082305_2007_CTSG1_FocusTWGs-test_STRJ(SOC)_SOC_Proposal_2 (1)_2008Tables_FOCUS_ERM-ERD-FEP-LITH-INTC-FAC-AP_DRAFTv7_ITRS 2010 NAND Flash table revision--LSW  (Revised 09-15-2010)" xfId="6750" xr:uid="{00000000-0005-0000-0000-0000290B0000}"/>
    <cellStyle name="___retention_FEPTablesJul19_2005Tables_CrossTWGv1P_for YIELD_AAupdate_082305_2007_CTSG1_FocusTWGs-test_STRJ(SOC)_SOC_Proposal_2 (1)_2008Tables_FOCUS_ERM-ERD-FEP-LITH-INTC-FAC-AP_DRAFTv7_ITRS B)_Table_ver6_INTC1~6_021710_After_Telecon_Rev_Alexis-lswEDITORS" xfId="4516" xr:uid="{00000000-0005-0000-0000-00002A0B0000}"/>
    <cellStyle name="___retention_FEPTablesJul19_2005Tables_CrossTWGv1P_for YIELD_AAupdate_082305_2007_CTSG1_FocusTWGs-test_STRJ(SOC)_SOC_Proposal_2 (1)_2008Tables_FOCUS_ERM-ERD-FEP-LITH-INTC-FAC-AP_DRAFTv7_ITRS EUV Mask WG Meeting with Proposals-2009" xfId="1173" xr:uid="{00000000-0005-0000-0000-00002B0B0000}"/>
    <cellStyle name="___retention_FEPTablesJul19_2005Tables_CrossTWGv1P_for YIELD_AAupdate_082305_2007_CTSG1_FocusTWGs-test_STRJ(SOC)_SOC_Proposal_2 (1)_2008Tables_FOCUS_ERM-ERD-FEP-LITH-INTC-FAC-AP_DRAFTv7_ITRS Optica Mask Table change note 200907011" xfId="1174" xr:uid="{00000000-0005-0000-0000-00002C0B0000}"/>
    <cellStyle name="___retention_FEPTablesJul19_2005Tables_CrossTWGv1P_for YIELD_AAupdate_082305_2007_CTSG1_FocusTWGs-test_STRJ(SOC)_SOC_Proposal_2 (1)_2008Tables_FOCUS_ERM-ERD-FEP-LITH-INTC-FAC-AP_DRAFTv7_Litho_Challenges_2009_ITRS_Lith_Table_Summary-V5" xfId="1175" xr:uid="{00000000-0005-0000-0000-00002D0B0000}"/>
    <cellStyle name="___retention_FEPTablesJul19_2005Tables_CrossTWGv1P_for YIELD_AAupdate_082305_2007_CTSG1_FocusTWGs-test_STRJ(SOC)_SOC_Proposal_2 (1)_2008Tables_FOCUS_ERM-ERD-FEP-LITH-INTC-FAC-AP_DRAFTv7_Table INTC6-Final from Italy" xfId="4517" xr:uid="{00000000-0005-0000-0000-00002E0B0000}"/>
    <cellStyle name="___retention_FEPTablesJul19_2005Tables_CrossTWGv1P_for YIELD_AAupdate_082305_2007_CTSG1_FocusTWGs-test_STRJ(SOC)_SOC_Proposal_2 (1)_2008Tables_FOCUS_ERM-ERD-FEP-LITH-INTC-FAC-AP_DRAFTv7_Table-PIDS4-LSW" xfId="6751" xr:uid="{00000000-0005-0000-0000-00002F0B0000}"/>
    <cellStyle name="___retention_FEPTablesJul19_2005Tables_CrossTWGv1P_for YIELD_AAupdate_082305_2007_CTSG1_FocusTWGs-test_STRJ(SOC)_SOC_Proposal_2 (1)_2008Tables_FOCUS_ERM-ERD-FEP-LITH-INTC-FAC-AP_DRAFTv7_To Linda ITRS_NILb (2)" xfId="1176" xr:uid="{00000000-0005-0000-0000-0000300B0000}"/>
    <cellStyle name="___retention_FEPTablesJul19_2005Tables_CrossTWGv1P_for YIELD_AAupdate_082305_2007_CTSG1_FocusTWGs-test_STRJ(SOC)_SOC_Proposal_2 (1)_2008Test 081203 handler revised proposal by SEAJ" xfId="4518" xr:uid="{00000000-0005-0000-0000-0000310B0000}"/>
    <cellStyle name="___retention_FEPTablesJul19_2005Tables_CrossTWGv1P_for YIELD_AAupdate_082305_2007_CTSG1_FocusTWGs-test_STRJ(SOC)_SOC_Proposal_2 (1)_2008Test 081203 handler revised proposal by SEAJ_2009 ITRS TestTable(Handler)090505" xfId="4519" xr:uid="{00000000-0005-0000-0000-0000320B0000}"/>
    <cellStyle name="___retention_FEPTablesJul19_2005Tables_CrossTWGv1P_for YIELD_AAupdate_082305_2007_CTSG1_FocusTWGs-test_STRJ(SOC)_SOC_Proposal_2 (1)_2008Test 081203 handler revised proposal by SEAJ_Table Test-T8 RF updated 14 July 2009" xfId="4520" xr:uid="{00000000-0005-0000-0000-0000330B0000}"/>
    <cellStyle name="___retention_FEPTablesJul19_2005Tables_CrossTWGv1P_for YIELD_AAupdate_082305_2007_CTSG1_FocusTWGs-test_STRJ(SOC)_SOC_Proposal_2 (1)_2008Test 1120 prober " xfId="4521" xr:uid="{00000000-0005-0000-0000-0000340B0000}"/>
    <cellStyle name="___retention_FEPTablesJul19_2005Tables_CrossTWGv1P_for YIELD_AAupdate_082305_2007_CTSG1_FocusTWGs-test_STRJ(SOC)_SOC_Proposal_2 (1)_2008Test 1120 prober _2009 ITRS TestTable(Handler)090505" xfId="4522" xr:uid="{00000000-0005-0000-0000-0000350B0000}"/>
    <cellStyle name="___retention_FEPTablesJul19_2005Tables_CrossTWGv1P_for YIELD_AAupdate_082305_2007_CTSG1_FocusTWGs-test_STRJ(SOC)_SOC_Proposal_2 (1)_2008Test 1120 prober _Table Test-T8 RF updated 14 July 2009" xfId="4523" xr:uid="{00000000-0005-0000-0000-0000360B0000}"/>
    <cellStyle name="___retention_FEPTablesJul19_2005Tables_CrossTWGv1P_for YIELD_AAupdate_082305_2007_CTSG1_FocusTWGs-test_STRJ(SOC)_SOC_Proposal_2 (1)_2008Test0722" xfId="4524" xr:uid="{00000000-0005-0000-0000-0000370B0000}"/>
    <cellStyle name="___retention_FEPTablesJul19_2005Tables_CrossTWGv1P_for YIELD_AAupdate_082305_2007_CTSG1_FocusTWGs-test_STRJ(SOC)_SOC_Proposal_2 (1)_2008Test0722_2009 ITRS TestTable(Handler)090505" xfId="4525" xr:uid="{00000000-0005-0000-0000-0000380B0000}"/>
    <cellStyle name="___retention_FEPTablesJul19_2005Tables_CrossTWGv1P_for YIELD_AAupdate_082305_2007_CTSG1_FocusTWGs-test_STRJ(SOC)_SOC_Proposal_2 (1)_2008Test0722_Table Test-T8 RF updated 14 July 2009" xfId="4526" xr:uid="{00000000-0005-0000-0000-0000390B0000}"/>
    <cellStyle name="___retention_FEPTablesJul19_2005Tables_CrossTWGv1P_for YIELD_AAupdate_082305_2007_CTSG1_FocusTWGs-test_STRJ(SOC)_SOC_Proposal_2 (1)_2008Test1215" xfId="4527" xr:uid="{00000000-0005-0000-0000-00003A0B0000}"/>
    <cellStyle name="___retention_FEPTablesJul19_2005Tables_CrossTWGv1P_for YIELD_AAupdate_082305_2007_CTSG1_FocusTWGs-test_STRJ(SOC)_SOC_Proposal_2 (1)_2008Test1215_Table Test-T8 RF updated 14 July 2009" xfId="4528" xr:uid="{00000000-0005-0000-0000-00003B0B0000}"/>
    <cellStyle name="___retention_FEPTablesJul19_2005Tables_CrossTWGv1P_for YIELD_AAupdate_082305_2007_CTSG1_FocusTWGs-test_STRJ(SOC)_SOC_Proposal_2 (1)_2008TestProposals_Handler_081208" xfId="4529" xr:uid="{00000000-0005-0000-0000-00003C0B0000}"/>
    <cellStyle name="___retention_FEPTablesJul19_2005Tables_CrossTWGv1P_for YIELD_AAupdate_082305_2007_CTSG1_FocusTWGs-test_STRJ(SOC)_SOC_Proposal_2 (1)_2008TestProposals_Handler_081208_Table Test-T8 RF updated 14 July 2009" xfId="4530" xr:uid="{00000000-0005-0000-0000-00003D0B0000}"/>
    <cellStyle name="___retention_FEPTablesJul19_2005Tables_CrossTWGv1P_for YIELD_AAupdate_082305_2007_CTSG1_FocusTWGs-test_STRJ(SOC)_SOC_Proposal_2 (1)_2009 ITRS TestTable(Handler)090505" xfId="4531" xr:uid="{00000000-0005-0000-0000-00003E0B0000}"/>
    <cellStyle name="___retention_FEPTablesJul19_2005Tables_CrossTWGv1P_for YIELD_AAupdate_082305_2007_CTSG1_FocusTWGs-test_STRJ(SOC)_SOC_Proposal_2 (1)_2009 TR Tables_Factory Integration version 08-LSW" xfId="1177" xr:uid="{00000000-0005-0000-0000-00003F0B0000}"/>
    <cellStyle name="___retention_FEPTablesJul19_2005Tables_CrossTWGv1P_for YIELD_AAupdate_082305_2007_CTSG1_FocusTWGs-test_STRJ(SOC)_SOC_Proposal_2 (1)_2009 TR Tables_Factory Integration(20090806)_02A" xfId="1178" xr:uid="{00000000-0005-0000-0000-0000400B0000}"/>
    <cellStyle name="___retention_FEPTablesJul19_2005Tables_CrossTWGv1P_for YIELD_AAupdate_082305_2007_CTSG1_FocusTWGs-test_STRJ(SOC)_SOC_Proposal_2 (1)_2009_INDEX" xfId="4532" xr:uid="{00000000-0005-0000-0000-0000410B0000}"/>
    <cellStyle name="___retention_FEPTablesJul19_2005Tables_CrossTWGv1P_for YIELD_AAupdate_082305_2007_CTSG1_FocusTWGs-test_STRJ(SOC)_SOC_Proposal_2 (1)_2009_InterconnectTables_03032010" xfId="4533" xr:uid="{00000000-0005-0000-0000-0000420B0000}"/>
    <cellStyle name="___retention_FEPTablesJul19_2005Tables_CrossTWGv1P_for YIELD_AAupdate_082305_2007_CTSG1_FocusTWGs-test_STRJ(SOC)_SOC_Proposal_2 (1)_2009Tables_FOCUS_B_ITRS" xfId="1179" xr:uid="{00000000-0005-0000-0000-0000430B0000}"/>
    <cellStyle name="___retention_FEPTablesJul19_2005Tables_CrossTWGv1P_for YIELD_AAupdate_082305_2007_CTSG1_FocusTWGs-test_STRJ(SOC)_SOC_Proposal_2 (1)_2009Tables_FOCUS_B_itwg(Factory Integration)09" xfId="1180" xr:uid="{00000000-0005-0000-0000-0000440B0000}"/>
    <cellStyle name="___retention_FEPTablesJul19_2005Tables_CrossTWGv1P_for YIELD_AAupdate_082305_2007_CTSG1_FocusTWGs-test_STRJ(SOC)_SOC_Proposal_2 (1)_2009Tables_Focus_B-LITH-US-Bussels-V3" xfId="1181" xr:uid="{00000000-0005-0000-0000-0000450B0000}"/>
    <cellStyle name="___retention_FEPTablesJul19_2005Tables_CrossTWGv1P_for YIELD_AAupdate_082305_2007_CTSG1_FocusTWGs-test_STRJ(SOC)_SOC_Proposal_2 (1)_2009Tables_Focus_B-LITH-US-V13b" xfId="1182" xr:uid="{00000000-0005-0000-0000-0000460B0000}"/>
    <cellStyle name="___retention_FEPTablesJul19_2005Tables_CrossTWGv1P_for YIELD_AAupdate_082305_2007_CTSG1_FocusTWGs-test_STRJ(SOC)_SOC_Proposal_2 (1)_2009Tables_FOCUS_C_ITRS-FEPITWG(LL edits)" xfId="7331" xr:uid="{00000000-0005-0000-0000-0000470B0000}"/>
    <cellStyle name="___retention_FEPTablesJul19_2005Tables_CrossTWGv1P_for YIELD_AAupdate_082305_2007_CTSG1_FocusTWGs-test_STRJ(SOC)_SOC_Proposal_2 (1)_2009Tables_FOCUS_C_ITRSV1" xfId="1183" xr:uid="{00000000-0005-0000-0000-0000480B0000}"/>
    <cellStyle name="___retention_FEPTablesJul19_2005Tables_CrossTWGv1P_for YIELD_AAupdate_082305_2007_CTSG1_FocusTWGs-test_STRJ(SOC)_SOC_Proposal_2 (1)_2009Tables_FOCUS_C_ITRSV3" xfId="1184" xr:uid="{00000000-0005-0000-0000-0000490B0000}"/>
    <cellStyle name="___retention_FEPTablesJul19_2005Tables_CrossTWGv1P_for YIELD_AAupdate_082305_2007_CTSG1_FocusTWGs-test_STRJ(SOC)_SOC_Proposal_2 (1)_2009Tables_FOCUS_D_ITRS-ITWG Copy 2010 V1" xfId="1185" xr:uid="{00000000-0005-0000-0000-00004A0B0000}"/>
    <cellStyle name="___retention_FEPTablesJul19_2005Tables_CrossTWGv1P_for YIELD_AAupdate_082305_2007_CTSG1_FocusTWGs-test_STRJ(SOC)_SOC_Proposal_2 (1)_2009Tables_FOCUS_E_ITRS-AP and Interconnectv1" xfId="4534" xr:uid="{00000000-0005-0000-0000-00004B0B0000}"/>
    <cellStyle name="___retention_FEPTablesJul19_2005Tables_CrossTWGv1P_for YIELD_AAupdate_082305_2007_CTSG1_FocusTWGs-test_STRJ(SOC)_SOC_Proposal_2 (1)_2009Tables_FOCUS_E_ITRS-Interconnect-DRAFT" xfId="4535" xr:uid="{00000000-0005-0000-0000-00004C0B0000}"/>
    <cellStyle name="___retention_FEPTablesJul19_2005Tables_CrossTWGv1P_for YIELD_AAupdate_082305_2007_CTSG1_FocusTWGs-test_STRJ(SOC)_SOC_Proposal_2 (1)_2009Tables_ORTC_V5" xfId="1186" xr:uid="{00000000-0005-0000-0000-00004D0B0000}"/>
    <cellStyle name="___retention_FEPTablesJul19_2005Tables_CrossTWGv1P_for YIELD_AAupdate_082305_2007_CTSG1_FocusTWGs-test_STRJ(SOC)_SOC_Proposal_2 (1)_2010-Update-PIDS-4B-lsw" xfId="7653" xr:uid="{00000000-0005-0000-0000-00004E0B0000}"/>
    <cellStyle name="___retention_FEPTablesJul19_2005Tables_CrossTWGv1P_for YIELD_AAupdate_082305_2007_CTSG1_FocusTWGs-test_STRJ(SOC)_SOC_Proposal_2 (1)_2011_ORTC-2A" xfId="3113" xr:uid="{00000000-0005-0000-0000-00004F0B0000}"/>
    <cellStyle name="___retention_FEPTablesJul19_2005Tables_CrossTWGv1P_for YIELD_AAupdate_082305_2007_CTSG1_FocusTWGs-test_STRJ(SOC)_SOC_Proposal_2 (1)_4FINAL2009Tables_ERD_Oct30_lsw" xfId="1187" xr:uid="{00000000-0005-0000-0000-0000500B0000}"/>
    <cellStyle name="___retention_FEPTablesJul19_2005Tables_CrossTWGv1P_for YIELD_AAupdate_082305_2007_CTSG1_FocusTWGs-test_STRJ(SOC)_SOC_Proposal_2 (1)_4FINAL2009Tables_ERD_Oct30_lsw2" xfId="1188" xr:uid="{00000000-0005-0000-0000-0000510B0000}"/>
    <cellStyle name="___retention_FEPTablesJul19_2005Tables_CrossTWGv1P_for YIELD_AAupdate_082305_2007_CTSG1_FocusTWGs-test_STRJ(SOC)_SOC_Proposal_2 (1)_ITRS 2010 NAND Flash table revision--LSW  (Revised 09-15-2010)" xfId="7332" xr:uid="{00000000-0005-0000-0000-0000520B0000}"/>
    <cellStyle name="___retention_FEPTablesJul19_2005Tables_CrossTWGv1P_for YIELD_AAupdate_082305_2007_CTSG1_FocusTWGs-test_STRJ(SOC)_SOC_Proposal_2 (1)_ITRS B)_Table_ver6_INTC1~6_021710_After_Telecon_Rev_Alexis-lswEDITORS-NOTES" xfId="4536" xr:uid="{00000000-0005-0000-0000-0000530B0000}"/>
    <cellStyle name="___retention_FEPTablesJul19_2005Tables_CrossTWGv1P_for YIELD_AAupdate_082305_2007_CTSG1_FocusTWGs-test_STRJ(SOC)_SOC_Proposal_2 (1)_ITRS EUV Mask WG Meeting with Proposals-2009" xfId="1189" xr:uid="{00000000-0005-0000-0000-0000540B0000}"/>
    <cellStyle name="___retention_FEPTablesJul19_2005Tables_CrossTWGv1P_for YIELD_AAupdate_082305_2007_CTSG1_FocusTWGs-test_STRJ(SOC)_SOC_Proposal_2 (1)_ITRS Optica Mask Table change note 200907011" xfId="1190" xr:uid="{00000000-0005-0000-0000-0000550B0000}"/>
    <cellStyle name="___retention_FEPTablesJul19_2005Tables_CrossTWGv1P_for YIELD_AAupdate_082305_2007_CTSG1_FocusTWGs-test_STRJ(SOC)_SOC_Proposal_2 (1)_Litho_Challenges_2009_ITRS_Lith_Table_Summary-V5" xfId="1191" xr:uid="{00000000-0005-0000-0000-0000560B0000}"/>
    <cellStyle name="___retention_FEPTablesJul19_2005Tables_CrossTWGv1P_for YIELD_AAupdate_082305_2007_CTSG1_FocusTWGs-test_STRJ(SOC)_SOC_Proposal_2 (1)_Table INTC6-Final from Italy" xfId="4537" xr:uid="{00000000-0005-0000-0000-0000570B0000}"/>
    <cellStyle name="___retention_FEPTablesJul19_2005Tables_CrossTWGv1P_for YIELD_AAupdate_082305_2007_CTSG1_FocusTWGs-test_STRJ(SOC)_SOC_Proposal_2 (1)_Table Test-T11 Prober updated 08Jul09" xfId="4538" xr:uid="{00000000-0005-0000-0000-0000580B0000}"/>
    <cellStyle name="___retention_FEPTablesJul19_2005Tables_CrossTWGv1P_for YIELD_AAupdate_082305_2007_CTSG1_FocusTWGs-test_STRJ(SOC)_SOC_Proposal_2 (1)_Table Test-T8 RF updated 14 July 2009" xfId="4539" xr:uid="{00000000-0005-0000-0000-0000590B0000}"/>
    <cellStyle name="___retention_FEPTablesJul19_2005Tables_CrossTWGv1P_for YIELD_AAupdate_082305_2007_CTSG1_FocusTWGs-test_STRJ(SOC)_SOC_Proposal_2 (1)_Table-PIDS4-LSW" xfId="7654" xr:uid="{00000000-0005-0000-0000-00005A0B0000}"/>
    <cellStyle name="___retention_FEPTablesJul19_2005Tables_CrossTWGv1P_for YIELD_AAupdate_082305_2007_CTSG1_FocusTWGs-test_STRJ(SOC)_SOC_Proposal_2 (1)_Test_Tables_20081208" xfId="4540" xr:uid="{00000000-0005-0000-0000-00005B0B0000}"/>
    <cellStyle name="___retention_FEPTablesJul19_2005Tables_CrossTWGv1P_for YIELD_AAupdate_082305_2007_CTSG1_FocusTWGs-test_STRJ(SOC)_SOC_Proposal_2 (1)_Test_Tables_20081208 Korea feedback_08081225 " xfId="4541" xr:uid="{00000000-0005-0000-0000-00005C0B0000}"/>
    <cellStyle name="___retention_FEPTablesJul19_2005Tables_CrossTWGv1P_for YIELD_AAupdate_082305_2007_CTSG1_FocusTWGs-test_STRJ(SOC)_SOC_Proposal_2 (1)_Test_Tables_20081208 Korea feedback_08081225 _Table Test-T8 RF updated 14 July 2009" xfId="4542" xr:uid="{00000000-0005-0000-0000-00005D0B0000}"/>
    <cellStyle name="___retention_FEPTablesJul19_2005Tables_CrossTWGv1P_for YIELD_AAupdate_082305_2007_CTSG1_FocusTWGs-test_STRJ(SOC)_SOC_Proposal_2 (1)_Test_Tables_20081208_Table Test-T8 RF updated 14 July 2009" xfId="4543" xr:uid="{00000000-0005-0000-0000-00005E0B0000}"/>
    <cellStyle name="___retention_FEPTablesJul19_2005Tables_CrossTWGv1P_for YIELD_AAupdate_082305_2007_CTSG1_FocusTWGs-test_STRJ(SOC)_SOC_Proposal_2 (1)_Test_Tables_20081231プローブカード案" xfId="4544" xr:uid="{00000000-0005-0000-0000-00005F0B0000}"/>
    <cellStyle name="___retention_FEPTablesJul19_2005Tables_CrossTWGv1P_for YIELD_AAupdate_082305_2007_CTSG1_FocusTWGs-test_STRJ(SOC)_SOC_Proposal_2 (1)_Test_Tables_20081231プローブカード案_Table Test-T8 RF updated 14 July 2009" xfId="4545" xr:uid="{00000000-0005-0000-0000-0000600B0000}"/>
    <cellStyle name="___retention_FEPTablesJul19_2005Tables_CrossTWGv1P_for YIELD_AAupdate_082305_2007_CTSG1_FocusTWGs-test_STRJ(SOC)_SOC_Proposal_2 (1)_Test_Tables_20090113プローブカード案2" xfId="4546" xr:uid="{00000000-0005-0000-0000-0000610B0000}"/>
    <cellStyle name="___retention_FEPTablesJul19_2005Tables_CrossTWGv1P_for YIELD_AAupdate_082305_2007_CTSG1_FocusTWGs-test_STRJ(SOC)_SOC_Proposal_2 (1)_Test_Tables_20090113プローブカード案2_Table Test-T8 RF updated 14 July 2009" xfId="4547" xr:uid="{00000000-0005-0000-0000-0000620B0000}"/>
    <cellStyle name="___retention_FEPTablesJul19_2005Tables_CrossTWGv1P_for YIELD_AAupdate_082305_2007_CTSG1_FocusTWGs-test_STRJ(SOC)_SOC_Proposal_2 (1)_Test_Tables_20090113プローブカード案3" xfId="4548" xr:uid="{00000000-0005-0000-0000-0000630B0000}"/>
    <cellStyle name="___retention_FEPTablesJul19_2005Tables_CrossTWGv1P_for YIELD_AAupdate_082305_2007_CTSG1_FocusTWGs-test_STRJ(SOC)_SOC_Proposal_2 (1)_Test_Tables_20090113プローブカード案3_Table Test-T8 RF updated 14 July 2009" xfId="4549" xr:uid="{00000000-0005-0000-0000-0000640B0000}"/>
    <cellStyle name="___retention_FEPTablesJul19_2005Tables_CrossTWGv1P_for YIELD_AAupdate_082305_2007_CTSG1_FocusTWGs-test_STRJ(SOC)_SOC_Proposal_2 (1)_To Linda ITRS_NILb (2)" xfId="1192" xr:uid="{00000000-0005-0000-0000-0000650B0000}"/>
    <cellStyle name="___retention_FEPTablesJul19_2005Tables_CrossTWGv1P_for YIELD_AAupdate_082305_2007_CTSG1_FocusTWGs-test_STRJ(SOC)_SOC_Proposal_2 (1)_WK_2007Test0612Rev04" xfId="1193" xr:uid="{00000000-0005-0000-0000-0000660B0000}"/>
    <cellStyle name="___retention_FEPTablesJul19_2005Tables_CrossTWGv1P_for YIELD_AAupdate_082305_2007_CTSG1_FocusTWGs-test_STRJ(SOC)_SOC_Proposal_2 (1)_WK_2007Test0612Rev04 2" xfId="7488" xr:uid="{00000000-0005-0000-0000-0000670B0000}"/>
    <cellStyle name="___retention_FEPTablesJul19_2005Tables_CrossTWGv1P_for YIELD_AAupdate_082305_2007_CTSG1_FocusTWGs-test_STRJ(SOC)_SOC_Proposal_2 (1)_WK_2007Test0612Rev04_2008Tables_FOCUS_ERM-ERD-FEP-LITH-INTC-FAC-AP_DRAFTv7" xfId="1194" xr:uid="{00000000-0005-0000-0000-0000680B0000}"/>
    <cellStyle name="___retention_FEPTablesJul19_2005Tables_CrossTWGv1P_for YIELD_AAupdate_082305_2007_CTSG1_FocusTWGs-test_STRJ(SOC)_SOC_Proposal_2 (1)_WK_2007Test0612Rev04_2008Tables_FOCUS_ERM-ERD-FEP-LITH-INTC-FAC-AP_DRAFTv7 2" xfId="7770" xr:uid="{00000000-0005-0000-0000-0000690B0000}"/>
    <cellStyle name="___retention_FEPTablesJul19_2005Tables_CrossTWGv1P_for YIELD_AAupdate_082305_2007_CTSG1_FocusTWGs-test_STRJ(SOC)_SOC_Proposal_2 (1)_WK_2007Test0612Rev04_2008Tables_FOCUS_ERM-ERD-FEP-LITH-INTC-FAC-AP_DRAFTv7_2009 TR Tables_Factory Integration(20090806)_02A" xfId="1195" xr:uid="{00000000-0005-0000-0000-00006A0B0000}"/>
    <cellStyle name="___retention_FEPTablesJul19_2005Tables_CrossTWGv1P_for YIELD_AAupdate_082305_2007_CTSG1_FocusTWGs-test_STRJ(SOC)_SOC_Proposal_2 (1)_WK_2007Test0612Rev04_2008Tables_FOCUS_ERM-ERD-FEP-LITH-INTC-FAC-AP_DRAFTv7_2009_INDEX" xfId="4550" xr:uid="{00000000-0005-0000-0000-00006B0B0000}"/>
    <cellStyle name="___retention_FEPTablesJul19_2005Tables_CrossTWGv1P_for YIELD_AAupdate_082305_2007_CTSG1_FocusTWGs-test_STRJ(SOC)_SOC_Proposal_2 (1)_WK_2007Test0612Rev04_2008Tables_FOCUS_ERM-ERD-FEP-LITH-INTC-FAC-AP_DRAFTv7_2009_InterconnectTables_03032010" xfId="4551" xr:uid="{00000000-0005-0000-0000-00006C0B0000}"/>
    <cellStyle name="___retention_FEPTablesJul19_2005Tables_CrossTWGv1P_for YIELD_AAupdate_082305_2007_CTSG1_FocusTWGs-test_STRJ(SOC)_SOC_Proposal_2 (1)_WK_2007Test0612Rev04_2008Tables_FOCUS_ERM-ERD-FEP-LITH-INTC-FAC-AP_DRAFTv7_2009Tables_FOCUS_B_ITRS" xfId="1196" xr:uid="{00000000-0005-0000-0000-00006D0B0000}"/>
    <cellStyle name="___retention_FEPTablesJul19_2005Tables_CrossTWGv1P_for YIELD_AAupdate_082305_2007_CTSG1_FocusTWGs-test_STRJ(SOC)_SOC_Proposal_2 (1)_WK_2007Test0612Rev04_2008Tables_FOCUS_ERM-ERD-FEP-LITH-INTC-FAC-AP_DRAFTv7_2009Tables_FOCUS_B_itwg(Factory Integration)09" xfId="1197" xr:uid="{00000000-0005-0000-0000-00006E0B0000}"/>
    <cellStyle name="___retention_FEPTablesJul19_2005Tables_CrossTWGv1P_for YIELD_AAupdate_082305_2007_CTSG1_FocusTWGs-test_STRJ(SOC)_SOC_Proposal_2 (1)_WK_2007Test0612Rev04_2008Tables_FOCUS_ERM-ERD-FEP-LITH-INTC-FAC-AP_DRAFTv7_2009Tables_Focus_B-LITH-US-Bussels-V3" xfId="1198" xr:uid="{00000000-0005-0000-0000-00006F0B0000}"/>
    <cellStyle name="___retention_FEPTablesJul19_2005Tables_CrossTWGv1P_for YIELD_AAupdate_082305_2007_CTSG1_FocusTWGs-test_STRJ(SOC)_SOC_Proposal_2 (1)_WK_2007Test0612Rev04_2008Tables_FOCUS_ERM-ERD-FEP-LITH-INTC-FAC-AP_DRAFTv7_2009Tables_Focus_B-LITH-US-V13b" xfId="1199" xr:uid="{00000000-0005-0000-0000-0000700B0000}"/>
    <cellStyle name="___retention_FEPTablesJul19_2005Tables_CrossTWGv1P_for YIELD_AAupdate_082305_2007_CTSG1_FocusTWGs-test_STRJ(SOC)_SOC_Proposal_2 (1)_WK_2007Test0612Rev04_2008Tables_FOCUS_ERM-ERD-FEP-LITH-INTC-FAC-AP_DRAFTv7_2009Tables_FOCUS_C_ITRS-FEPITWG(LL edits)" xfId="7655" xr:uid="{00000000-0005-0000-0000-0000710B0000}"/>
    <cellStyle name="___retention_FEPTablesJul19_2005Tables_CrossTWGv1P_for YIELD_AAupdate_082305_2007_CTSG1_FocusTWGs-test_STRJ(SOC)_SOC_Proposal_2 (1)_WK_2007Test0612Rev04_2008Tables_FOCUS_ERM-ERD-FEP-LITH-INTC-FAC-AP_DRAFTv7_2009Tables_FOCUS_C_ITRSV1" xfId="1200" xr:uid="{00000000-0005-0000-0000-0000720B0000}"/>
    <cellStyle name="___retention_FEPTablesJul19_2005Tables_CrossTWGv1P_for YIELD_AAupdate_082305_2007_CTSG1_FocusTWGs-test_STRJ(SOC)_SOC_Proposal_2 (1)_WK_2007Test0612Rev04_2008Tables_FOCUS_ERM-ERD-FEP-LITH-INTC-FAC-AP_DRAFTv7_2009Tables_FOCUS_C_ITRSV3" xfId="1201" xr:uid="{00000000-0005-0000-0000-0000730B0000}"/>
    <cellStyle name="___retention_FEPTablesJul19_2005Tables_CrossTWGv1P_for YIELD_AAupdate_082305_2007_CTSG1_FocusTWGs-test_STRJ(SOC)_SOC_Proposal_2 (1)_WK_2007Test0612Rev04_2008Tables_FOCUS_ERM-ERD-FEP-LITH-INTC-FAC-AP_DRAFTv7_2009Tables_FOCUS_D_ITRS-ITWG Copy 2010 V1" xfId="1202" xr:uid="{00000000-0005-0000-0000-0000740B0000}"/>
    <cellStyle name="___retention_FEPTablesJul19_2005Tables_CrossTWGv1P_for YIELD_AAupdate_082305_2007_CTSG1_FocusTWGs-test_STRJ(SOC)_SOC_Proposal_2 (1)_WK_2007Test0612Rev04_2008Tables_FOCUS_ERM-ERD-FEP-LITH-INTC-FAC-AP_DRAFTv7_2009Tables_FOCUS_E_ITRS-AP and Interconnectv1" xfId="4552" xr:uid="{00000000-0005-0000-0000-0000750B0000}"/>
    <cellStyle name="___retention_FEPTablesJul19_2005Tables_CrossTWGv1P_for YIELD_AAupdate_082305_2007_CTSG1_FocusTWGs-test_STRJ(SOC)_SOC_Proposal_2 (1)_WK_2007Test0612Rev04_2008Tables_FOCUS_ERM-ERD-FEP-LITH-INTC-FAC-AP_DRAFTv7_2009Tables_FOCUS_E_ITRS-Interconnect-DRAFT" xfId="4553" xr:uid="{00000000-0005-0000-0000-0000760B0000}"/>
    <cellStyle name="___retention_FEPTablesJul19_2005Tables_CrossTWGv1P_for YIELD_AAupdate_082305_2007_CTSG1_FocusTWGs-test_STRJ(SOC)_SOC_Proposal_2 (1)_WK_2007Test0612Rev04_2008Tables_FOCUS_ERM-ERD-FEP-LITH-INTC-FAC-AP_DRAFTv7_2009Tables_ORTC_V5" xfId="1203" xr:uid="{00000000-0005-0000-0000-0000770B0000}"/>
    <cellStyle name="___retention_FEPTablesJul19_2005Tables_CrossTWGv1P_for YIELD_AAupdate_082305_2007_CTSG1_FocusTWGs-test_STRJ(SOC)_SOC_Proposal_2 (1)_WK_2007Test0612Rev04_2008Tables_FOCUS_ERM-ERD-FEP-LITH-INTC-FAC-AP_DRAFTv7_2010-Update-PIDS-4B-lsw" xfId="7033" xr:uid="{00000000-0005-0000-0000-0000780B0000}"/>
    <cellStyle name="___retention_FEPTablesJul19_2005Tables_CrossTWGv1P_for YIELD_AAupdate_082305_2007_CTSG1_FocusTWGs-test_STRJ(SOC)_SOC_Proposal_2 (1)_WK_2007Test0612Rev04_2008Tables_FOCUS_ERM-ERD-FEP-LITH-INTC-FAC-AP_DRAFTv7_2011_ORTC-2A" xfId="3114" xr:uid="{00000000-0005-0000-0000-0000790B0000}"/>
    <cellStyle name="___retention_FEPTablesJul19_2005Tables_CrossTWGv1P_for YIELD_AAupdate_082305_2007_CTSG1_FocusTWGs-test_STRJ(SOC)_SOC_Proposal_2 (1)_WK_2007Test0612Rev04_2008Tables_FOCUS_ERM-ERD-FEP-LITH-INTC-FAC-AP_DRAFTv7_4FINAL2009Tables_ERD_Oct30_lsw" xfId="1204" xr:uid="{00000000-0005-0000-0000-00007A0B0000}"/>
    <cellStyle name="___retention_FEPTablesJul19_2005Tables_CrossTWGv1P_for YIELD_AAupdate_082305_2007_CTSG1_FocusTWGs-test_STRJ(SOC)_SOC_Proposal_2 (1)_WK_2007Test0612Rev04_2008Tables_FOCUS_ERM-ERD-FEP-LITH-INTC-FAC-AP_DRAFTv7_4FINAL2009Tables_ERD_Oct30_lsw2" xfId="1205" xr:uid="{00000000-0005-0000-0000-00007B0B0000}"/>
    <cellStyle name="___retention_FEPTablesJul19_2005Tables_CrossTWGv1P_for YIELD_AAupdate_082305_2007_CTSG1_FocusTWGs-test_STRJ(SOC)_SOC_Proposal_2 (1)_WK_2007Test0612Rev04_2008Tables_FOCUS_ERM-ERD-FEP-LITH-INTC-FAC-AP_DRAFTv7_ITRS B)_Table_ver6_INTC1~6_021710_After_Telecon_" xfId="4554" xr:uid="{00000000-0005-0000-0000-00007C0B0000}"/>
    <cellStyle name="___retention_FEPTablesJul19_2005Tables_CrossTWGv1P_for YIELD_AAupdate_082305_2007_CTSG1_FocusTWGs-test_STRJ(SOC)_SOC_Proposal_2 (1)_WK_2007Test0612Rev04_2008Tables_FOCUS_ERM-ERD-FEP-LITH-INTC-FAC-AP_DRAFTv7_ITRS EUV Mask WG Meeting with Proposals-2009" xfId="1206" xr:uid="{00000000-0005-0000-0000-00007D0B0000}"/>
    <cellStyle name="___retention_FEPTablesJul19_2005Tables_CrossTWGv1P_for YIELD_AAupdate_082305_2007_CTSG1_FocusTWGs-test_STRJ(SOC)_SOC_Proposal_2 (1)_WK_2007Test0612Rev04_2008Tables_FOCUS_ERM-ERD-FEP-LITH-INTC-FAC-AP_DRAFTv7_ITRS Optica Mask Table change note 200907011" xfId="1207" xr:uid="{00000000-0005-0000-0000-00007E0B0000}"/>
    <cellStyle name="___retention_FEPTablesJul19_2005Tables_CrossTWGv1P_for YIELD_AAupdate_082305_2007_CTSG1_FocusTWGs-test_STRJ(SOC)_SOC_Proposal_2 (1)_WK_2007Test0612Rev04_2008Tables_FOCUS_ERM-ERD-FEP-LITH-INTC-FAC-AP_DRAFTv7_Litho_Challenges_2009_ITRS_Lith_Table_Summary-V5" xfId="1208" xr:uid="{00000000-0005-0000-0000-00007F0B0000}"/>
    <cellStyle name="___retention_FEPTablesJul19_2005Tables_CrossTWGv1P_for YIELD_AAupdate_082305_2007_CTSG1_FocusTWGs-test_STRJ(SOC)_SOC_Proposal_2 (1)_WK_2007Test0612Rev04_2008Tables_FOCUS_ERM-ERD-FEP-LITH-INTC-FAC-AP_DRAFTv7_Table INTC6-Final from Italy" xfId="4555" xr:uid="{00000000-0005-0000-0000-0000800B0000}"/>
    <cellStyle name="___retention_FEPTablesJul19_2005Tables_CrossTWGv1P_for YIELD_AAupdate_082305_2007_CTSG1_FocusTWGs-test_STRJ(SOC)_SOC_Proposal_2 (1)_WK_2007Test0612Rev04_2008Tables_FOCUS_ERM-ERD-FEP-LITH-INTC-FAC-AP_DRAFTv7_Table-PIDS4-LSW" xfId="7034" xr:uid="{00000000-0005-0000-0000-0000810B0000}"/>
    <cellStyle name="___retention_FEPTablesJul19_2005Tables_CrossTWGv1P_for YIELD_AAupdate_082305_2007_CTSG1_FocusTWGs-test_STRJ(SOC)_SOC_Proposal_2 (1)_WK_2007Test0612Rev04_2008Tables_FOCUS_ERM-ERD-FEP-LITH-INTC-FAC-AP_DRAFTv7_To Linda ITRS_NILb (2)" xfId="1209" xr:uid="{00000000-0005-0000-0000-0000820B0000}"/>
    <cellStyle name="___retention_FEPTablesJul19_2005Tables_CrossTWGv1P_for YIELD_AAupdate_082305_2007_CTSG1_FocusTWGs-test_STRJ(SOC)_SOC_Proposal_2 (1)_WK_2007Test0612Rev04_2008Test 081203 handler revised proposal by SEAJ" xfId="4556" xr:uid="{00000000-0005-0000-0000-0000830B0000}"/>
    <cellStyle name="___retention_FEPTablesJul19_2005Tables_CrossTWGv1P_for YIELD_AAupdate_082305_2007_CTSG1_FocusTWGs-test_STRJ(SOC)_SOC_Proposal_2 (1)_WK_2007Test0612Rev04_2008Test 081203 handler revised proposal by SEAJ_2009 ITRS TestTable(Handler)090505" xfId="4557" xr:uid="{00000000-0005-0000-0000-0000840B0000}"/>
    <cellStyle name="___retention_FEPTablesJul19_2005Tables_CrossTWGv1P_for YIELD_AAupdate_082305_2007_CTSG1_FocusTWGs-test_STRJ(SOC)_SOC_Proposal_2 (1)_WK_2007Test0612Rev04_2008Test 081203 handler revised proposal by SEAJ_Table Test-T8 RF updated 14 July 2009" xfId="4558" xr:uid="{00000000-0005-0000-0000-0000850B0000}"/>
    <cellStyle name="___retention_FEPTablesJul19_2005Tables_CrossTWGv1P_for YIELD_AAupdate_082305_2007_CTSG1_FocusTWGs-test_STRJ(SOC)_SOC_Proposal_2 (1)_WK_2007Test0612Rev04_2008Test 1120 prober " xfId="4559" xr:uid="{00000000-0005-0000-0000-0000860B0000}"/>
    <cellStyle name="___retention_FEPTablesJul19_2005Tables_CrossTWGv1P_for YIELD_AAupdate_082305_2007_CTSG1_FocusTWGs-test_STRJ(SOC)_SOC_Proposal_2 (1)_WK_2007Test0612Rev04_2008Test 1120 prober _2009 ITRS TestTable(Handler)090505" xfId="4560" xr:uid="{00000000-0005-0000-0000-0000870B0000}"/>
    <cellStyle name="___retention_FEPTablesJul19_2005Tables_CrossTWGv1P_for YIELD_AAupdate_082305_2007_CTSG1_FocusTWGs-test_STRJ(SOC)_SOC_Proposal_2 (1)_WK_2007Test0612Rev04_2008Test 1120 prober _Table Test-T8 RF updated 14 July 2009" xfId="4561" xr:uid="{00000000-0005-0000-0000-0000880B0000}"/>
    <cellStyle name="___retention_FEPTablesJul19_2005Tables_CrossTWGv1P_for YIELD_AAupdate_082305_2007_CTSG1_FocusTWGs-test_STRJ(SOC)_SOC_Proposal_2 (1)_WK_2007Test0612Rev04_2008Test0722" xfId="4562" xr:uid="{00000000-0005-0000-0000-0000890B0000}"/>
    <cellStyle name="___retention_FEPTablesJul19_2005Tables_CrossTWGv1P_for YIELD_AAupdate_082305_2007_CTSG1_FocusTWGs-test_STRJ(SOC)_SOC_Proposal_2 (1)_WK_2007Test0612Rev04_2008Test0722_2009 ITRS TestTable(Handler)090505" xfId="4563" xr:uid="{00000000-0005-0000-0000-00008A0B0000}"/>
    <cellStyle name="___retention_FEPTablesJul19_2005Tables_CrossTWGv1P_for YIELD_AAupdate_082305_2007_CTSG1_FocusTWGs-test_STRJ(SOC)_SOC_Proposal_2 (1)_WK_2007Test0612Rev04_2008Test0722_Table Test-T8 RF updated 14 July 2009" xfId="4564" xr:uid="{00000000-0005-0000-0000-00008B0B0000}"/>
    <cellStyle name="___retention_FEPTablesJul19_2005Tables_CrossTWGv1P_for YIELD_AAupdate_082305_2007_CTSG1_FocusTWGs-test_STRJ(SOC)_SOC_Proposal_2 (1)_WK_2007Test0612Rev04_2008Test1215" xfId="4565" xr:uid="{00000000-0005-0000-0000-00008C0B0000}"/>
    <cellStyle name="___retention_FEPTablesJul19_2005Tables_CrossTWGv1P_for YIELD_AAupdate_082305_2007_CTSG1_FocusTWGs-test_STRJ(SOC)_SOC_Proposal_2 (1)_WK_2007Test0612Rev04_2008Test1215_Table Test-T8 RF updated 14 July 2009" xfId="4566" xr:uid="{00000000-0005-0000-0000-00008D0B0000}"/>
    <cellStyle name="___retention_FEPTablesJul19_2005Tables_CrossTWGv1P_for YIELD_AAupdate_082305_2007_CTSG1_FocusTWGs-test_STRJ(SOC)_SOC_Proposal_2 (1)_WK_2007Test0612Rev04_2008TestProposals_Handler_081208" xfId="4567" xr:uid="{00000000-0005-0000-0000-00008E0B0000}"/>
    <cellStyle name="___retention_FEPTablesJul19_2005Tables_CrossTWGv1P_for YIELD_AAupdate_082305_2007_CTSG1_FocusTWGs-test_STRJ(SOC)_SOC_Proposal_2 (1)_WK_2007Test0612Rev04_2008TestProposals_Handler_081208_Table Test-T8 RF updated 14 July 2009" xfId="4568" xr:uid="{00000000-0005-0000-0000-00008F0B0000}"/>
    <cellStyle name="___retention_FEPTablesJul19_2005Tables_CrossTWGv1P_for YIELD_AAupdate_082305_2007_CTSG1_FocusTWGs-test_STRJ(SOC)_SOC_Proposal_2 (1)_WK_2007Test0612Rev04_2009 ITRS TestTable(Handler)090505" xfId="4569" xr:uid="{00000000-0005-0000-0000-0000900B0000}"/>
    <cellStyle name="___retention_FEPTablesJul19_2005Tables_CrossTWGv1P_for YIELD_AAupdate_082305_2007_CTSG1_FocusTWGs-test_STRJ(SOC)_SOC_Proposal_2 (1)_WK_2007Test0612Rev04_2009 TR Tables_Factory Integration version 08-LSW" xfId="1210" xr:uid="{00000000-0005-0000-0000-0000910B0000}"/>
    <cellStyle name="___retention_FEPTablesJul19_2005Tables_CrossTWGv1P_for YIELD_AAupdate_082305_2007_CTSG1_FocusTWGs-test_STRJ(SOC)_SOC_Proposal_2 (1)_WK_2007Test0612Rev04_2009 TR Tables_Factory Integration(20090806)_02A" xfId="1211" xr:uid="{00000000-0005-0000-0000-0000920B0000}"/>
    <cellStyle name="___retention_FEPTablesJul19_2005Tables_CrossTWGv1P_for YIELD_AAupdate_082305_2007_CTSG1_FocusTWGs-test_STRJ(SOC)_SOC_Proposal_2 (1)_WK_2007Test0612Rev04_2009_INDEX" xfId="4570" xr:uid="{00000000-0005-0000-0000-0000930B0000}"/>
    <cellStyle name="___retention_FEPTablesJul19_2005Tables_CrossTWGv1P_for YIELD_AAupdate_082305_2007_CTSG1_FocusTWGs-test_STRJ(SOC)_SOC_Proposal_2 (1)_WK_2007Test0612Rev04_2009_InterconnectTables_03032010" xfId="4571" xr:uid="{00000000-0005-0000-0000-0000940B0000}"/>
    <cellStyle name="___retention_FEPTablesJul19_2005Tables_CrossTWGv1P_for YIELD_AAupdate_082305_2007_CTSG1_FocusTWGs-test_STRJ(SOC)_SOC_Proposal_2 (1)_WK_2007Test0612Rev04_2009Tables_FOCUS_B_ITRS" xfId="1212" xr:uid="{00000000-0005-0000-0000-0000950B0000}"/>
    <cellStyle name="___retention_FEPTablesJul19_2005Tables_CrossTWGv1P_for YIELD_AAupdate_082305_2007_CTSG1_FocusTWGs-test_STRJ(SOC)_SOC_Proposal_2 (1)_WK_2007Test0612Rev04_2009Tables_FOCUS_B_itwg(Factory Integration)09" xfId="1213" xr:uid="{00000000-0005-0000-0000-0000960B0000}"/>
    <cellStyle name="___retention_FEPTablesJul19_2005Tables_CrossTWGv1P_for YIELD_AAupdate_082305_2007_CTSG1_FocusTWGs-test_STRJ(SOC)_SOC_Proposal_2 (1)_WK_2007Test0612Rev04_2009Tables_Focus_B-LITH-US-Bussels-V3" xfId="1214" xr:uid="{00000000-0005-0000-0000-0000970B0000}"/>
    <cellStyle name="___retention_FEPTablesJul19_2005Tables_CrossTWGv1P_for YIELD_AAupdate_082305_2007_CTSG1_FocusTWGs-test_STRJ(SOC)_SOC_Proposal_2 (1)_WK_2007Test0612Rev04_2009Tables_Focus_B-LITH-US-V13b" xfId="1215" xr:uid="{00000000-0005-0000-0000-0000980B0000}"/>
    <cellStyle name="___retention_FEPTablesJul19_2005Tables_CrossTWGv1P_for YIELD_AAupdate_082305_2007_CTSG1_FocusTWGs-test_STRJ(SOC)_SOC_Proposal_2 (1)_WK_2007Test0612Rev04_2009Tables_FOCUS_C_ITRS-FEPITWG(LL edits)" xfId="6752" xr:uid="{00000000-0005-0000-0000-0000990B0000}"/>
    <cellStyle name="___retention_FEPTablesJul19_2005Tables_CrossTWGv1P_for YIELD_AAupdate_082305_2007_CTSG1_FocusTWGs-test_STRJ(SOC)_SOC_Proposal_2 (1)_WK_2007Test0612Rev04_2009Tables_FOCUS_C_ITRSV1" xfId="1216" xr:uid="{00000000-0005-0000-0000-00009A0B0000}"/>
    <cellStyle name="___retention_FEPTablesJul19_2005Tables_CrossTWGv1P_for YIELD_AAupdate_082305_2007_CTSG1_FocusTWGs-test_STRJ(SOC)_SOC_Proposal_2 (1)_WK_2007Test0612Rev04_2009Tables_FOCUS_C_ITRSV3" xfId="1217" xr:uid="{00000000-0005-0000-0000-00009B0B0000}"/>
    <cellStyle name="___retention_FEPTablesJul19_2005Tables_CrossTWGv1P_for YIELD_AAupdate_082305_2007_CTSG1_FocusTWGs-test_STRJ(SOC)_SOC_Proposal_2 (1)_WK_2007Test0612Rev04_2009Tables_FOCUS_D_ITRS-ITWG Copy 2010 V1" xfId="1218" xr:uid="{00000000-0005-0000-0000-00009C0B0000}"/>
    <cellStyle name="___retention_FEPTablesJul19_2005Tables_CrossTWGv1P_for YIELD_AAupdate_082305_2007_CTSG1_FocusTWGs-test_STRJ(SOC)_SOC_Proposal_2 (1)_WK_2007Test0612Rev04_2009Tables_FOCUS_E_ITRS-AP and Interconnectv1" xfId="4572" xr:uid="{00000000-0005-0000-0000-00009D0B0000}"/>
    <cellStyle name="___retention_FEPTablesJul19_2005Tables_CrossTWGv1P_for YIELD_AAupdate_082305_2007_CTSG1_FocusTWGs-test_STRJ(SOC)_SOC_Proposal_2 (1)_WK_2007Test0612Rev04_2009Tables_FOCUS_E_ITRS-Interconnect-DRAFT" xfId="4573" xr:uid="{00000000-0005-0000-0000-00009E0B0000}"/>
    <cellStyle name="___retention_FEPTablesJul19_2005Tables_CrossTWGv1P_for YIELD_AAupdate_082305_2007_CTSG1_FocusTWGs-test_STRJ(SOC)_SOC_Proposal_2 (1)_WK_2007Test0612Rev04_2009Tables_ORTC_V5" xfId="1219" xr:uid="{00000000-0005-0000-0000-00009F0B0000}"/>
    <cellStyle name="___retention_FEPTablesJul19_2005Tables_CrossTWGv1P_for YIELD_AAupdate_082305_2007_CTSG1_FocusTWGs-test_STRJ(SOC)_SOC_Proposal_2 (1)_WK_2007Test0612Rev04_2010-Update-PIDS-4B-lsw" xfId="6753" xr:uid="{00000000-0005-0000-0000-0000A00B0000}"/>
    <cellStyle name="___retention_FEPTablesJul19_2005Tables_CrossTWGv1P_for YIELD_AAupdate_082305_2007_CTSG1_FocusTWGs-test_STRJ(SOC)_SOC_Proposal_2 (1)_WK_2007Test0612Rev04_2011_ORTC-2A" xfId="3115" xr:uid="{00000000-0005-0000-0000-0000A10B0000}"/>
    <cellStyle name="___retention_FEPTablesJul19_2005Tables_CrossTWGv1P_for YIELD_AAupdate_082305_2007_CTSG1_FocusTWGs-test_STRJ(SOC)_SOC_Proposal_2 (1)_WK_2007Test0612Rev04_4FINAL2009Tables_ERD_Oct30_lsw" xfId="1220" xr:uid="{00000000-0005-0000-0000-0000A20B0000}"/>
    <cellStyle name="___retention_FEPTablesJul19_2005Tables_CrossTWGv1P_for YIELD_AAupdate_082305_2007_CTSG1_FocusTWGs-test_STRJ(SOC)_SOC_Proposal_2 (1)_WK_2007Test0612Rev04_4FINAL2009Tables_ERD_Oct30_lsw2" xfId="1221" xr:uid="{00000000-0005-0000-0000-0000A30B0000}"/>
    <cellStyle name="___retention_FEPTablesJul19_2005Tables_CrossTWGv1P_for YIELD_AAupdate_082305_2007_CTSG1_FocusTWGs-test_STRJ(SOC)_SOC_Proposal_2 (1)_WK_2007Test0612Rev04_ITRS 2010 NAND Flash table revision--LSW  (Revised 09-15-2010)" xfId="7035" xr:uid="{00000000-0005-0000-0000-0000A40B0000}"/>
    <cellStyle name="___retention_FEPTablesJul19_2005Tables_CrossTWGv1P_for YIELD_AAupdate_082305_2007_CTSG1_FocusTWGs-test_STRJ(SOC)_SOC_Proposal_2 (1)_WK_2007Test0612Rev04_ITRS B)_Table_ver6_INTC1~6_021710_After_Telecon_Rev_Alexis-lswEDITORS-NOTES" xfId="4574" xr:uid="{00000000-0005-0000-0000-0000A50B0000}"/>
    <cellStyle name="___retention_FEPTablesJul19_2005Tables_CrossTWGv1P_for YIELD_AAupdate_082305_2007_CTSG1_FocusTWGs-test_STRJ(SOC)_SOC_Proposal_2 (1)_WK_2007Test0612Rev04_ITRS EUV Mask WG Meeting with Proposals-2009" xfId="1222" xr:uid="{00000000-0005-0000-0000-0000A60B0000}"/>
    <cellStyle name="___retention_FEPTablesJul19_2005Tables_CrossTWGv1P_for YIELD_AAupdate_082305_2007_CTSG1_FocusTWGs-test_STRJ(SOC)_SOC_Proposal_2 (1)_WK_2007Test0612Rev04_ITRS Optica Mask Table change note 200907011" xfId="1223" xr:uid="{00000000-0005-0000-0000-0000A70B0000}"/>
    <cellStyle name="___retention_FEPTablesJul19_2005Tables_CrossTWGv1P_for YIELD_AAupdate_082305_2007_CTSG1_FocusTWGs-test_STRJ(SOC)_SOC_Proposal_2 (1)_WK_2007Test0612Rev04_Litho_Challenges_2009_ITRS_Lith_Table_Summary-V5" xfId="1224" xr:uid="{00000000-0005-0000-0000-0000A80B0000}"/>
    <cellStyle name="___retention_FEPTablesJul19_2005Tables_CrossTWGv1P_for YIELD_AAupdate_082305_2007_CTSG1_FocusTWGs-test_STRJ(SOC)_SOC_Proposal_2 (1)_WK_2007Test0612Rev04_Table INTC6-Final from Italy" xfId="4575" xr:uid="{00000000-0005-0000-0000-0000A90B0000}"/>
    <cellStyle name="___retention_FEPTablesJul19_2005Tables_CrossTWGv1P_for YIELD_AAupdate_082305_2007_CTSG1_FocusTWGs-test_STRJ(SOC)_SOC_Proposal_2 (1)_WK_2007Test0612Rev04_Table Test-T11 Prober updated 08Jul09" xfId="4576" xr:uid="{00000000-0005-0000-0000-0000AA0B0000}"/>
    <cellStyle name="___retention_FEPTablesJul19_2005Tables_CrossTWGv1P_for YIELD_AAupdate_082305_2007_CTSG1_FocusTWGs-test_STRJ(SOC)_SOC_Proposal_2 (1)_WK_2007Test0612Rev04_Table Test-T8 RF updated 14 July 2009" xfId="4577" xr:uid="{00000000-0005-0000-0000-0000AB0B0000}"/>
    <cellStyle name="___retention_FEPTablesJul19_2005Tables_CrossTWGv1P_for YIELD_AAupdate_082305_2007_CTSG1_FocusTWGs-test_STRJ(SOC)_SOC_Proposal_2 (1)_WK_2007Test0612Rev04_Table-PIDS4-LSW" xfId="7036" xr:uid="{00000000-0005-0000-0000-0000AC0B0000}"/>
    <cellStyle name="___retention_FEPTablesJul19_2005Tables_CrossTWGv1P_for YIELD_AAupdate_082305_2007_CTSG1_FocusTWGs-test_STRJ(SOC)_SOC_Proposal_2 (1)_WK_2007Test0612Rev04_Test_Tables_20081208" xfId="4578" xr:uid="{00000000-0005-0000-0000-0000AD0B0000}"/>
    <cellStyle name="___retention_FEPTablesJul19_2005Tables_CrossTWGv1P_for YIELD_AAupdate_082305_2007_CTSG1_FocusTWGs-test_STRJ(SOC)_SOC_Proposal_2 (1)_WK_2007Test0612Rev04_Test_Tables_20081208 Korea feedback_08081225 " xfId="4579" xr:uid="{00000000-0005-0000-0000-0000AE0B0000}"/>
    <cellStyle name="___retention_FEPTablesJul19_2005Tables_CrossTWGv1P_for YIELD_AAupdate_082305_2007_CTSG1_FocusTWGs-test_STRJ(SOC)_SOC_Proposal_2 (1)_WK_2007Test0612Rev04_Test_Tables_20081208 Korea feedback_08081225 _Table Test-T8 RF updated 14 July 2009" xfId="4580" xr:uid="{00000000-0005-0000-0000-0000AF0B0000}"/>
    <cellStyle name="___retention_FEPTablesJul19_2005Tables_CrossTWGv1P_for YIELD_AAupdate_082305_2007_CTSG1_FocusTWGs-test_STRJ(SOC)_SOC_Proposal_2 (1)_WK_2007Test0612Rev04_Test_Tables_20081208_Table Test-T8 RF updated 14 July 2009" xfId="4581" xr:uid="{00000000-0005-0000-0000-0000B00B0000}"/>
    <cellStyle name="___retention_FEPTablesJul19_2005Tables_CrossTWGv1P_for YIELD_AAupdate_082305_2007_CTSG1_FocusTWGs-test_STRJ(SOC)_SOC_Proposal_2 (1)_WK_2007Test0612Rev04_Test_Tables_20081231プローブカード案" xfId="4582" xr:uid="{00000000-0005-0000-0000-0000B10B0000}"/>
    <cellStyle name="___retention_FEPTablesJul19_2005Tables_CrossTWGv1P_for YIELD_AAupdate_082305_2007_CTSG1_FocusTWGs-test_STRJ(SOC)_SOC_Proposal_2 (1)_WK_2007Test0612Rev04_Test_Tables_20081231プローブカード案_Table Test-T8 RF updated 14 July 2009" xfId="4583" xr:uid="{00000000-0005-0000-0000-0000B20B0000}"/>
    <cellStyle name="___retention_FEPTablesJul19_2005Tables_CrossTWGv1P_for YIELD_AAupdate_082305_2007_CTSG1_FocusTWGs-test_STRJ(SOC)_SOC_Proposal_2 (1)_WK_2007Test0612Rev04_Test_Tables_20090113プローブカード案2" xfId="4584" xr:uid="{00000000-0005-0000-0000-0000B30B0000}"/>
    <cellStyle name="___retention_FEPTablesJul19_2005Tables_CrossTWGv1P_for YIELD_AAupdate_082305_2007_CTSG1_FocusTWGs-test_STRJ(SOC)_SOC_Proposal_2 (1)_WK_2007Test0612Rev04_Test_Tables_20090113プローブカード案2_Table Test-T8 RF updated 14 July 2009" xfId="4585" xr:uid="{00000000-0005-0000-0000-0000B40B0000}"/>
    <cellStyle name="___retention_FEPTablesJul19_2005Tables_CrossTWGv1P_for YIELD_AAupdate_082305_2007_CTSG1_FocusTWGs-test_STRJ(SOC)_SOC_Proposal_2 (1)_WK_2007Test0612Rev04_Test_Tables_20090113プローブカード案3" xfId="4586" xr:uid="{00000000-0005-0000-0000-0000B50B0000}"/>
    <cellStyle name="___retention_FEPTablesJul19_2005Tables_CrossTWGv1P_for YIELD_AAupdate_082305_2007_CTSG1_FocusTWGs-test_STRJ(SOC)_SOC_Proposal_2 (1)_WK_2007Test0612Rev04_Test_Tables_20090113プローブカード案3_Table Test-T8 RF updated 14 July 2009" xfId="4587" xr:uid="{00000000-0005-0000-0000-0000B60B0000}"/>
    <cellStyle name="___retention_FEPTablesJul19_2005Tables_CrossTWGv1P_for YIELD_AAupdate_082305_2007_CTSG1_FocusTWGs-test_STRJ(SOC)_SOC_Proposal_2 (1)_WK_2007Test0612Rev04_To Linda ITRS_NILb (2)" xfId="1225" xr:uid="{00000000-0005-0000-0000-0000B70B0000}"/>
    <cellStyle name="___retention_FEPTablesJul19_2005Tables_CrossTWGv1P_for YIELD_AAupdate_082305_2007_CTSG1_FocusTWGs-test_STRJ(SOC)_SOC_Proposal_2 (1)_WK_2007Test0612Rev04_見直しfor2009：2007Test0829_SoC&amp;Logic" xfId="4588" xr:uid="{00000000-0005-0000-0000-0000B80B0000}"/>
    <cellStyle name="___retention_FEPTablesJul19_2005Tables_CrossTWGv1P_for YIELD_AAupdate_082305_2007_CTSG1_FocusTWGs-test_STRJ(SOC)_SOC_Proposal_2 (1)_WK_2007Test0612Rev04_見直しfor2009：2007Test0829_SoC&amp;Logic(0707会議後)" xfId="4589" xr:uid="{00000000-0005-0000-0000-0000B90B0000}"/>
    <cellStyle name="___retention_FEPTablesJul19_2005Tables_CrossTWGv1P_for YIELD_AAupdate_082305_2007_CTSG1_FocusTWGs-test_STRJ(SOC)_SOC_Proposal_2 (1)_見直しfor2009：2007Test0829_SoC&amp;Logic" xfId="4590" xr:uid="{00000000-0005-0000-0000-0000BA0B0000}"/>
    <cellStyle name="___retention_FEPTablesJul19_2005Tables_CrossTWGv1P_for YIELD_AAupdate_082305_2007_CTSG1_FocusTWGs-test_STRJ(SOC)_SOC_Proposal_2 (1)_見直しfor2009：2007Test0829_SoC&amp;Logic(0707会議後)" xfId="4591" xr:uid="{00000000-0005-0000-0000-0000BB0B0000}"/>
    <cellStyle name="___retention_FEPTablesJul19_2005Tables_CrossTWGv1P_for YIELD_AAupdate_082305_2007_CTSG1_FocusTWGs-test_STRJ(SOC)_Table INTC6-Final from Italy" xfId="4592" xr:uid="{00000000-0005-0000-0000-0000BC0B0000}"/>
    <cellStyle name="___retention_FEPTablesJul19_2005Tables_CrossTWGv1P_for YIELD_AAupdate_082305_2007_CTSG1_FocusTWGs-test_STRJ(SOC)_Table Test-T11 Prober updated 08Jul09" xfId="4593" xr:uid="{00000000-0005-0000-0000-0000BD0B0000}"/>
    <cellStyle name="___retention_FEPTablesJul19_2005Tables_CrossTWGv1P_for YIELD_AAupdate_082305_2007_CTSG1_FocusTWGs-test_STRJ(SOC)_Table Test-T8 RF updated 14 July 2009" xfId="4594" xr:uid="{00000000-0005-0000-0000-0000BE0B0000}"/>
    <cellStyle name="___retention_FEPTablesJul19_2005Tables_CrossTWGv1P_for YIELD_AAupdate_082305_2007_CTSG1_FocusTWGs-test_STRJ(SOC)_Table-PIDS4-LSW" xfId="7037" xr:uid="{00000000-0005-0000-0000-0000BF0B0000}"/>
    <cellStyle name="___retention_FEPTablesJul19_2005Tables_CrossTWGv1P_for YIELD_AAupdate_082305_2007_CTSG1_FocusTWGs-test_STRJ(SOC)_Test_Tables_20081208" xfId="4595" xr:uid="{00000000-0005-0000-0000-0000C00B0000}"/>
    <cellStyle name="___retention_FEPTablesJul19_2005Tables_CrossTWGv1P_for YIELD_AAupdate_082305_2007_CTSG1_FocusTWGs-test_STRJ(SOC)_Test_Tables_20081208 Korea feedback_08081225 " xfId="4596" xr:uid="{00000000-0005-0000-0000-0000C10B0000}"/>
    <cellStyle name="___retention_FEPTablesJul19_2005Tables_CrossTWGv1P_for YIELD_AAupdate_082305_2007_CTSG1_FocusTWGs-test_STRJ(SOC)_Test_Tables_20081208 Korea feedback_08081225 _Table Test-T8 RF updated 14 July 2009" xfId="4597" xr:uid="{00000000-0005-0000-0000-0000C20B0000}"/>
    <cellStyle name="___retention_FEPTablesJul19_2005Tables_CrossTWGv1P_for YIELD_AAupdate_082305_2007_CTSG1_FocusTWGs-test_STRJ(SOC)_Test_Tables_20081208_Table Test-T8 RF updated 14 July 2009" xfId="4598" xr:uid="{00000000-0005-0000-0000-0000C30B0000}"/>
    <cellStyle name="___retention_FEPTablesJul19_2005Tables_CrossTWGv1P_for YIELD_AAupdate_082305_2007_CTSG1_FocusTWGs-test_STRJ(SOC)_Test_Tables_20081231プローブカード案" xfId="4599" xr:uid="{00000000-0005-0000-0000-0000C40B0000}"/>
    <cellStyle name="___retention_FEPTablesJul19_2005Tables_CrossTWGv1P_for YIELD_AAupdate_082305_2007_CTSG1_FocusTWGs-test_STRJ(SOC)_Test_Tables_20081231プローブカード案_Table Test-T8 RF updated 14 July 2009" xfId="4600" xr:uid="{00000000-0005-0000-0000-0000C50B0000}"/>
    <cellStyle name="___retention_FEPTablesJul19_2005Tables_CrossTWGv1P_for YIELD_AAupdate_082305_2007_CTSG1_FocusTWGs-test_STRJ(SOC)_Test_Tables_20090113プローブカード案2" xfId="4601" xr:uid="{00000000-0005-0000-0000-0000C60B0000}"/>
    <cellStyle name="___retention_FEPTablesJul19_2005Tables_CrossTWGv1P_for YIELD_AAupdate_082305_2007_CTSG1_FocusTWGs-test_STRJ(SOC)_Test_Tables_20090113プローブカード案2_Table Test-T8 RF updated 14 July 2009" xfId="4602" xr:uid="{00000000-0005-0000-0000-0000C70B0000}"/>
    <cellStyle name="___retention_FEPTablesJul19_2005Tables_CrossTWGv1P_for YIELD_AAupdate_082305_2007_CTSG1_FocusTWGs-test_STRJ(SOC)_Test_Tables_20090113プローブカード案3" xfId="4603" xr:uid="{00000000-0005-0000-0000-0000C80B0000}"/>
    <cellStyle name="___retention_FEPTablesJul19_2005Tables_CrossTWGv1P_for YIELD_AAupdate_082305_2007_CTSG1_FocusTWGs-test_STRJ(SOC)_Test_Tables_20090113プローブカード案3_Table Test-T8 RF updated 14 July 2009" xfId="4604" xr:uid="{00000000-0005-0000-0000-0000C90B0000}"/>
    <cellStyle name="___retention_FEPTablesJul19_2005Tables_CrossTWGv1P_for YIELD_AAupdate_082305_2007_CTSG1_FocusTWGs-test_STRJ(SOC)_To Linda ITRS_NILb (2)" xfId="1226" xr:uid="{00000000-0005-0000-0000-0000CA0B0000}"/>
    <cellStyle name="___retention_FEPTablesJul19_2005Tables_CrossTWGv1P_for YIELD_AAupdate_082305_2007_CTSG1_FocusTWGs-test_STRJ(SOC)_WK_2007Test0612Rev04" xfId="1227" xr:uid="{00000000-0005-0000-0000-0000CB0B0000}"/>
    <cellStyle name="___retention_FEPTablesJul19_2005Tables_CrossTWGv1P_for YIELD_AAupdate_082305_2007_CTSG1_FocusTWGs-test_STRJ(SOC)_WK_2007Test0612Rev04 2" xfId="7771" xr:uid="{00000000-0005-0000-0000-0000CC0B0000}"/>
    <cellStyle name="___retention_FEPTablesJul19_2005Tables_CrossTWGv1P_for YIELD_AAupdate_082305_2007_CTSG1_FocusTWGs-test_STRJ(SOC)_WK_2007Test0612Rev04_2008Tables_FOCUS_ERM-ERD-FEP-LITH-INTC-FAC-AP_DRAFTv7" xfId="1228" xr:uid="{00000000-0005-0000-0000-0000CD0B0000}"/>
    <cellStyle name="___retention_FEPTablesJul19_2005Tables_CrossTWGv1P_for YIELD_AAupdate_082305_2007_CTSG1_FocusTWGs-test_STRJ(SOC)_WK_2007Test0612Rev04_2008Tables_FOCUS_ERM-ERD-FEP-LITH-INTC-FAC-AP_DRAFTv7 2" xfId="7772" xr:uid="{00000000-0005-0000-0000-0000CE0B0000}"/>
    <cellStyle name="___retention_FEPTablesJul19_2005Tables_CrossTWGv1P_for YIELD_AAupdate_082305_2007_CTSG1_FocusTWGs-test_STRJ(SOC)_WK_2007Test0612Rev04_2008Tables_FOCUS_ERM-ERD-FEP-LITH-INTC-FAC-AP_DRAFTv7_2009 TR Tables_Factory Integration version 08-LSW" xfId="1229" xr:uid="{00000000-0005-0000-0000-0000CF0B0000}"/>
    <cellStyle name="___retention_FEPTablesJul19_2005Tables_CrossTWGv1P_for YIELD_AAupdate_082305_2007_CTSG1_FocusTWGs-test_STRJ(SOC)_WK_2007Test0612Rev04_2008Tables_FOCUS_ERM-ERD-FEP-LITH-INTC-FAC-AP_DRAFTv7_2009 TR Tables_Factory Integration(20090806)_02A" xfId="1230" xr:uid="{00000000-0005-0000-0000-0000D00B0000}"/>
    <cellStyle name="___retention_FEPTablesJul19_2005Tables_CrossTWGv1P_for YIELD_AAupdate_082305_2007_CTSG1_FocusTWGs-test_STRJ(SOC)_WK_2007Test0612Rev04_2008Tables_FOCUS_ERM-ERD-FEP-LITH-INTC-FAC-AP_DRAFTv7_2009_INDEX" xfId="4605" xr:uid="{00000000-0005-0000-0000-0000D10B0000}"/>
    <cellStyle name="___retention_FEPTablesJul19_2005Tables_CrossTWGv1P_for YIELD_AAupdate_082305_2007_CTSG1_FocusTWGs-test_STRJ(SOC)_WK_2007Test0612Rev04_2008Tables_FOCUS_ERM-ERD-FEP-LITH-INTC-FAC-AP_DRAFTv7_2009_InterconnectTables_03032010" xfId="4606" xr:uid="{00000000-0005-0000-0000-0000D20B0000}"/>
    <cellStyle name="___retention_FEPTablesJul19_2005Tables_CrossTWGv1P_for YIELD_AAupdate_082305_2007_CTSG1_FocusTWGs-test_STRJ(SOC)_WK_2007Test0612Rev04_2008Tables_FOCUS_ERM-ERD-FEP-LITH-INTC-FAC-AP_DRAFTv7_2009Tables_FOCUS_B_ITRS" xfId="1231" xr:uid="{00000000-0005-0000-0000-0000D30B0000}"/>
    <cellStyle name="___retention_FEPTablesJul19_2005Tables_CrossTWGv1P_for YIELD_AAupdate_082305_2007_CTSG1_FocusTWGs-test_STRJ(SOC)_WK_2007Test0612Rev04_2008Tables_FOCUS_ERM-ERD-FEP-LITH-INTC-FAC-AP_DRAFTv7_2009Tables_FOCUS_B_itwg(Factory Integration)09" xfId="1232" xr:uid="{00000000-0005-0000-0000-0000D40B0000}"/>
    <cellStyle name="___retention_FEPTablesJul19_2005Tables_CrossTWGv1P_for YIELD_AAupdate_082305_2007_CTSG1_FocusTWGs-test_STRJ(SOC)_WK_2007Test0612Rev04_2008Tables_FOCUS_ERM-ERD-FEP-LITH-INTC-FAC-AP_DRAFTv7_2009Tables_Focus_B-LITH-US-Bussels-V3" xfId="1233" xr:uid="{00000000-0005-0000-0000-0000D50B0000}"/>
    <cellStyle name="___retention_FEPTablesJul19_2005Tables_CrossTWGv1P_for YIELD_AAupdate_082305_2007_CTSG1_FocusTWGs-test_STRJ(SOC)_WK_2007Test0612Rev04_2008Tables_FOCUS_ERM-ERD-FEP-LITH-INTC-FAC-AP_DRAFTv7_2009Tables_Focus_B-LITH-US-V13b" xfId="1234" xr:uid="{00000000-0005-0000-0000-0000D60B0000}"/>
    <cellStyle name="___retention_FEPTablesJul19_2005Tables_CrossTWGv1P_for YIELD_AAupdate_082305_2007_CTSG1_FocusTWGs-test_STRJ(SOC)_WK_2007Test0612Rev04_2008Tables_FOCUS_ERM-ERD-FEP-LITH-INTC-FAC-AP_DRAFTv7_2009Tables_FOCUS_C_ITRS-FEPITWG(LL edits)" xfId="7656" xr:uid="{00000000-0005-0000-0000-0000D70B0000}"/>
    <cellStyle name="___retention_FEPTablesJul19_2005Tables_CrossTWGv1P_for YIELD_AAupdate_082305_2007_CTSG1_FocusTWGs-test_STRJ(SOC)_WK_2007Test0612Rev04_2008Tables_FOCUS_ERM-ERD-FEP-LITH-INTC-FAC-AP_DRAFTv7_2009Tables_FOCUS_C_ITRSV1" xfId="1235" xr:uid="{00000000-0005-0000-0000-0000D80B0000}"/>
    <cellStyle name="___retention_FEPTablesJul19_2005Tables_CrossTWGv1P_for YIELD_AAupdate_082305_2007_CTSG1_FocusTWGs-test_STRJ(SOC)_WK_2007Test0612Rev04_2008Tables_FOCUS_ERM-ERD-FEP-LITH-INTC-FAC-AP_DRAFTv7_2009Tables_FOCUS_C_ITRSV3" xfId="1236" xr:uid="{00000000-0005-0000-0000-0000D90B0000}"/>
    <cellStyle name="___retention_FEPTablesJul19_2005Tables_CrossTWGv1P_for YIELD_AAupdate_082305_2007_CTSG1_FocusTWGs-test_STRJ(SOC)_WK_2007Test0612Rev04_2008Tables_FOCUS_ERM-ERD-FEP-LITH-INTC-FAC-AP_DRAFTv7_2009Tables_FOCUS_D_ITRS-ITWG Copy 2010 V1" xfId="1237" xr:uid="{00000000-0005-0000-0000-0000DA0B0000}"/>
    <cellStyle name="___retention_FEPTablesJul19_2005Tables_CrossTWGv1P_for YIELD_AAupdate_082305_2007_CTSG1_FocusTWGs-test_STRJ(SOC)_WK_2007Test0612Rev04_2008Tables_FOCUS_ERM-ERD-FEP-LITH-INTC-FAC-AP_DRAFTv7_2009Tables_FOCUS_E_ITRS-AP and Interconnectv1" xfId="4607" xr:uid="{00000000-0005-0000-0000-0000DB0B0000}"/>
    <cellStyle name="___retention_FEPTablesJul19_2005Tables_CrossTWGv1P_for YIELD_AAupdate_082305_2007_CTSG1_FocusTWGs-test_STRJ(SOC)_WK_2007Test0612Rev04_2008Tables_FOCUS_ERM-ERD-FEP-LITH-INTC-FAC-AP_DRAFTv7_2009Tables_FOCUS_E_ITRS-Interconnect-DRAFT" xfId="4608" xr:uid="{00000000-0005-0000-0000-0000DC0B0000}"/>
    <cellStyle name="___retention_FEPTablesJul19_2005Tables_CrossTWGv1P_for YIELD_AAupdate_082305_2007_CTSG1_FocusTWGs-test_STRJ(SOC)_WK_2007Test0612Rev04_2008Tables_FOCUS_ERM-ERD-FEP-LITH-INTC-FAC-AP_DRAFTv7_2009Tables_ORTC_V5" xfId="1238" xr:uid="{00000000-0005-0000-0000-0000DD0B0000}"/>
    <cellStyle name="___retention_FEPTablesJul19_2005Tables_CrossTWGv1P_for YIELD_AAupdate_082305_2007_CTSG1_FocusTWGs-test_STRJ(SOC)_WK_2007Test0612Rev04_2008Tables_FOCUS_ERM-ERD-FEP-LITH-INTC-FAC-AP_DRAFTv7_2010-Update-PIDS-4B-lsw" xfId="7038" xr:uid="{00000000-0005-0000-0000-0000DE0B0000}"/>
    <cellStyle name="___retention_FEPTablesJul19_2005Tables_CrossTWGv1P_for YIELD_AAupdate_082305_2007_CTSG1_FocusTWGs-test_STRJ(SOC)_WK_2007Test0612Rev04_2008Tables_FOCUS_ERM-ERD-FEP-LITH-INTC-FAC-AP_DRAFTv7_2011_ORTC-2A" xfId="3116" xr:uid="{00000000-0005-0000-0000-0000DF0B0000}"/>
    <cellStyle name="___retention_FEPTablesJul19_2005Tables_CrossTWGv1P_for YIELD_AAupdate_082305_2007_CTSG1_FocusTWGs-test_STRJ(SOC)_WK_2007Test0612Rev04_2008Tables_FOCUS_ERM-ERD-FEP-LITH-INTC-FAC-AP_DRAFTv7_4FINAL2009Tables_ERD_Oct30_lsw" xfId="1239" xr:uid="{00000000-0005-0000-0000-0000E00B0000}"/>
    <cellStyle name="___retention_FEPTablesJul19_2005Tables_CrossTWGv1P_for YIELD_AAupdate_082305_2007_CTSG1_FocusTWGs-test_STRJ(SOC)_WK_2007Test0612Rev04_2008Tables_FOCUS_ERM-ERD-FEP-LITH-INTC-FAC-AP_DRAFTv7_4FINAL2009Tables_ERD_Oct30_lsw2" xfId="1240" xr:uid="{00000000-0005-0000-0000-0000E10B0000}"/>
    <cellStyle name="___retention_FEPTablesJul19_2005Tables_CrossTWGv1P_for YIELD_AAupdate_082305_2007_CTSG1_FocusTWGs-test_STRJ(SOC)_WK_2007Test0612Rev04_2008Tables_FOCUS_ERM-ERD-FEP-LITH-INTC-FAC-AP_DRAFTv7_ITRS 2010 NAND Flash table revision--LSW  (Revised 09-15-2010)" xfId="7333" xr:uid="{00000000-0005-0000-0000-0000E20B0000}"/>
    <cellStyle name="___retention_FEPTablesJul19_2005Tables_CrossTWGv1P_for YIELD_AAupdate_082305_2007_CTSG1_FocusTWGs-test_STRJ(SOC)_WK_2007Test0612Rev04_2008Tables_FOCUS_ERM-ERD-FEP-LITH-INTC-FAC-AP_DRAFTv7_ITRS B)_Table_ver6_INTC1~6_021710_After_Telecon_Rev_Alexis-lswEDITO" xfId="4609" xr:uid="{00000000-0005-0000-0000-0000E30B0000}"/>
    <cellStyle name="___retention_FEPTablesJul19_2005Tables_CrossTWGv1P_for YIELD_AAupdate_082305_2007_CTSG1_FocusTWGs-test_STRJ(SOC)_WK_2007Test0612Rev04_2008Tables_FOCUS_ERM-ERD-FEP-LITH-INTC-FAC-AP_DRAFTv7_ITRS EUV Mask WG Meeting with Proposals-2009" xfId="1241" xr:uid="{00000000-0005-0000-0000-0000E40B0000}"/>
    <cellStyle name="___retention_FEPTablesJul19_2005Tables_CrossTWGv1P_for YIELD_AAupdate_082305_2007_CTSG1_FocusTWGs-test_STRJ(SOC)_WK_2007Test0612Rev04_2008Tables_FOCUS_ERM-ERD-FEP-LITH-INTC-FAC-AP_DRAFTv7_ITRS Optica Mask Table change note 200907011" xfId="1242" xr:uid="{00000000-0005-0000-0000-0000E50B0000}"/>
    <cellStyle name="___retention_FEPTablesJul19_2005Tables_CrossTWGv1P_for YIELD_AAupdate_082305_2007_CTSG1_FocusTWGs-test_STRJ(SOC)_WK_2007Test0612Rev04_2008Tables_FOCUS_ERM-ERD-FEP-LITH-INTC-FAC-AP_DRAFTv7_Litho_Challenges_2009_ITRS_Lith_Table_Summary-V5" xfId="1243" xr:uid="{00000000-0005-0000-0000-0000E60B0000}"/>
    <cellStyle name="___retention_FEPTablesJul19_2005Tables_CrossTWGv1P_for YIELD_AAupdate_082305_2007_CTSG1_FocusTWGs-test_STRJ(SOC)_WK_2007Test0612Rev04_2008Tables_FOCUS_ERM-ERD-FEP-LITH-INTC-FAC-AP_DRAFTv7_Table INTC6-Final from Italy" xfId="4610" xr:uid="{00000000-0005-0000-0000-0000E70B0000}"/>
    <cellStyle name="___retention_FEPTablesJul19_2005Tables_CrossTWGv1P_for YIELD_AAupdate_082305_2007_CTSG1_FocusTWGs-test_STRJ(SOC)_WK_2007Test0612Rev04_2008Tables_FOCUS_ERM-ERD-FEP-LITH-INTC-FAC-AP_DRAFTv7_Table-PIDS4-LSW" xfId="7334" xr:uid="{00000000-0005-0000-0000-0000E80B0000}"/>
    <cellStyle name="___retention_FEPTablesJul19_2005Tables_CrossTWGv1P_for YIELD_AAupdate_082305_2007_CTSG1_FocusTWGs-test_STRJ(SOC)_WK_2007Test0612Rev04_2008Tables_FOCUS_ERM-ERD-FEP-LITH-INTC-FAC-AP_DRAFTv7_To Linda ITRS_NILb (2)" xfId="1244" xr:uid="{00000000-0005-0000-0000-0000E90B0000}"/>
    <cellStyle name="___retention_FEPTablesJul19_2005Tables_CrossTWGv1P_for YIELD_AAupdate_082305_2007_CTSG1_FocusTWGs-test_STRJ(SOC)_WK_2007Test0612Rev04_2008Test 081203 handler revised proposal by SEAJ" xfId="4611" xr:uid="{00000000-0005-0000-0000-0000EA0B0000}"/>
    <cellStyle name="___retention_FEPTablesJul19_2005Tables_CrossTWGv1P_for YIELD_AAupdate_082305_2007_CTSG1_FocusTWGs-test_STRJ(SOC)_WK_2007Test0612Rev04_2008Test 081203 handler revised proposal by SEAJ_2009 ITRS TestTable(Handler)090505" xfId="4612" xr:uid="{00000000-0005-0000-0000-0000EB0B0000}"/>
    <cellStyle name="___retention_FEPTablesJul19_2005Tables_CrossTWGv1P_for YIELD_AAupdate_082305_2007_CTSG1_FocusTWGs-test_STRJ(SOC)_WK_2007Test0612Rev04_2008Test 081203 handler revised proposal by SEAJ_Table Test-T8 RF updated 14 July 2009" xfId="4613" xr:uid="{00000000-0005-0000-0000-0000EC0B0000}"/>
    <cellStyle name="___retention_FEPTablesJul19_2005Tables_CrossTWGv1P_for YIELD_AAupdate_082305_2007_CTSG1_FocusTWGs-test_STRJ(SOC)_WK_2007Test0612Rev04_2008Test 1120 prober " xfId="4614" xr:uid="{00000000-0005-0000-0000-0000ED0B0000}"/>
    <cellStyle name="___retention_FEPTablesJul19_2005Tables_CrossTWGv1P_for YIELD_AAupdate_082305_2007_CTSG1_FocusTWGs-test_STRJ(SOC)_WK_2007Test0612Rev04_2008Test 1120 prober _2009 ITRS TestTable(Handler)090505" xfId="4615" xr:uid="{00000000-0005-0000-0000-0000EE0B0000}"/>
    <cellStyle name="___retention_FEPTablesJul19_2005Tables_CrossTWGv1P_for YIELD_AAupdate_082305_2007_CTSG1_FocusTWGs-test_STRJ(SOC)_WK_2007Test0612Rev04_2008Test 1120 prober _Table Test-T8 RF updated 14 July 2009" xfId="4616" xr:uid="{00000000-0005-0000-0000-0000EF0B0000}"/>
    <cellStyle name="___retention_FEPTablesJul19_2005Tables_CrossTWGv1P_for YIELD_AAupdate_082305_2007_CTSG1_FocusTWGs-test_STRJ(SOC)_WK_2007Test0612Rev04_2008Test0722" xfId="4617" xr:uid="{00000000-0005-0000-0000-0000F00B0000}"/>
    <cellStyle name="___retention_FEPTablesJul19_2005Tables_CrossTWGv1P_for YIELD_AAupdate_082305_2007_CTSG1_FocusTWGs-test_STRJ(SOC)_WK_2007Test0612Rev04_2008Test0722_2009 ITRS TestTable(Handler)090505" xfId="4618" xr:uid="{00000000-0005-0000-0000-0000F10B0000}"/>
    <cellStyle name="___retention_FEPTablesJul19_2005Tables_CrossTWGv1P_for YIELD_AAupdate_082305_2007_CTSG1_FocusTWGs-test_STRJ(SOC)_WK_2007Test0612Rev04_2008Test0722_Table Test-T8 RF updated 14 July 2009" xfId="4619" xr:uid="{00000000-0005-0000-0000-0000F20B0000}"/>
    <cellStyle name="___retention_FEPTablesJul19_2005Tables_CrossTWGv1P_for YIELD_AAupdate_082305_2007_CTSG1_FocusTWGs-test_STRJ(SOC)_WK_2007Test0612Rev04_2008Test1215" xfId="4620" xr:uid="{00000000-0005-0000-0000-0000F30B0000}"/>
    <cellStyle name="___retention_FEPTablesJul19_2005Tables_CrossTWGv1P_for YIELD_AAupdate_082305_2007_CTSG1_FocusTWGs-test_STRJ(SOC)_WK_2007Test0612Rev04_2008Test1215_Table Test-T8 RF updated 14 July 2009" xfId="4621" xr:uid="{00000000-0005-0000-0000-0000F40B0000}"/>
    <cellStyle name="___retention_FEPTablesJul19_2005Tables_CrossTWGv1P_for YIELD_AAupdate_082305_2007_CTSG1_FocusTWGs-test_STRJ(SOC)_WK_2007Test0612Rev04_2008TestProposals_Handler_081208" xfId="4622" xr:uid="{00000000-0005-0000-0000-0000F50B0000}"/>
    <cellStyle name="___retention_FEPTablesJul19_2005Tables_CrossTWGv1P_for YIELD_AAupdate_082305_2007_CTSG1_FocusTWGs-test_STRJ(SOC)_WK_2007Test0612Rev04_2008TestProposals_Handler_081208_Table Test-T8 RF updated 14 July 2009" xfId="4623" xr:uid="{00000000-0005-0000-0000-0000F60B0000}"/>
    <cellStyle name="___retention_FEPTablesJul19_2005Tables_CrossTWGv1P_for YIELD_AAupdate_082305_2007_CTSG1_FocusTWGs-test_STRJ(SOC)_WK_2007Test0612Rev04_2009 ITRS TestTable(Handler)090505" xfId="4624" xr:uid="{00000000-0005-0000-0000-0000F70B0000}"/>
    <cellStyle name="___retention_FEPTablesJul19_2005Tables_CrossTWGv1P_for YIELD_AAupdate_082305_2007_CTSG1_FocusTWGs-test_STRJ(SOC)_WK_2007Test0612Rev04_2009 TR Tables_Factory Integration version 08-LSW" xfId="1245" xr:uid="{00000000-0005-0000-0000-0000F80B0000}"/>
    <cellStyle name="___retention_FEPTablesJul19_2005Tables_CrossTWGv1P_for YIELD_AAupdate_082305_2007_CTSG1_FocusTWGs-test_STRJ(SOC)_WK_2007Test0612Rev04_2009 TR Tables_Factory Integration(20090806)_02A" xfId="1246" xr:uid="{00000000-0005-0000-0000-0000F90B0000}"/>
    <cellStyle name="___retention_FEPTablesJul19_2005Tables_CrossTWGv1P_for YIELD_AAupdate_082305_2007_CTSG1_FocusTWGs-test_STRJ(SOC)_WK_2007Test0612Rev04_2009_INDEX" xfId="4625" xr:uid="{00000000-0005-0000-0000-0000FA0B0000}"/>
    <cellStyle name="___retention_FEPTablesJul19_2005Tables_CrossTWGv1P_for YIELD_AAupdate_082305_2007_CTSG1_FocusTWGs-test_STRJ(SOC)_WK_2007Test0612Rev04_2009_InterconnectTables_03032010" xfId="4626" xr:uid="{00000000-0005-0000-0000-0000FB0B0000}"/>
    <cellStyle name="___retention_FEPTablesJul19_2005Tables_CrossTWGv1P_for YIELD_AAupdate_082305_2007_CTSG1_FocusTWGs-test_STRJ(SOC)_WK_2007Test0612Rev04_2009Tables_FOCUS_B_ITRS" xfId="1247" xr:uid="{00000000-0005-0000-0000-0000FC0B0000}"/>
    <cellStyle name="___retention_FEPTablesJul19_2005Tables_CrossTWGv1P_for YIELD_AAupdate_082305_2007_CTSG1_FocusTWGs-test_STRJ(SOC)_WK_2007Test0612Rev04_2009Tables_FOCUS_B_itwg(Factory Integration)09" xfId="1248" xr:uid="{00000000-0005-0000-0000-0000FD0B0000}"/>
    <cellStyle name="___retention_FEPTablesJul19_2005Tables_CrossTWGv1P_for YIELD_AAupdate_082305_2007_CTSG1_FocusTWGs-test_STRJ(SOC)_WK_2007Test0612Rev04_2009Tables_Focus_B-LITH-US-Bussels-V3" xfId="1249" xr:uid="{00000000-0005-0000-0000-0000FE0B0000}"/>
    <cellStyle name="___retention_FEPTablesJul19_2005Tables_CrossTWGv1P_for YIELD_AAupdate_082305_2007_CTSG1_FocusTWGs-test_STRJ(SOC)_WK_2007Test0612Rev04_2009Tables_Focus_B-LITH-US-V13b" xfId="1250" xr:uid="{00000000-0005-0000-0000-0000FF0B0000}"/>
    <cellStyle name="___retention_FEPTablesJul19_2005Tables_CrossTWGv1P_for YIELD_AAupdate_082305_2007_CTSG1_FocusTWGs-test_STRJ(SOC)_WK_2007Test0612Rev04_2009Tables_FOCUS_C_ITRS-FEPITWG(LL edits)" xfId="7335" xr:uid="{00000000-0005-0000-0000-0000000C0000}"/>
    <cellStyle name="___retention_FEPTablesJul19_2005Tables_CrossTWGv1P_for YIELD_AAupdate_082305_2007_CTSG1_FocusTWGs-test_STRJ(SOC)_WK_2007Test0612Rev04_2009Tables_FOCUS_C_ITRSV1" xfId="1251" xr:uid="{00000000-0005-0000-0000-0000010C0000}"/>
    <cellStyle name="___retention_FEPTablesJul19_2005Tables_CrossTWGv1P_for YIELD_AAupdate_082305_2007_CTSG1_FocusTWGs-test_STRJ(SOC)_WK_2007Test0612Rev04_2009Tables_FOCUS_C_ITRSV3" xfId="1252" xr:uid="{00000000-0005-0000-0000-0000020C0000}"/>
    <cellStyle name="___retention_FEPTablesJul19_2005Tables_CrossTWGv1P_for YIELD_AAupdate_082305_2007_CTSG1_FocusTWGs-test_STRJ(SOC)_WK_2007Test0612Rev04_2009Tables_FOCUS_D_ITRS-ITWG Copy 2010 V1" xfId="1253" xr:uid="{00000000-0005-0000-0000-0000030C0000}"/>
    <cellStyle name="___retention_FEPTablesJul19_2005Tables_CrossTWGv1P_for YIELD_AAupdate_082305_2007_CTSG1_FocusTWGs-test_STRJ(SOC)_WK_2007Test0612Rev04_2009Tables_FOCUS_E_ITRS-AP and Interconnectv1" xfId="4627" xr:uid="{00000000-0005-0000-0000-0000040C0000}"/>
    <cellStyle name="___retention_FEPTablesJul19_2005Tables_CrossTWGv1P_for YIELD_AAupdate_082305_2007_CTSG1_FocusTWGs-test_STRJ(SOC)_WK_2007Test0612Rev04_2009Tables_FOCUS_E_ITRS-Interconnect-DRAFT" xfId="4628" xr:uid="{00000000-0005-0000-0000-0000050C0000}"/>
    <cellStyle name="___retention_FEPTablesJul19_2005Tables_CrossTWGv1P_for YIELD_AAupdate_082305_2007_CTSG1_FocusTWGs-test_STRJ(SOC)_WK_2007Test0612Rev04_2009Tables_ORTC_V5" xfId="1254" xr:uid="{00000000-0005-0000-0000-0000060C0000}"/>
    <cellStyle name="___retention_FEPTablesJul19_2005Tables_CrossTWGv1P_for YIELD_AAupdate_082305_2007_CTSG1_FocusTWGs-test_STRJ(SOC)_WK_2007Test0612Rev04_2010-Update-PIDS-4B-lsw" xfId="7657" xr:uid="{00000000-0005-0000-0000-0000070C0000}"/>
    <cellStyle name="___retention_FEPTablesJul19_2005Tables_CrossTWGv1P_for YIELD_AAupdate_082305_2007_CTSG1_FocusTWGs-test_STRJ(SOC)_WK_2007Test0612Rev04_2011_ORTC-2A" xfId="3117" xr:uid="{00000000-0005-0000-0000-0000080C0000}"/>
    <cellStyle name="___retention_FEPTablesJul19_2005Tables_CrossTWGv1P_for YIELD_AAupdate_082305_2007_CTSG1_FocusTWGs-test_STRJ(SOC)_WK_2007Test0612Rev04_4FINAL2009Tables_ERD_Oct30_lsw" xfId="1255" xr:uid="{00000000-0005-0000-0000-0000090C0000}"/>
    <cellStyle name="___retention_FEPTablesJul19_2005Tables_CrossTWGv1P_for YIELD_AAupdate_082305_2007_CTSG1_FocusTWGs-test_STRJ(SOC)_WK_2007Test0612Rev04_4FINAL2009Tables_ERD_Oct30_lsw2" xfId="1256" xr:uid="{00000000-0005-0000-0000-00000A0C0000}"/>
    <cellStyle name="___retention_FEPTablesJul19_2005Tables_CrossTWGv1P_for YIELD_AAupdate_082305_2007_CTSG1_FocusTWGs-test_STRJ(SOC)_WK_2007Test0612Rev04_ITRS 2010 NAND Flash table revision--LSW  (Revised 09-15-2010)" xfId="7336" xr:uid="{00000000-0005-0000-0000-00000B0C0000}"/>
    <cellStyle name="___retention_FEPTablesJul19_2005Tables_CrossTWGv1P_for YIELD_AAupdate_082305_2007_CTSG1_FocusTWGs-test_STRJ(SOC)_WK_2007Test0612Rev04_ITRS B)_Table_ver6_INTC1~6_021710_After_Telecon_Rev_Alexis-lswEDITORS-NOTES" xfId="4629" xr:uid="{00000000-0005-0000-0000-00000C0C0000}"/>
    <cellStyle name="___retention_FEPTablesJul19_2005Tables_CrossTWGv1P_for YIELD_AAupdate_082305_2007_CTSG1_FocusTWGs-test_STRJ(SOC)_WK_2007Test0612Rev04_ITRS EUV Mask WG Meeting with Proposals-2009" xfId="1257" xr:uid="{00000000-0005-0000-0000-00000D0C0000}"/>
    <cellStyle name="___retention_FEPTablesJul19_2005Tables_CrossTWGv1P_for YIELD_AAupdate_082305_2007_CTSG1_FocusTWGs-test_STRJ(SOC)_WK_2007Test0612Rev04_ITRS Optica Mask Table change note 200907011" xfId="1258" xr:uid="{00000000-0005-0000-0000-00000E0C0000}"/>
    <cellStyle name="___retention_FEPTablesJul19_2005Tables_CrossTWGv1P_for YIELD_AAupdate_082305_2007_CTSG1_FocusTWGs-test_STRJ(SOC)_WK_2007Test0612Rev04_Litho_Challenges_2009_ITRS_Lith_Table_Summary-V5" xfId="1259" xr:uid="{00000000-0005-0000-0000-00000F0C0000}"/>
    <cellStyle name="___retention_FEPTablesJul19_2005Tables_CrossTWGv1P_for YIELD_AAupdate_082305_2007_CTSG1_FocusTWGs-test_STRJ(SOC)_WK_2007Test0612Rev04_Table INTC6-Final from Italy" xfId="4630" xr:uid="{00000000-0005-0000-0000-0000100C0000}"/>
    <cellStyle name="___retention_FEPTablesJul19_2005Tables_CrossTWGv1P_for YIELD_AAupdate_082305_2007_CTSG1_FocusTWGs-test_STRJ(SOC)_WK_2007Test0612Rev04_Table Test-T11 Prober updated 08Jul09" xfId="4631" xr:uid="{00000000-0005-0000-0000-0000110C0000}"/>
    <cellStyle name="___retention_FEPTablesJul19_2005Tables_CrossTWGv1P_for YIELD_AAupdate_082305_2007_CTSG1_FocusTWGs-test_STRJ(SOC)_WK_2007Test0612Rev04_Table Test-T8 RF updated 14 July 2009" xfId="4632" xr:uid="{00000000-0005-0000-0000-0000120C0000}"/>
    <cellStyle name="___retention_FEPTablesJul19_2005Tables_CrossTWGv1P_for YIELD_AAupdate_082305_2007_CTSG1_FocusTWGs-test_STRJ(SOC)_WK_2007Test0612Rev04_Table-PIDS4-LSW" xfId="7658" xr:uid="{00000000-0005-0000-0000-0000130C0000}"/>
    <cellStyle name="___retention_FEPTablesJul19_2005Tables_CrossTWGv1P_for YIELD_AAupdate_082305_2007_CTSG1_FocusTWGs-test_STRJ(SOC)_WK_2007Test0612Rev04_Test_Tables_20081208" xfId="4633" xr:uid="{00000000-0005-0000-0000-0000140C0000}"/>
    <cellStyle name="___retention_FEPTablesJul19_2005Tables_CrossTWGv1P_for YIELD_AAupdate_082305_2007_CTSG1_FocusTWGs-test_STRJ(SOC)_WK_2007Test0612Rev04_Test_Tables_20081208 Korea feedback_08081225 " xfId="4634" xr:uid="{00000000-0005-0000-0000-0000150C0000}"/>
    <cellStyle name="___retention_FEPTablesJul19_2005Tables_CrossTWGv1P_for YIELD_AAupdate_082305_2007_CTSG1_FocusTWGs-test_STRJ(SOC)_WK_2007Test0612Rev04_Test_Tables_20081208 Korea feedback_08081225 _Table Test-T8 RF updated 14 July 2009" xfId="4635" xr:uid="{00000000-0005-0000-0000-0000160C0000}"/>
    <cellStyle name="___retention_FEPTablesJul19_2005Tables_CrossTWGv1P_for YIELD_AAupdate_082305_2007_CTSG1_FocusTWGs-test_STRJ(SOC)_WK_2007Test0612Rev04_Test_Tables_20081208_Table Test-T8 RF updated 14 July 2009" xfId="4636" xr:uid="{00000000-0005-0000-0000-0000170C0000}"/>
    <cellStyle name="___retention_FEPTablesJul19_2005Tables_CrossTWGv1P_for YIELD_AAupdate_082305_2007_CTSG1_FocusTWGs-test_STRJ(SOC)_WK_2007Test0612Rev04_Test_Tables_20081231プローブカード案" xfId="4637" xr:uid="{00000000-0005-0000-0000-0000180C0000}"/>
    <cellStyle name="___retention_FEPTablesJul19_2005Tables_CrossTWGv1P_for YIELD_AAupdate_082305_2007_CTSG1_FocusTWGs-test_STRJ(SOC)_WK_2007Test0612Rev04_Test_Tables_20081231プローブカード案_Table Test-T8 RF updated 14 July 2009" xfId="4638" xr:uid="{00000000-0005-0000-0000-0000190C0000}"/>
    <cellStyle name="___retention_FEPTablesJul19_2005Tables_CrossTWGv1P_for YIELD_AAupdate_082305_2007_CTSG1_FocusTWGs-test_STRJ(SOC)_WK_2007Test0612Rev04_Test_Tables_20090113プローブカード案2" xfId="4639" xr:uid="{00000000-0005-0000-0000-00001A0C0000}"/>
    <cellStyle name="___retention_FEPTablesJul19_2005Tables_CrossTWGv1P_for YIELD_AAupdate_082305_2007_CTSG1_FocusTWGs-test_STRJ(SOC)_WK_2007Test0612Rev04_Test_Tables_20090113プローブカード案2_Table Test-T8 RF updated 14 July 2009" xfId="4640" xr:uid="{00000000-0005-0000-0000-00001B0C0000}"/>
    <cellStyle name="___retention_FEPTablesJul19_2005Tables_CrossTWGv1P_for YIELD_AAupdate_082305_2007_CTSG1_FocusTWGs-test_STRJ(SOC)_WK_2007Test0612Rev04_Test_Tables_20090113プローブカード案3" xfId="4641" xr:uid="{00000000-0005-0000-0000-00001C0C0000}"/>
    <cellStyle name="___retention_FEPTablesJul19_2005Tables_CrossTWGv1P_for YIELD_AAupdate_082305_2007_CTSG1_FocusTWGs-test_STRJ(SOC)_WK_2007Test0612Rev04_Test_Tables_20090113プローブカード案3_Table Test-T8 RF updated 14 July 2009" xfId="4642" xr:uid="{00000000-0005-0000-0000-00001D0C0000}"/>
    <cellStyle name="___retention_FEPTablesJul19_2005Tables_CrossTWGv1P_for YIELD_AAupdate_082305_2007_CTSG1_FocusTWGs-test_STRJ(SOC)_WK_2007Test0612Rev04_To Linda ITRS_NILb (2)" xfId="1260" xr:uid="{00000000-0005-0000-0000-00001E0C0000}"/>
    <cellStyle name="___retention_FEPTablesJul19_2005Tables_CrossTWGv1P_for YIELD_AAupdate_082305_2007_CTSG1_FocusTWGs-test_STRJ(SOC)_WK_2007Test0612Rev04_見直しfor2009：2007Test0829_SoC&amp;Logic" xfId="4643" xr:uid="{00000000-0005-0000-0000-00001F0C0000}"/>
    <cellStyle name="___retention_FEPTablesJul19_2005Tables_CrossTWGv1P_for YIELD_AAupdate_082305_2007_CTSG1_FocusTWGs-test_STRJ(SOC)_WK_2007Test0612Rev04_見直しfor2009：2007Test0829_SoC&amp;Logic(0707会議後)" xfId="4644" xr:uid="{00000000-0005-0000-0000-0000200C0000}"/>
    <cellStyle name="___retention_FEPTablesJul19_2005Tables_CrossTWGv1P_for YIELD_AAupdate_082305_2007_CTSG1_FocusTWGs-test_STRJ(SOC)_見直しfor2009：2007Test0829_SoC&amp;Logic" xfId="4645" xr:uid="{00000000-0005-0000-0000-0000210C0000}"/>
    <cellStyle name="___retention_FEPTablesJul19_2005Tables_CrossTWGv1P_for YIELD_AAupdate_082305_2007_CTSG1_FocusTWGs-test_STRJ(SOC)_見直しfor2009：2007Test0829_SoC&amp;Logic(0707会議後)" xfId="4646" xr:uid="{00000000-0005-0000-0000-0000220C0000}"/>
    <cellStyle name="___retention_FEPTablesJul19_2005Tables_CrossTWGv1P_for YIELD_AAupdate_082305_2007Test_SoC_0618" xfId="1261" xr:uid="{00000000-0005-0000-0000-0000230C0000}"/>
    <cellStyle name="___retention_FEPTablesJul19_2005Tables_CrossTWGv1P_for YIELD_AAupdate_082305_2007Test_SoC_0618 2" xfId="7489" xr:uid="{00000000-0005-0000-0000-0000240C0000}"/>
    <cellStyle name="___retention_FEPTablesJul19_2005Tables_CrossTWGv1P_for YIELD_AAupdate_082305_2007Test_SoC_0618_2008Tables_FOCUS_ERM-ERD-FEP-LITH-INTC-FAC-AP_DRAFTv7" xfId="1262" xr:uid="{00000000-0005-0000-0000-0000250C0000}"/>
    <cellStyle name="___retention_FEPTablesJul19_2005Tables_CrossTWGv1P_for YIELD_AAupdate_082305_2007Test_SoC_0618_2008Tables_FOCUS_ERM-ERD-FEP-LITH-INTC-FAC-AP_DRAFTv7 2" xfId="7773" xr:uid="{00000000-0005-0000-0000-0000260C0000}"/>
    <cellStyle name="___retention_FEPTablesJul19_2005Tables_CrossTWGv1P_for YIELD_AAupdate_082305_2007Test_SoC_0618_2008Tables_FOCUS_ERM-ERD-FEP-LITH-INTC-FAC-AP_DRAFTv7_2009 TR Tables_Factory Integration version 08-LSW" xfId="1263" xr:uid="{00000000-0005-0000-0000-0000270C0000}"/>
    <cellStyle name="___retention_FEPTablesJul19_2005Tables_CrossTWGv1P_for YIELD_AAupdate_082305_2007Test_SoC_0618_2008Tables_FOCUS_ERM-ERD-FEP-LITH-INTC-FAC-AP_DRAFTv7_2009 TR Tables_Factory Integration(20090806)_02A" xfId="1264" xr:uid="{00000000-0005-0000-0000-0000280C0000}"/>
    <cellStyle name="___retention_FEPTablesJul19_2005Tables_CrossTWGv1P_for YIELD_AAupdate_082305_2007Test_SoC_0618_2008Tables_FOCUS_ERM-ERD-FEP-LITH-INTC-FAC-AP_DRAFTv7_2009_INDEX" xfId="4647" xr:uid="{00000000-0005-0000-0000-0000290C0000}"/>
    <cellStyle name="___retention_FEPTablesJul19_2005Tables_CrossTWGv1P_for YIELD_AAupdate_082305_2007Test_SoC_0618_2008Tables_FOCUS_ERM-ERD-FEP-LITH-INTC-FAC-AP_DRAFTv7_2009_InterconnectTables_03032010" xfId="4648" xr:uid="{00000000-0005-0000-0000-00002A0C0000}"/>
    <cellStyle name="___retention_FEPTablesJul19_2005Tables_CrossTWGv1P_for YIELD_AAupdate_082305_2007Test_SoC_0618_2008Tables_FOCUS_ERM-ERD-FEP-LITH-INTC-FAC-AP_DRAFTv7_2009Tables_FOCUS_B_ITRS" xfId="1265" xr:uid="{00000000-0005-0000-0000-00002B0C0000}"/>
    <cellStyle name="___retention_FEPTablesJul19_2005Tables_CrossTWGv1P_for YIELD_AAupdate_082305_2007Test_SoC_0618_2008Tables_FOCUS_ERM-ERD-FEP-LITH-INTC-FAC-AP_DRAFTv7_2009Tables_FOCUS_B_itwg(Factory Integration)09" xfId="1266" xr:uid="{00000000-0005-0000-0000-00002C0C0000}"/>
    <cellStyle name="___retention_FEPTablesJul19_2005Tables_CrossTWGv1P_for YIELD_AAupdate_082305_2007Test_SoC_0618_2008Tables_FOCUS_ERM-ERD-FEP-LITH-INTC-FAC-AP_DRAFTv7_2009Tables_Focus_B-LITH-US-Bussels-V3" xfId="1267" xr:uid="{00000000-0005-0000-0000-00002D0C0000}"/>
    <cellStyle name="___retention_FEPTablesJul19_2005Tables_CrossTWGv1P_for YIELD_AAupdate_082305_2007Test_SoC_0618_2008Tables_FOCUS_ERM-ERD-FEP-LITH-INTC-FAC-AP_DRAFTv7_2009Tables_Focus_B-LITH-US-V13b" xfId="1268" xr:uid="{00000000-0005-0000-0000-00002E0C0000}"/>
    <cellStyle name="___retention_FEPTablesJul19_2005Tables_CrossTWGv1P_for YIELD_AAupdate_082305_2007Test_SoC_0618_2008Tables_FOCUS_ERM-ERD-FEP-LITH-INTC-FAC-AP_DRAFTv7_2009Tables_FOCUS_C_ITRS-FEPITWG(LL edits)" xfId="7337" xr:uid="{00000000-0005-0000-0000-00002F0C0000}"/>
    <cellStyle name="___retention_FEPTablesJul19_2005Tables_CrossTWGv1P_for YIELD_AAupdate_082305_2007Test_SoC_0618_2008Tables_FOCUS_ERM-ERD-FEP-LITH-INTC-FAC-AP_DRAFTv7_2009Tables_FOCUS_C_ITRSV1" xfId="1269" xr:uid="{00000000-0005-0000-0000-0000300C0000}"/>
    <cellStyle name="___retention_FEPTablesJul19_2005Tables_CrossTWGv1P_for YIELD_AAupdate_082305_2007Test_SoC_0618_2008Tables_FOCUS_ERM-ERD-FEP-LITH-INTC-FAC-AP_DRAFTv7_2009Tables_FOCUS_C_ITRSV3" xfId="1270" xr:uid="{00000000-0005-0000-0000-0000310C0000}"/>
    <cellStyle name="___retention_FEPTablesJul19_2005Tables_CrossTWGv1P_for YIELD_AAupdate_082305_2007Test_SoC_0618_2008Tables_FOCUS_ERM-ERD-FEP-LITH-INTC-FAC-AP_DRAFTv7_2009Tables_FOCUS_D_ITRS-ITWG Copy 2010 V1" xfId="1271" xr:uid="{00000000-0005-0000-0000-0000320C0000}"/>
    <cellStyle name="___retention_FEPTablesJul19_2005Tables_CrossTWGv1P_for YIELD_AAupdate_082305_2007Test_SoC_0618_2008Tables_FOCUS_ERM-ERD-FEP-LITH-INTC-FAC-AP_DRAFTv7_2009Tables_FOCUS_E_ITRS-AP and Interconnectv1" xfId="4649" xr:uid="{00000000-0005-0000-0000-0000330C0000}"/>
    <cellStyle name="___retention_FEPTablesJul19_2005Tables_CrossTWGv1P_for YIELD_AAupdate_082305_2007Test_SoC_0618_2008Tables_FOCUS_ERM-ERD-FEP-LITH-INTC-FAC-AP_DRAFTv7_2009Tables_ORTC_V5" xfId="1272" xr:uid="{00000000-0005-0000-0000-0000340C0000}"/>
    <cellStyle name="___retention_FEPTablesJul19_2005Tables_CrossTWGv1P_for YIELD_AAupdate_082305_2007Test_SoC_0618_2008Tables_FOCUS_ERM-ERD-FEP-LITH-INTC-FAC-AP_DRAFTv7_2010-Update-PIDS-4B-lsw" xfId="7039" xr:uid="{00000000-0005-0000-0000-0000350C0000}"/>
    <cellStyle name="___retention_FEPTablesJul19_2005Tables_CrossTWGv1P_for YIELD_AAupdate_082305_2007Test_SoC_0618_2008Tables_FOCUS_ERM-ERD-FEP-LITH-INTC-FAC-AP_DRAFTv7_2011_ORTC-2A" xfId="3118" xr:uid="{00000000-0005-0000-0000-0000360C0000}"/>
    <cellStyle name="___retention_FEPTablesJul19_2005Tables_CrossTWGv1P_for YIELD_AAupdate_082305_2007Test_SoC_0618_2008Tables_FOCUS_ERM-ERD-FEP-LITH-INTC-FAC-AP_DRAFTv7_4FINAL2009Tables_ERD_Oct30_lsw" xfId="1273" xr:uid="{00000000-0005-0000-0000-0000370C0000}"/>
    <cellStyle name="___retention_FEPTablesJul19_2005Tables_CrossTWGv1P_for YIELD_AAupdate_082305_2007Test_SoC_0618_2008Tables_FOCUS_ERM-ERD-FEP-LITH-INTC-FAC-AP_DRAFTv7_4FINAL2009Tables_ERD_Oct30_lsw2" xfId="1274" xr:uid="{00000000-0005-0000-0000-0000380C0000}"/>
    <cellStyle name="___retention_FEPTablesJul19_2005Tables_CrossTWGv1P_for YIELD_AAupdate_082305_2007Test_SoC_0618_2008Tables_FOCUS_ERM-ERD-FEP-LITH-INTC-FAC-AP_DRAFTv7_ITRS 2010 NAND Flash table revision--LSW  (Revised 09-15-2010)" xfId="7338" xr:uid="{00000000-0005-0000-0000-0000390C0000}"/>
    <cellStyle name="___retention_FEPTablesJul19_2005Tables_CrossTWGv1P_for YIELD_AAupdate_082305_2007Test_SoC_0618_2008Tables_FOCUS_ERM-ERD-FEP-LITH-INTC-FAC-AP_DRAFTv7_ITRS B)_Table_ver6_INTC1~6_021710_After_Telecon_Rev_Alexis-lswEDITORS-NOTES" xfId="4650" xr:uid="{00000000-0005-0000-0000-00003A0C0000}"/>
    <cellStyle name="___retention_FEPTablesJul19_2005Tables_CrossTWGv1P_for YIELD_AAupdate_082305_2007Test_SoC_0618_2008Tables_FOCUS_ERM-ERD-FEP-LITH-INTC-FAC-AP_DRAFTv7_ITRS EUV Mask WG Meeting with Proposals-2009" xfId="1275" xr:uid="{00000000-0005-0000-0000-00003B0C0000}"/>
    <cellStyle name="___retention_FEPTablesJul19_2005Tables_CrossTWGv1P_for YIELD_AAupdate_082305_2007Test_SoC_0618_2008Tables_FOCUS_ERM-ERD-FEP-LITH-INTC-FAC-AP_DRAFTv7_ITRS Optica Mask Table change note 200907011" xfId="1276" xr:uid="{00000000-0005-0000-0000-00003C0C0000}"/>
    <cellStyle name="___retention_FEPTablesJul19_2005Tables_CrossTWGv1P_for YIELD_AAupdate_082305_2007Test_SoC_0618_2008Tables_FOCUS_ERM-ERD-FEP-LITH-INTC-FAC-AP_DRAFTv7_Litho_Challenges_2009_ITRS_Lith_Table_Summary-V5" xfId="1277" xr:uid="{00000000-0005-0000-0000-00003D0C0000}"/>
    <cellStyle name="___retention_FEPTablesJul19_2005Tables_CrossTWGv1P_for YIELD_AAupdate_082305_2007Test_SoC_0618_2008Tables_FOCUS_ERM-ERD-FEP-LITH-INTC-FAC-AP_DRAFTv7_Table INTC6-Final from Italy" xfId="4651" xr:uid="{00000000-0005-0000-0000-00003E0C0000}"/>
    <cellStyle name="___retention_FEPTablesJul19_2005Tables_CrossTWGv1P_for YIELD_AAupdate_082305_2007Test_SoC_0618_2008Tables_FOCUS_ERM-ERD-FEP-LITH-INTC-FAC-AP_DRAFTv7_Table-PIDS4-LSW" xfId="6754" xr:uid="{00000000-0005-0000-0000-00003F0C0000}"/>
    <cellStyle name="___retention_FEPTablesJul19_2005Tables_CrossTWGv1P_for YIELD_AAupdate_082305_2007Test_SoC_0618_2008Tables_FOCUS_ERM-ERD-FEP-LITH-INTC-FAC-AP_DRAFTv7_To Linda ITRS_NILb (2)" xfId="1278" xr:uid="{00000000-0005-0000-0000-0000400C0000}"/>
    <cellStyle name="___retention_FEPTablesJul19_2005Tables_CrossTWGv1P_for YIELD_AAupdate_082305_2007Test_SoC_0618_2008Test 081203 handler revised proposal by SEAJ" xfId="4652" xr:uid="{00000000-0005-0000-0000-0000410C0000}"/>
    <cellStyle name="___retention_FEPTablesJul19_2005Tables_CrossTWGv1P_for YIELD_AAupdate_082305_2007Test_SoC_0618_2008Test 081203 handler revised proposal by SEAJ_2009 ITRS TestTable(Handler)090505" xfId="4653" xr:uid="{00000000-0005-0000-0000-0000420C0000}"/>
    <cellStyle name="___retention_FEPTablesJul19_2005Tables_CrossTWGv1P_for YIELD_AAupdate_082305_2007Test_SoC_0618_2008Test 081203 handler revised proposal by SEAJ_Table Test-T8 RF updated 14 July 2009" xfId="4654" xr:uid="{00000000-0005-0000-0000-0000430C0000}"/>
    <cellStyle name="___retention_FEPTablesJul19_2005Tables_CrossTWGv1P_for YIELD_AAupdate_082305_2007Test_SoC_0618_2008Test 1120 prober " xfId="4655" xr:uid="{00000000-0005-0000-0000-0000440C0000}"/>
    <cellStyle name="___retention_FEPTablesJul19_2005Tables_CrossTWGv1P_for YIELD_AAupdate_082305_2007Test_SoC_0618_2008Test 1120 prober _2009 ITRS TestTable(Handler)090505" xfId="4656" xr:uid="{00000000-0005-0000-0000-0000450C0000}"/>
    <cellStyle name="___retention_FEPTablesJul19_2005Tables_CrossTWGv1P_for YIELD_AAupdate_082305_2007Test_SoC_0618_2008Test 1120 prober _Table Test-T8 RF updated 14 July 2009" xfId="4657" xr:uid="{00000000-0005-0000-0000-0000460C0000}"/>
    <cellStyle name="___retention_FEPTablesJul19_2005Tables_CrossTWGv1P_for YIELD_AAupdate_082305_2007Test_SoC_0618_2008Test0722" xfId="4658" xr:uid="{00000000-0005-0000-0000-0000470C0000}"/>
    <cellStyle name="___retention_FEPTablesJul19_2005Tables_CrossTWGv1P_for YIELD_AAupdate_082305_2007Test_SoC_0618_2008Test0722_2009 ITRS TestTable(Handler)090505" xfId="4659" xr:uid="{00000000-0005-0000-0000-0000480C0000}"/>
    <cellStyle name="___retention_FEPTablesJul19_2005Tables_CrossTWGv1P_for YIELD_AAupdate_082305_2007Test_SoC_0618_2008Test0722_Table Test-T8 RF updated 14 July 2009" xfId="4660" xr:uid="{00000000-0005-0000-0000-0000490C0000}"/>
    <cellStyle name="___retention_FEPTablesJul19_2005Tables_CrossTWGv1P_for YIELD_AAupdate_082305_2007Test_SoC_0618_2008Test1215" xfId="4661" xr:uid="{00000000-0005-0000-0000-00004A0C0000}"/>
    <cellStyle name="___retention_FEPTablesJul19_2005Tables_CrossTWGv1P_for YIELD_AAupdate_082305_2007Test_SoC_0618_2008Test1215_Table Test-T8 RF updated 14 July 2009" xfId="4662" xr:uid="{00000000-0005-0000-0000-00004B0C0000}"/>
    <cellStyle name="___retention_FEPTablesJul19_2005Tables_CrossTWGv1P_for YIELD_AAupdate_082305_2007Test_SoC_0618_2008TestProposals_Handler_081208" xfId="4663" xr:uid="{00000000-0005-0000-0000-00004C0C0000}"/>
    <cellStyle name="___retention_FEPTablesJul19_2005Tables_CrossTWGv1P_for YIELD_AAupdate_082305_2007Test_SoC_0618_2008TestProposals_Handler_081208_Table Test-T8 RF updated 14 July 2009" xfId="4664" xr:uid="{00000000-0005-0000-0000-00004D0C0000}"/>
    <cellStyle name="___retention_FEPTablesJul19_2005Tables_CrossTWGv1P_for YIELD_AAupdate_082305_2007Test_SoC_0618_2009 ITRS TestTable(Handler)090505" xfId="4665" xr:uid="{00000000-0005-0000-0000-00004E0C0000}"/>
    <cellStyle name="___retention_FEPTablesJul19_2005Tables_CrossTWGv1P_for YIELD_AAupdate_082305_2007Test_SoC_0618_2009 TR Tables_Factory Integration version 08-LSW" xfId="1279" xr:uid="{00000000-0005-0000-0000-00004F0C0000}"/>
    <cellStyle name="___retention_FEPTablesJul19_2005Tables_CrossTWGv1P_for YIELD_AAupdate_082305_2007Test_SoC_0618_2009 TR Tables_Factory Integration(20090806)_02A" xfId="1280" xr:uid="{00000000-0005-0000-0000-0000500C0000}"/>
    <cellStyle name="___retention_FEPTablesJul19_2005Tables_CrossTWGv1P_for YIELD_AAupdate_082305_2007Test_SoC_0618_2009_INDEX" xfId="4666" xr:uid="{00000000-0005-0000-0000-0000510C0000}"/>
    <cellStyle name="___retention_FEPTablesJul19_2005Tables_CrossTWGv1P_for YIELD_AAupdate_082305_2007Test_SoC_0618_2009_InterconnectTables_03032010" xfId="4667" xr:uid="{00000000-0005-0000-0000-0000520C0000}"/>
    <cellStyle name="___retention_FEPTablesJul19_2005Tables_CrossTWGv1P_for YIELD_AAupdate_082305_2007Test_SoC_0618_2009Tables_FOCUS_B_ITRS" xfId="1281" xr:uid="{00000000-0005-0000-0000-0000530C0000}"/>
    <cellStyle name="___retention_FEPTablesJul19_2005Tables_CrossTWGv1P_for YIELD_AAupdate_082305_2007Test_SoC_0618_2009Tables_FOCUS_B_itwg(Factory Integration)09" xfId="1282" xr:uid="{00000000-0005-0000-0000-0000540C0000}"/>
    <cellStyle name="___retention_FEPTablesJul19_2005Tables_CrossTWGv1P_for YIELD_AAupdate_082305_2007Test_SoC_0618_2009Tables_Focus_B-LITH-US-Bussels-V3" xfId="1283" xr:uid="{00000000-0005-0000-0000-0000550C0000}"/>
    <cellStyle name="___retention_FEPTablesJul19_2005Tables_CrossTWGv1P_for YIELD_AAupdate_082305_2007Test_SoC_0618_2009Tables_Focus_B-LITH-US-V13b" xfId="1284" xr:uid="{00000000-0005-0000-0000-0000560C0000}"/>
    <cellStyle name="___retention_FEPTablesJul19_2005Tables_CrossTWGv1P_for YIELD_AAupdate_082305_2007Test_SoC_0618_2009Tables_FOCUS_C_ITRS-FEPITWG(LL edits)" xfId="6755" xr:uid="{00000000-0005-0000-0000-0000570C0000}"/>
    <cellStyle name="___retention_FEPTablesJul19_2005Tables_CrossTWGv1P_for YIELD_AAupdate_082305_2007Test_SoC_0618_2009Tables_FOCUS_C_ITRSV1" xfId="1285" xr:uid="{00000000-0005-0000-0000-0000580C0000}"/>
    <cellStyle name="___retention_FEPTablesJul19_2005Tables_CrossTWGv1P_for YIELD_AAupdate_082305_2007Test_SoC_0618_2009Tables_FOCUS_C_ITRSV3" xfId="1286" xr:uid="{00000000-0005-0000-0000-0000590C0000}"/>
    <cellStyle name="___retention_FEPTablesJul19_2005Tables_CrossTWGv1P_for YIELD_AAupdate_082305_2007Test_SoC_0618_2009Tables_FOCUS_D_ITRS-ITWG Copy 2010 V1" xfId="1287" xr:uid="{00000000-0005-0000-0000-00005A0C0000}"/>
    <cellStyle name="___retention_FEPTablesJul19_2005Tables_CrossTWGv1P_for YIELD_AAupdate_082305_2007Test_SoC_0618_2009Tables_FOCUS_E_ITRS-AP and Interconnectv1" xfId="4668" xr:uid="{00000000-0005-0000-0000-00005B0C0000}"/>
    <cellStyle name="___retention_FEPTablesJul19_2005Tables_CrossTWGv1P_for YIELD_AAupdate_082305_2007Test_SoC_0618_2009Tables_FOCUS_E_ITRS-Interconnect-DRAFT" xfId="4669" xr:uid="{00000000-0005-0000-0000-00005C0C0000}"/>
    <cellStyle name="___retention_FEPTablesJul19_2005Tables_CrossTWGv1P_for YIELD_AAupdate_082305_2007Test_SoC_0618_2009Tables_ORTC_V5" xfId="1288" xr:uid="{00000000-0005-0000-0000-00005D0C0000}"/>
    <cellStyle name="___retention_FEPTablesJul19_2005Tables_CrossTWGv1P_for YIELD_AAupdate_082305_2007Test_SoC_0618_2010-Update-PIDS-4B-lsw" xfId="6756" xr:uid="{00000000-0005-0000-0000-00005E0C0000}"/>
    <cellStyle name="___retention_FEPTablesJul19_2005Tables_CrossTWGv1P_for YIELD_AAupdate_082305_2007Test_SoC_0618_2011_ORTC-2A" xfId="3119" xr:uid="{00000000-0005-0000-0000-00005F0C0000}"/>
    <cellStyle name="___retention_FEPTablesJul19_2005Tables_CrossTWGv1P_for YIELD_AAupdate_082305_2007Test_SoC_0618_4FINAL2009Tables_ERD_Oct30_lsw" xfId="1289" xr:uid="{00000000-0005-0000-0000-0000600C0000}"/>
    <cellStyle name="___retention_FEPTablesJul19_2005Tables_CrossTWGv1P_for YIELD_AAupdate_082305_2007Test_SoC_0618_4FINAL2009Tables_ERD_Oct30_lsw2" xfId="1290" xr:uid="{00000000-0005-0000-0000-0000610C0000}"/>
    <cellStyle name="___retention_FEPTablesJul19_2005Tables_CrossTWGv1P_for YIELD_AAupdate_082305_2007Test_SoC_0618_ITRS 2010 NAND Flash table revision--LSW  (Revised 09-15-2010)" xfId="7659" xr:uid="{00000000-0005-0000-0000-0000620C0000}"/>
    <cellStyle name="___retention_FEPTablesJul19_2005Tables_CrossTWGv1P_for YIELD_AAupdate_082305_2007Test_SoC_0618_ITRS B)_Table_ver6_INTC1~6_021710_After_Telecon_Rev_Alexis-lswEDITORS-NOTES" xfId="4670" xr:uid="{00000000-0005-0000-0000-0000630C0000}"/>
    <cellStyle name="___retention_FEPTablesJul19_2005Tables_CrossTWGv1P_for YIELD_AAupdate_082305_2007Test_SoC_0618_ITRS EUV Mask WG Meeting with Proposals-2009" xfId="1291" xr:uid="{00000000-0005-0000-0000-0000640C0000}"/>
    <cellStyle name="___retention_FEPTablesJul19_2005Tables_CrossTWGv1P_for YIELD_AAupdate_082305_2007Test_SoC_0618_ITRS Optica Mask Table change note 200907011" xfId="1292" xr:uid="{00000000-0005-0000-0000-0000650C0000}"/>
    <cellStyle name="___retention_FEPTablesJul19_2005Tables_CrossTWGv1P_for YIELD_AAupdate_082305_2007Test_SoC_0618_Litho_Challenges_2009_ITRS_Lith_Table_Summary-V5" xfId="1293" xr:uid="{00000000-0005-0000-0000-0000660C0000}"/>
    <cellStyle name="___retention_FEPTablesJul19_2005Tables_CrossTWGv1P_for YIELD_AAupdate_082305_2007Test_SoC_0618_Table INTC6-Final from Italy" xfId="4671" xr:uid="{00000000-0005-0000-0000-0000670C0000}"/>
    <cellStyle name="___retention_FEPTablesJul19_2005Tables_CrossTWGv1P_for YIELD_AAupdate_082305_2007Test_SoC_0618_Table Test-T11 Prober updated 08Jul09" xfId="4672" xr:uid="{00000000-0005-0000-0000-0000680C0000}"/>
    <cellStyle name="___retention_FEPTablesJul19_2005Tables_CrossTWGv1P_for YIELD_AAupdate_082305_2007Test_SoC_0618_Table Test-T8 RF updated 14 July 2009" xfId="4673" xr:uid="{00000000-0005-0000-0000-0000690C0000}"/>
    <cellStyle name="___retention_FEPTablesJul19_2005Tables_CrossTWGv1P_for YIELD_AAupdate_082305_2007Test_SoC_0618_Table-PIDS4-LSW" xfId="7040" xr:uid="{00000000-0005-0000-0000-00006A0C0000}"/>
    <cellStyle name="___retention_FEPTablesJul19_2005Tables_CrossTWGv1P_for YIELD_AAupdate_082305_2007Test_SoC_0618_Test_Tables_20081208" xfId="4674" xr:uid="{00000000-0005-0000-0000-00006B0C0000}"/>
    <cellStyle name="___retention_FEPTablesJul19_2005Tables_CrossTWGv1P_for YIELD_AAupdate_082305_2007Test_SoC_0618_Test_Tables_20081208 Korea feedback_08081225 " xfId="4675" xr:uid="{00000000-0005-0000-0000-00006C0C0000}"/>
    <cellStyle name="___retention_FEPTablesJul19_2005Tables_CrossTWGv1P_for YIELD_AAupdate_082305_2007Test_SoC_0618_Test_Tables_20081208 Korea feedback_08081225 _Table Test-T8 RF updated 14 July 2009" xfId="4676" xr:uid="{00000000-0005-0000-0000-00006D0C0000}"/>
    <cellStyle name="___retention_FEPTablesJul19_2005Tables_CrossTWGv1P_for YIELD_AAupdate_082305_2007Test_SoC_0618_Test_Tables_20081208_Table Test-T8 RF updated 14 July 2009" xfId="4677" xr:uid="{00000000-0005-0000-0000-00006E0C0000}"/>
    <cellStyle name="___retention_FEPTablesJul19_2005Tables_CrossTWGv1P_for YIELD_AAupdate_082305_2007Test_SoC_0618_Test_Tables_20081231プローブカード案" xfId="4678" xr:uid="{00000000-0005-0000-0000-00006F0C0000}"/>
    <cellStyle name="___retention_FEPTablesJul19_2005Tables_CrossTWGv1P_for YIELD_AAupdate_082305_2007Test_SoC_0618_Test_Tables_20081231プローブカード案_Table Test-T8 RF updated 14 July 2009" xfId="4679" xr:uid="{00000000-0005-0000-0000-0000700C0000}"/>
    <cellStyle name="___retention_FEPTablesJul19_2005Tables_CrossTWGv1P_for YIELD_AAupdate_082305_2007Test_SoC_0618_Test_Tables_20090113プローブカード案2" xfId="4680" xr:uid="{00000000-0005-0000-0000-0000710C0000}"/>
    <cellStyle name="___retention_FEPTablesJul19_2005Tables_CrossTWGv1P_for YIELD_AAupdate_082305_2007Test_SoC_0618_Test_Tables_20090113プローブカード案2_Table Test-T8 RF updated 14 July 2009" xfId="4681" xr:uid="{00000000-0005-0000-0000-0000720C0000}"/>
    <cellStyle name="___retention_FEPTablesJul19_2005Tables_CrossTWGv1P_for YIELD_AAupdate_082305_2007Test_SoC_0618_Test_Tables_20090113プローブカード案3" xfId="4682" xr:uid="{00000000-0005-0000-0000-0000730C0000}"/>
    <cellStyle name="___retention_FEPTablesJul19_2005Tables_CrossTWGv1P_for YIELD_AAupdate_082305_2007Test_SoC_0618_Test_Tables_20090113プローブカード案3_Table Test-T8 RF updated 14 July 2009" xfId="4683" xr:uid="{00000000-0005-0000-0000-0000740C0000}"/>
    <cellStyle name="___retention_FEPTablesJul19_2005Tables_CrossTWGv1P_for YIELD_AAupdate_082305_2007Test_SoC_0618_To Linda ITRS_NILb (2)" xfId="1294" xr:uid="{00000000-0005-0000-0000-0000750C0000}"/>
    <cellStyle name="___retention_FEPTablesJul19_2005Tables_CrossTWGv1P_for YIELD_AAupdate_082305_2007Test_SoC_0618_見直しfor2009：2007Test0829_SoC&amp;Logic" xfId="4684" xr:uid="{00000000-0005-0000-0000-0000760C0000}"/>
    <cellStyle name="___retention_FEPTablesJul19_2005Tables_CrossTWGv1P_for YIELD_AAupdate_082305_2007Test_SoC_0618_見直しfor2009：2007Test0829_SoC&amp;Logic(0707会議後)" xfId="4685" xr:uid="{00000000-0005-0000-0000-0000770C0000}"/>
    <cellStyle name="___retention_FEPTablesJul19_2005Tables_CrossTWGv1P_for YIELD_AAupdate_082305_2008Tables_FOCUS_ERM-ERD-FEP-LITH-INTC-FAC-AP_DRAFTv7" xfId="1295" xr:uid="{00000000-0005-0000-0000-0000780C0000}"/>
    <cellStyle name="___retention_FEPTablesJul19_2005Tables_CrossTWGv1P_for YIELD_AAupdate_082305_2008Tables_FOCUS_ERM-ERD-FEP-LITH-INTC-FAC-AP_DRAFTv7 2" xfId="7182" xr:uid="{00000000-0005-0000-0000-0000790C0000}"/>
    <cellStyle name="___retention_FEPTablesJul19_2005Tables_CrossTWGv1P_for YIELD_AAupdate_082305_2008Tables_FOCUS_ERM-ERD-FEP-LITH-INTC-FAC-AP_DRAFTv7_2009 TR Tables_Factory Integration version 08-LSW" xfId="1296" xr:uid="{00000000-0005-0000-0000-00007A0C0000}"/>
    <cellStyle name="___retention_FEPTablesJul19_2005Tables_CrossTWGv1P_for YIELD_AAupdate_082305_2008Tables_FOCUS_ERM-ERD-FEP-LITH-INTC-FAC-AP_DRAFTv7_2009 TR Tables_Factory Integration(20090806)_02A" xfId="1297" xr:uid="{00000000-0005-0000-0000-00007B0C0000}"/>
    <cellStyle name="___retention_FEPTablesJul19_2005Tables_CrossTWGv1P_for YIELD_AAupdate_082305_2008Tables_FOCUS_ERM-ERD-FEP-LITH-INTC-FAC-AP_DRAFTv7_2009_INDEX" xfId="4686" xr:uid="{00000000-0005-0000-0000-00007C0C0000}"/>
    <cellStyle name="___retention_FEPTablesJul19_2005Tables_CrossTWGv1P_for YIELD_AAupdate_082305_2008Tables_FOCUS_ERM-ERD-FEP-LITH-INTC-FAC-AP_DRAFTv7_2009_InterconnectTables_03032010" xfId="4687" xr:uid="{00000000-0005-0000-0000-00007D0C0000}"/>
    <cellStyle name="___retention_FEPTablesJul19_2005Tables_CrossTWGv1P_for YIELD_AAupdate_082305_2008Tables_FOCUS_ERM-ERD-FEP-LITH-INTC-FAC-AP_DRAFTv7_2009Tables_FOCUS_B_ITRS" xfId="1298" xr:uid="{00000000-0005-0000-0000-00007E0C0000}"/>
    <cellStyle name="___retention_FEPTablesJul19_2005Tables_CrossTWGv1P_for YIELD_AAupdate_082305_2008Tables_FOCUS_ERM-ERD-FEP-LITH-INTC-FAC-AP_DRAFTv7_2009Tables_FOCUS_B_itwg(Factory Integration)09" xfId="1299" xr:uid="{00000000-0005-0000-0000-00007F0C0000}"/>
    <cellStyle name="___retention_FEPTablesJul19_2005Tables_CrossTWGv1P_for YIELD_AAupdate_082305_2008Tables_FOCUS_ERM-ERD-FEP-LITH-INTC-FAC-AP_DRAFTv7_2009Tables_Focus_B-LITH-US-Bussels-V3" xfId="1300" xr:uid="{00000000-0005-0000-0000-0000800C0000}"/>
    <cellStyle name="___retention_FEPTablesJul19_2005Tables_CrossTWGv1P_for YIELD_AAupdate_082305_2008Tables_FOCUS_ERM-ERD-FEP-LITH-INTC-FAC-AP_DRAFTv7_2009Tables_Focus_B-LITH-US-V13b" xfId="1301" xr:uid="{00000000-0005-0000-0000-0000810C0000}"/>
    <cellStyle name="___retention_FEPTablesJul19_2005Tables_CrossTWGv1P_for YIELD_AAupdate_082305_2008Tables_FOCUS_ERM-ERD-FEP-LITH-INTC-FAC-AP_DRAFTv7_2009Tables_FOCUS_C_ITRS-FEPITWG(LL edits)" xfId="7660" xr:uid="{00000000-0005-0000-0000-0000820C0000}"/>
    <cellStyle name="___retention_FEPTablesJul19_2005Tables_CrossTWGv1P_for YIELD_AAupdate_082305_2008Tables_FOCUS_ERM-ERD-FEP-LITH-INTC-FAC-AP_DRAFTv7_2009Tables_FOCUS_C_ITRSV1" xfId="1302" xr:uid="{00000000-0005-0000-0000-0000830C0000}"/>
    <cellStyle name="___retention_FEPTablesJul19_2005Tables_CrossTWGv1P_for YIELD_AAupdate_082305_2008Tables_FOCUS_ERM-ERD-FEP-LITH-INTC-FAC-AP_DRAFTv7_2009Tables_FOCUS_C_ITRSV3" xfId="1303" xr:uid="{00000000-0005-0000-0000-0000840C0000}"/>
    <cellStyle name="___retention_FEPTablesJul19_2005Tables_CrossTWGv1P_for YIELD_AAupdate_082305_2008Tables_FOCUS_ERM-ERD-FEP-LITH-INTC-FAC-AP_DRAFTv7_2009Tables_FOCUS_D_ITRS-ITWG Copy 2010 V1" xfId="1304" xr:uid="{00000000-0005-0000-0000-0000850C0000}"/>
    <cellStyle name="___retention_FEPTablesJul19_2005Tables_CrossTWGv1P_for YIELD_AAupdate_082305_2008Tables_FOCUS_ERM-ERD-FEP-LITH-INTC-FAC-AP_DRAFTv7_2009Tables_FOCUS_E_ITRS-AP and Interconnectv1" xfId="4688" xr:uid="{00000000-0005-0000-0000-0000860C0000}"/>
    <cellStyle name="___retention_FEPTablesJul19_2005Tables_CrossTWGv1P_for YIELD_AAupdate_082305_2008Tables_FOCUS_ERM-ERD-FEP-LITH-INTC-FAC-AP_DRAFTv7_2009Tables_ORTC_V5" xfId="1305" xr:uid="{00000000-0005-0000-0000-0000870C0000}"/>
    <cellStyle name="___retention_FEPTablesJul19_2005Tables_CrossTWGv1P_for YIELD_AAupdate_082305_2008Tables_FOCUS_ERM-ERD-FEP-LITH-INTC-FAC-AP_DRAFTv7_2010-Update-PIDS-4B-lsw" xfId="6757" xr:uid="{00000000-0005-0000-0000-0000880C0000}"/>
    <cellStyle name="___retention_FEPTablesJul19_2005Tables_CrossTWGv1P_for YIELD_AAupdate_082305_2008Tables_FOCUS_ERM-ERD-FEP-LITH-INTC-FAC-AP_DRAFTv7_2011_ORTC-2A" xfId="3120" xr:uid="{00000000-0005-0000-0000-0000890C0000}"/>
    <cellStyle name="___retention_FEPTablesJul19_2005Tables_CrossTWGv1P_for YIELD_AAupdate_082305_2008Tables_FOCUS_ERM-ERD-FEP-LITH-INTC-FAC-AP_DRAFTv7_4FINAL2009Tables_ERD_Oct30_lsw" xfId="1306" xr:uid="{00000000-0005-0000-0000-00008A0C0000}"/>
    <cellStyle name="___retention_FEPTablesJul19_2005Tables_CrossTWGv1P_for YIELD_AAupdate_082305_2008Tables_FOCUS_ERM-ERD-FEP-LITH-INTC-FAC-AP_DRAFTv7_4FINAL2009Tables_ERD_Oct30_lsw2" xfId="1307" xr:uid="{00000000-0005-0000-0000-00008B0C0000}"/>
    <cellStyle name="___retention_FEPTablesJul19_2005Tables_CrossTWGv1P_for YIELD_AAupdate_082305_2008Tables_FOCUS_ERM-ERD-FEP-LITH-INTC-FAC-AP_DRAFTv7_ITRS 2010 NAND Flash table revision--LSW  (Revised 09-15-2010)" xfId="7226" xr:uid="{00000000-0005-0000-0000-00008C0C0000}"/>
    <cellStyle name="___retention_FEPTablesJul19_2005Tables_CrossTWGv1P_for YIELD_AAupdate_082305_2008Tables_FOCUS_ERM-ERD-FEP-LITH-INTC-FAC-AP_DRAFTv7_ITRS B)_Table_ver6_INTC1~6_021710_After_Telecon_Rev_Alexis-lswEDITORS-NOTES" xfId="4689" xr:uid="{00000000-0005-0000-0000-00008D0C0000}"/>
    <cellStyle name="___retention_FEPTablesJul19_2005Tables_CrossTWGv1P_for YIELD_AAupdate_082305_2008Tables_FOCUS_ERM-ERD-FEP-LITH-INTC-FAC-AP_DRAFTv7_ITRS EUV Mask WG Meeting with Proposals-2009" xfId="1308" xr:uid="{00000000-0005-0000-0000-00008E0C0000}"/>
    <cellStyle name="___retention_FEPTablesJul19_2005Tables_CrossTWGv1P_for YIELD_AAupdate_082305_2008Tables_FOCUS_ERM-ERD-FEP-LITH-INTC-FAC-AP_DRAFTv7_ITRS Optica Mask Table change note 200907011" xfId="1309" xr:uid="{00000000-0005-0000-0000-00008F0C0000}"/>
    <cellStyle name="___retention_FEPTablesJul19_2005Tables_CrossTWGv1P_for YIELD_AAupdate_082305_2008Tables_FOCUS_ERM-ERD-FEP-LITH-INTC-FAC-AP_DRAFTv7_Litho_Challenges_2009_ITRS_Lith_Table_Summary-V5" xfId="1310" xr:uid="{00000000-0005-0000-0000-0000900C0000}"/>
    <cellStyle name="___retention_FEPTablesJul19_2005Tables_CrossTWGv1P_for YIELD_AAupdate_082305_2008Tables_FOCUS_ERM-ERD-FEP-LITH-INTC-FAC-AP_DRAFTv7_Table INTC6-Final from Italy" xfId="4690" xr:uid="{00000000-0005-0000-0000-0000910C0000}"/>
    <cellStyle name="___retention_FEPTablesJul19_2005Tables_CrossTWGv1P_for YIELD_AAupdate_082305_2008Tables_FOCUS_ERM-ERD-FEP-LITH-INTC-FAC-AP_DRAFTv7_Table-PIDS4-LSW" xfId="6758" xr:uid="{00000000-0005-0000-0000-0000920C0000}"/>
    <cellStyle name="___retention_FEPTablesJul19_2005Tables_CrossTWGv1P_for YIELD_AAupdate_082305_2008Tables_FOCUS_ERM-ERD-FEP-LITH-INTC-FAC-AP_DRAFTv7_To Linda ITRS_NILb (2)" xfId="1311" xr:uid="{00000000-0005-0000-0000-0000930C0000}"/>
    <cellStyle name="___retention_FEPTablesJul19_2005Tables_CrossTWGv1P_for YIELD_AAupdate_082305_2008Test 081203 handler revised proposal by SEAJ" xfId="4691" xr:uid="{00000000-0005-0000-0000-0000940C0000}"/>
    <cellStyle name="___retention_FEPTablesJul19_2005Tables_CrossTWGv1P_for YIELD_AAupdate_082305_2008Test 081203 handler revised proposal by SEAJ_2009 ITRS TestTable(Handler)090505" xfId="4692" xr:uid="{00000000-0005-0000-0000-0000950C0000}"/>
    <cellStyle name="___retention_FEPTablesJul19_2005Tables_CrossTWGv1P_for YIELD_AAupdate_082305_2008Test 081203 handler revised proposal by SEAJ_Table Test-T8 RF updated 14 July 2009" xfId="4693" xr:uid="{00000000-0005-0000-0000-0000960C0000}"/>
    <cellStyle name="___retention_FEPTablesJul19_2005Tables_CrossTWGv1P_for YIELD_AAupdate_082305_2008Test 1120 prober " xfId="4694" xr:uid="{00000000-0005-0000-0000-0000970C0000}"/>
    <cellStyle name="___retention_FEPTablesJul19_2005Tables_CrossTWGv1P_for YIELD_AAupdate_082305_2008Test 1120 prober _2009 ITRS TestTable(Handler)090505" xfId="4695" xr:uid="{00000000-0005-0000-0000-0000980C0000}"/>
    <cellStyle name="___retention_FEPTablesJul19_2005Tables_CrossTWGv1P_for YIELD_AAupdate_082305_2008Test 1120 prober _Table Test-T8 RF updated 14 July 2009" xfId="4696" xr:uid="{00000000-0005-0000-0000-0000990C0000}"/>
    <cellStyle name="___retention_FEPTablesJul19_2005Tables_CrossTWGv1P_for YIELD_AAupdate_082305_2008Test0722" xfId="4697" xr:uid="{00000000-0005-0000-0000-00009A0C0000}"/>
    <cellStyle name="___retention_FEPTablesJul19_2005Tables_CrossTWGv1P_for YIELD_AAupdate_082305_2008Test0722_2009 ITRS TestTable(Handler)090505" xfId="4698" xr:uid="{00000000-0005-0000-0000-00009B0C0000}"/>
    <cellStyle name="___retention_FEPTablesJul19_2005Tables_CrossTWGv1P_for YIELD_AAupdate_082305_2008Test0722_Table Test-T8 RF updated 14 July 2009" xfId="4699" xr:uid="{00000000-0005-0000-0000-00009C0C0000}"/>
    <cellStyle name="___retention_FEPTablesJul19_2005Tables_CrossTWGv1P_for YIELD_AAupdate_082305_2008Test1215" xfId="4700" xr:uid="{00000000-0005-0000-0000-00009D0C0000}"/>
    <cellStyle name="___retention_FEPTablesJul19_2005Tables_CrossTWGv1P_for YIELD_AAupdate_082305_2008Test1215_Table Test-T8 RF updated 14 July 2009" xfId="4701" xr:uid="{00000000-0005-0000-0000-00009E0C0000}"/>
    <cellStyle name="___retention_FEPTablesJul19_2005Tables_CrossTWGv1P_for YIELD_AAupdate_082305_2008TestProposals_Handler_081208" xfId="4702" xr:uid="{00000000-0005-0000-0000-00009F0C0000}"/>
    <cellStyle name="___retention_FEPTablesJul19_2005Tables_CrossTWGv1P_for YIELD_AAupdate_082305_2008TestProposals_Handler_081208_Table Test-T8 RF updated 14 July 2009" xfId="4703" xr:uid="{00000000-0005-0000-0000-0000A00C0000}"/>
    <cellStyle name="___retention_FEPTablesJul19_2005Tables_CrossTWGv1P_for YIELD_AAupdate_082305_2009 ITRS TestTable(Handler)090505" xfId="4704" xr:uid="{00000000-0005-0000-0000-0000A10C0000}"/>
    <cellStyle name="___retention_FEPTablesJul19_2005Tables_CrossTWGv1P_for YIELD_AAupdate_082305_2009 TR Tables_Factory Integration version 08-LSW" xfId="1312" xr:uid="{00000000-0005-0000-0000-0000A20C0000}"/>
    <cellStyle name="___retention_FEPTablesJul19_2005Tables_CrossTWGv1P_for YIELD_AAupdate_082305_2009 TR Tables_Factory Integration(20090806)_02A" xfId="1313" xr:uid="{00000000-0005-0000-0000-0000A30C0000}"/>
    <cellStyle name="___retention_FEPTablesJul19_2005Tables_CrossTWGv1P_for YIELD_AAupdate_082305_2009_INDEX" xfId="4705" xr:uid="{00000000-0005-0000-0000-0000A40C0000}"/>
    <cellStyle name="___retention_FEPTablesJul19_2005Tables_CrossTWGv1P_for YIELD_AAupdate_082305_2009_InterconnectTables_03032010" xfId="4706" xr:uid="{00000000-0005-0000-0000-0000A50C0000}"/>
    <cellStyle name="___retention_FEPTablesJul19_2005Tables_CrossTWGv1P_for YIELD_AAupdate_082305_2009Tables_FOCUS_B_ITRS" xfId="1314" xr:uid="{00000000-0005-0000-0000-0000A60C0000}"/>
    <cellStyle name="___retention_FEPTablesJul19_2005Tables_CrossTWGv1P_for YIELD_AAupdate_082305_2009Tables_FOCUS_B_itwg(Factory Integration)09" xfId="1315" xr:uid="{00000000-0005-0000-0000-0000A70C0000}"/>
    <cellStyle name="___retention_FEPTablesJul19_2005Tables_CrossTWGv1P_for YIELD_AAupdate_082305_2009Tables_Focus_B-LITH-US-Bussels-V3" xfId="1316" xr:uid="{00000000-0005-0000-0000-0000A80C0000}"/>
    <cellStyle name="___retention_FEPTablesJul19_2005Tables_CrossTWGv1P_for YIELD_AAupdate_082305_2009Tables_Focus_B-LITH-US-V13b" xfId="1317" xr:uid="{00000000-0005-0000-0000-0000A90C0000}"/>
    <cellStyle name="___retention_FEPTablesJul19_2005Tables_CrossTWGv1P_for YIELD_AAupdate_082305_2009Tables_FOCUS_C_ITRS-FEPITWG(LL edits)" xfId="7339" xr:uid="{00000000-0005-0000-0000-0000AA0C0000}"/>
    <cellStyle name="___retention_FEPTablesJul19_2005Tables_CrossTWGv1P_for YIELD_AAupdate_082305_2009Tables_FOCUS_C_ITRSV1" xfId="1318" xr:uid="{00000000-0005-0000-0000-0000AB0C0000}"/>
    <cellStyle name="___retention_FEPTablesJul19_2005Tables_CrossTWGv1P_for YIELD_AAupdate_082305_2009Tables_FOCUS_C_ITRSV3" xfId="1319" xr:uid="{00000000-0005-0000-0000-0000AC0C0000}"/>
    <cellStyle name="___retention_FEPTablesJul19_2005Tables_CrossTWGv1P_for YIELD_AAupdate_082305_2009Tables_FOCUS_D_ITRS-ITWG Copy 2010 V1" xfId="1320" xr:uid="{00000000-0005-0000-0000-0000AD0C0000}"/>
    <cellStyle name="___retention_FEPTablesJul19_2005Tables_CrossTWGv1P_for YIELD_AAupdate_082305_2009Tables_FOCUS_E_ITRS-AP and Interconnectv1" xfId="4707" xr:uid="{00000000-0005-0000-0000-0000AE0C0000}"/>
    <cellStyle name="___retention_FEPTablesJul19_2005Tables_CrossTWGv1P_for YIELD_AAupdate_082305_2009Tables_FOCUS_E_ITRS-Interconnect-DRAFT" xfId="4708" xr:uid="{00000000-0005-0000-0000-0000AF0C0000}"/>
    <cellStyle name="___retention_FEPTablesJul19_2005Tables_CrossTWGv1P_for YIELD_AAupdate_082305_2009Tables_ORTC_V5" xfId="1321" xr:uid="{00000000-0005-0000-0000-0000B00C0000}"/>
    <cellStyle name="___retention_FEPTablesJul19_2005Tables_CrossTWGv1P_for YIELD_AAupdate_082305_2010-Update-PIDS-4B-lsw" xfId="7340" xr:uid="{00000000-0005-0000-0000-0000B10C0000}"/>
    <cellStyle name="___retention_FEPTablesJul19_2005Tables_CrossTWGv1P_for YIELD_AAupdate_082305_2011_ORTC-2A" xfId="3121" xr:uid="{00000000-0005-0000-0000-0000B20C0000}"/>
    <cellStyle name="___retention_FEPTablesJul19_2005Tables_CrossTWGv1P_for YIELD_AAupdate_082305_4FINAL2009Tables_ERD_Oct30_lsw" xfId="1322" xr:uid="{00000000-0005-0000-0000-0000B30C0000}"/>
    <cellStyle name="___retention_FEPTablesJul19_2005Tables_CrossTWGv1P_for YIELD_AAupdate_082305_4FINAL2009Tables_ERD_Oct30_lsw2" xfId="1323" xr:uid="{00000000-0005-0000-0000-0000B40C0000}"/>
    <cellStyle name="___retention_FEPTablesJul19_2005Tables_CrossTWGv1P_for YIELD_AAupdate_082305_ITRS 2010 NAND Flash table revision--LSW  (Revised 09-15-2010)" xfId="7041" xr:uid="{00000000-0005-0000-0000-0000B50C0000}"/>
    <cellStyle name="___retention_FEPTablesJul19_2005Tables_CrossTWGv1P_for YIELD_AAupdate_082305_ITRS B)_Table_ver6_INTC1~6_021710_After_Telecon_Rev_Alexis-lswEDITORS-NOTES" xfId="4709" xr:uid="{00000000-0005-0000-0000-0000B60C0000}"/>
    <cellStyle name="___retention_FEPTablesJul19_2005Tables_CrossTWGv1P_for YIELD_AAupdate_082305_ITRS EUV Mask WG Meeting with Proposals-2009" xfId="1324" xr:uid="{00000000-0005-0000-0000-0000B70C0000}"/>
    <cellStyle name="___retention_FEPTablesJul19_2005Tables_CrossTWGv1P_for YIELD_AAupdate_082305_ITRS Optica Mask Table change note 200907011" xfId="1325" xr:uid="{00000000-0005-0000-0000-0000B80C0000}"/>
    <cellStyle name="___retention_FEPTablesJul19_2005Tables_CrossTWGv1P_for YIELD_AAupdate_082305_ITRS.FI.FICS 2009 metrics rev 3 2009_08_03 SK edits" xfId="1326" xr:uid="{00000000-0005-0000-0000-0000B90C0000}"/>
    <cellStyle name="___retention_FEPTablesJul19_2005Tables_CrossTWGv1P_for YIELD_AAupdate_082305_ITRS_FI_2009_FO_AMHS見直し_090618" xfId="1327" xr:uid="{00000000-0005-0000-0000-0000BA0C0000}"/>
    <cellStyle name="___retention_FEPTablesJul19_2005Tables_CrossTWGv1P_for YIELD_AAupdate_082305_Litho_Challenges_2009_ITRS_Lith_Table_Summary-V5" xfId="1328" xr:uid="{00000000-0005-0000-0000-0000BB0C0000}"/>
    <cellStyle name="___retention_FEPTablesJul19_2005Tables_CrossTWGv1P_for YIELD_AAupdate_082305_SOC_Proposal_2 (1)" xfId="1329" xr:uid="{00000000-0005-0000-0000-0000BC0C0000}"/>
    <cellStyle name="___retention_FEPTablesJul19_2005Tables_CrossTWGv1P_for YIELD_AAupdate_082305_SOC_Proposal_2 (1) 2" xfId="6971" xr:uid="{00000000-0005-0000-0000-0000BD0C0000}"/>
    <cellStyle name="___retention_FEPTablesJul19_2005Tables_CrossTWGv1P_for YIELD_AAupdate_082305_SOC_Proposal_2 (1)_2007Test_SoC_0618" xfId="1330" xr:uid="{00000000-0005-0000-0000-0000BE0C0000}"/>
    <cellStyle name="___retention_FEPTablesJul19_2005Tables_CrossTWGv1P_for YIELD_AAupdate_082305_SOC_Proposal_2 (1)_2007Test_SoC_0618 2" xfId="7183" xr:uid="{00000000-0005-0000-0000-0000BF0C0000}"/>
    <cellStyle name="___retention_FEPTablesJul19_2005Tables_CrossTWGv1P_for YIELD_AAupdate_082305_SOC_Proposal_2 (1)_2007Test_SoC_0618_2008Tables_FOCUS_ERM-ERD-FEP-LITH-INTC-FAC-AP_DRAFTv7" xfId="1331" xr:uid="{00000000-0005-0000-0000-0000C00C0000}"/>
    <cellStyle name="___retention_FEPTablesJul19_2005Tables_CrossTWGv1P_for YIELD_AAupdate_082305_SOC_Proposal_2 (1)_2007Test_SoC_0618_2008Tables_FOCUS_ERM-ERD-FEP-LITH-INTC-FAC-AP_DRAFTv7 2" xfId="6888" xr:uid="{00000000-0005-0000-0000-0000C10C0000}"/>
    <cellStyle name="___retention_FEPTablesJul19_2005Tables_CrossTWGv1P_for YIELD_AAupdate_082305_SOC_Proposal_2 (1)_2007Test_SoC_0618_2008Tables_FOCUS_ERM-ERD-FEP-LITH-INTC-FAC-AP_DRAFTv7_2009 TR Tables_Factory Integration version 08-LSW" xfId="1332" xr:uid="{00000000-0005-0000-0000-0000C20C0000}"/>
    <cellStyle name="___retention_FEPTablesJul19_2005Tables_CrossTWGv1P_for YIELD_AAupdate_082305_SOC_Proposal_2 (1)_2007Test_SoC_0618_2008Tables_FOCUS_ERM-ERD-FEP-LITH-INTC-FAC-AP_DRAFTv7_2009 TR Tables_Factory Integration(20090806)_02A" xfId="1333" xr:uid="{00000000-0005-0000-0000-0000C30C0000}"/>
    <cellStyle name="___retention_FEPTablesJul19_2005Tables_CrossTWGv1P_for YIELD_AAupdate_082305_SOC_Proposal_2 (1)_2007Test_SoC_0618_2008Tables_FOCUS_ERM-ERD-FEP-LITH-INTC-FAC-AP_DRAFTv7_2009_INDEX" xfId="4710" xr:uid="{00000000-0005-0000-0000-0000C40C0000}"/>
    <cellStyle name="___retention_FEPTablesJul19_2005Tables_CrossTWGv1P_for YIELD_AAupdate_082305_SOC_Proposal_2 (1)_2007Test_SoC_0618_2008Tables_FOCUS_ERM-ERD-FEP-LITH-INTC-FAC-AP_DRAFTv7_2009_InterconnectTables_03032010" xfId="4711" xr:uid="{00000000-0005-0000-0000-0000C50C0000}"/>
    <cellStyle name="___retention_FEPTablesJul19_2005Tables_CrossTWGv1P_for YIELD_AAupdate_082305_SOC_Proposal_2 (1)_2007Test_SoC_0618_2008Tables_FOCUS_ERM-ERD-FEP-LITH-INTC-FAC-AP_DRAFTv7_2009Tables_FOCUS_B_ITRS" xfId="1334" xr:uid="{00000000-0005-0000-0000-0000C60C0000}"/>
    <cellStyle name="___retention_FEPTablesJul19_2005Tables_CrossTWGv1P_for YIELD_AAupdate_082305_SOC_Proposal_2 (1)_2007Test_SoC_0618_2008Tables_FOCUS_ERM-ERD-FEP-LITH-INTC-FAC-AP_DRAFTv7_2009Tables_FOCUS_B_itwg(Factory Integration)09" xfId="1335" xr:uid="{00000000-0005-0000-0000-0000C70C0000}"/>
    <cellStyle name="___retention_FEPTablesJul19_2005Tables_CrossTWGv1P_for YIELD_AAupdate_082305_SOC_Proposal_2 (1)_2007Test_SoC_0618_2008Tables_FOCUS_ERM-ERD-FEP-LITH-INTC-FAC-AP_DRAFTv7_2009Tables_Focus_B-LITH-US-Bussels-V3" xfId="1336" xr:uid="{00000000-0005-0000-0000-0000C80C0000}"/>
    <cellStyle name="___retention_FEPTablesJul19_2005Tables_CrossTWGv1P_for YIELD_AAupdate_082305_SOC_Proposal_2 (1)_2007Test_SoC_0618_2008Tables_FOCUS_ERM-ERD-FEP-LITH-INTC-FAC-AP_DRAFTv7_2009Tables_Focus_B-LITH-US-V13b" xfId="1337" xr:uid="{00000000-0005-0000-0000-0000C90C0000}"/>
    <cellStyle name="___retention_FEPTablesJul19_2005Tables_CrossTWGv1P_for YIELD_AAupdate_082305_SOC_Proposal_2 (1)_2007Test_SoC_0618_2008Tables_FOCUS_ERM-ERD-FEP-LITH-INTC-FAC-AP_DRAFTv7_2009Tables_FOCUS_C_ITRS-FEPITWG(LL edits)" xfId="7341" xr:uid="{00000000-0005-0000-0000-0000CA0C0000}"/>
    <cellStyle name="___retention_FEPTablesJul19_2005Tables_CrossTWGv1P_for YIELD_AAupdate_082305_SOC_Proposal_2 (1)_2007Test_SoC_0618_2008Tables_FOCUS_ERM-ERD-FEP-LITH-INTC-FAC-AP_DRAFTv7_2009Tables_FOCUS_C_ITRSV1" xfId="1338" xr:uid="{00000000-0005-0000-0000-0000CB0C0000}"/>
    <cellStyle name="___retention_FEPTablesJul19_2005Tables_CrossTWGv1P_for YIELD_AAupdate_082305_SOC_Proposal_2 (1)_2007Test_SoC_0618_2008Tables_FOCUS_ERM-ERD-FEP-LITH-INTC-FAC-AP_DRAFTv7_2009Tables_FOCUS_C_ITRSV3" xfId="1339" xr:uid="{00000000-0005-0000-0000-0000CC0C0000}"/>
    <cellStyle name="___retention_FEPTablesJul19_2005Tables_CrossTWGv1P_for YIELD_AAupdate_082305_SOC_Proposal_2 (1)_2007Test_SoC_0618_2008Tables_FOCUS_ERM-ERD-FEP-LITH-INTC-FAC-AP_DRAFTv7_2009Tables_FOCUS_D_ITRS-ITWG Copy 2010 V1" xfId="1340" xr:uid="{00000000-0005-0000-0000-0000CD0C0000}"/>
    <cellStyle name="___retention_FEPTablesJul19_2005Tables_CrossTWGv1P_for YIELD_AAupdate_082305_SOC_Proposal_2 (1)_2007Test_SoC_0618_2008Tables_FOCUS_ERM-ERD-FEP-LITH-INTC-FAC-AP_DRAFTv7_2009Tables_FOCUS_E_ITRS-AP and Interconnectv1" xfId="4712" xr:uid="{00000000-0005-0000-0000-0000CE0C0000}"/>
    <cellStyle name="___retention_FEPTablesJul19_2005Tables_CrossTWGv1P_for YIELD_AAupdate_082305_SOC_Proposal_2 (1)_2007Test_SoC_0618_2008Tables_FOCUS_ERM-ERD-FEP-LITH-INTC-FAC-AP_DRAFTv7_2009Tables_ORTC_V5" xfId="1341" xr:uid="{00000000-0005-0000-0000-0000CF0C0000}"/>
    <cellStyle name="___retention_FEPTablesJul19_2005Tables_CrossTWGv1P_for YIELD_AAupdate_082305_SOC_Proposal_2 (1)_2007Test_SoC_0618_2008Tables_FOCUS_ERM-ERD-FEP-LITH-INTC-FAC-AP_DRAFTv7_2010-Update-PIDS-4B-lsw" xfId="7661" xr:uid="{00000000-0005-0000-0000-0000D00C0000}"/>
    <cellStyle name="___retention_FEPTablesJul19_2005Tables_CrossTWGv1P_for YIELD_AAupdate_082305_SOC_Proposal_2 (1)_2007Test_SoC_0618_2008Tables_FOCUS_ERM-ERD-FEP-LITH-INTC-FAC-AP_DRAFTv7_2011_ORTC-2A" xfId="3122" xr:uid="{00000000-0005-0000-0000-0000D10C0000}"/>
    <cellStyle name="___retention_FEPTablesJul19_2005Tables_CrossTWGv1P_for YIELD_AAupdate_082305_SOC_Proposal_2 (1)_2007Test_SoC_0618_2008Tables_FOCUS_ERM-ERD-FEP-LITH-INTC-FAC-AP_DRAFTv7_4FINAL2009Tables_ERD_Oct30_lsw" xfId="1342" xr:uid="{00000000-0005-0000-0000-0000D20C0000}"/>
    <cellStyle name="___retention_FEPTablesJul19_2005Tables_CrossTWGv1P_for YIELD_AAupdate_082305_SOC_Proposal_2 (1)_2007Test_SoC_0618_2008Tables_FOCUS_ERM-ERD-FEP-LITH-INTC-FAC-AP_DRAFTv7_4FINAL2009Tables_ERD_Oct30_lsw2" xfId="1343" xr:uid="{00000000-0005-0000-0000-0000D30C0000}"/>
    <cellStyle name="___retention_FEPTablesJul19_2005Tables_CrossTWGv1P_for YIELD_AAupdate_082305_SOC_Proposal_2 (1)_2007Test_SoC_0618_2008Tables_FOCUS_ERM-ERD-FEP-LITH-INTC-FAC-AP_DRAFTv7_ITRS 2010 NAND Flash table revision--LSW  (Revised 09-15-2010)" xfId="7342" xr:uid="{00000000-0005-0000-0000-0000D40C0000}"/>
    <cellStyle name="___retention_FEPTablesJul19_2005Tables_CrossTWGv1P_for YIELD_AAupdate_082305_SOC_Proposal_2 (1)_2007Test_SoC_0618_2008Tables_FOCUS_ERM-ERD-FEP-LITH-INTC-FAC-AP_DRAFTv7_ITRS B)_Table_ver6_INTC1~6_021710_After_Telecon_Rev_Alexis-lswEDITORS-NOTES" xfId="4713" xr:uid="{00000000-0005-0000-0000-0000D50C0000}"/>
    <cellStyle name="___retention_FEPTablesJul19_2005Tables_CrossTWGv1P_for YIELD_AAupdate_082305_SOC_Proposal_2 (1)_2007Test_SoC_0618_2008Tables_FOCUS_ERM-ERD-FEP-LITH-INTC-FAC-AP_DRAFTv7_ITRS EUV Mask WG Meeting with Proposals-2009" xfId="1344" xr:uid="{00000000-0005-0000-0000-0000D60C0000}"/>
    <cellStyle name="___retention_FEPTablesJul19_2005Tables_CrossTWGv1P_for YIELD_AAupdate_082305_SOC_Proposal_2 (1)_2007Test_SoC_0618_2008Tables_FOCUS_ERM-ERD-FEP-LITH-INTC-FAC-AP_DRAFTv7_ITRS Optica Mask Table change note 200907011" xfId="1345" xr:uid="{00000000-0005-0000-0000-0000D70C0000}"/>
    <cellStyle name="___retention_FEPTablesJul19_2005Tables_CrossTWGv1P_for YIELD_AAupdate_082305_SOC_Proposal_2 (1)_2007Test_SoC_0618_2008Tables_FOCUS_ERM-ERD-FEP-LITH-INTC-FAC-AP_DRAFTv7_Litho_Challenges_2009_ITRS_Lith_Table_Summary-V5" xfId="1346" xr:uid="{00000000-0005-0000-0000-0000D80C0000}"/>
    <cellStyle name="___retention_FEPTablesJul19_2005Tables_CrossTWGv1P_for YIELD_AAupdate_082305_SOC_Proposal_2 (1)_2007Test_SoC_0618_2008Tables_FOCUS_ERM-ERD-FEP-LITH-INTC-FAC-AP_DRAFTv7_Table INTC6-Final from Italy" xfId="4714" xr:uid="{00000000-0005-0000-0000-0000D90C0000}"/>
    <cellStyle name="___retention_FEPTablesJul19_2005Tables_CrossTWGv1P_for YIELD_AAupdate_082305_SOC_Proposal_2 (1)_2007Test_SoC_0618_2008Tables_FOCUS_ERM-ERD-FEP-LITH-INTC-FAC-AP_DRAFTv7_Table-PIDS4-LSW" xfId="6759" xr:uid="{00000000-0005-0000-0000-0000DA0C0000}"/>
    <cellStyle name="___retention_FEPTablesJul19_2005Tables_CrossTWGv1P_for YIELD_AAupdate_082305_SOC_Proposal_2 (1)_2007Test_SoC_0618_2008Tables_FOCUS_ERM-ERD-FEP-LITH-INTC-FAC-AP_DRAFTv7_To Linda ITRS_NILb (2)" xfId="1347" xr:uid="{00000000-0005-0000-0000-0000DB0C0000}"/>
    <cellStyle name="___retention_FEPTablesJul19_2005Tables_CrossTWGv1P_for YIELD_AAupdate_082305_SOC_Proposal_2 (1)_2007Test_SoC_0618_2008Test 081203 handler revised proposal by SEAJ" xfId="4715" xr:uid="{00000000-0005-0000-0000-0000DC0C0000}"/>
    <cellStyle name="___retention_FEPTablesJul19_2005Tables_CrossTWGv1P_for YIELD_AAupdate_082305_SOC_Proposal_2 (1)_2007Test_SoC_0618_2008Test 081203 handler revised proposal by SEAJ_2009 ITRS TestTable(Handler)090505" xfId="4716" xr:uid="{00000000-0005-0000-0000-0000DD0C0000}"/>
    <cellStyle name="___retention_FEPTablesJul19_2005Tables_CrossTWGv1P_for YIELD_AAupdate_082305_SOC_Proposal_2 (1)_2007Test_SoC_0618_2008Test 081203 handler revised proposal by SEAJ_Table Test-T8 RF updated 14 July 2009" xfId="4717" xr:uid="{00000000-0005-0000-0000-0000DE0C0000}"/>
    <cellStyle name="___retention_FEPTablesJul19_2005Tables_CrossTWGv1P_for YIELD_AAupdate_082305_SOC_Proposal_2 (1)_2007Test_SoC_0618_2008Test 1120 prober " xfId="4718" xr:uid="{00000000-0005-0000-0000-0000DF0C0000}"/>
    <cellStyle name="___retention_FEPTablesJul19_2005Tables_CrossTWGv1P_for YIELD_AAupdate_082305_SOC_Proposal_2 (1)_2007Test_SoC_0618_2008Test 1120 prober _2009 ITRS TestTable(Handler)090505" xfId="4719" xr:uid="{00000000-0005-0000-0000-0000E00C0000}"/>
    <cellStyle name="___retention_FEPTablesJul19_2005Tables_CrossTWGv1P_for YIELD_AAupdate_082305_SOC_Proposal_2 (1)_2007Test_SoC_0618_2008Test 1120 prober _Table Test-T8 RF updated 14 July 2009" xfId="4720" xr:uid="{00000000-0005-0000-0000-0000E10C0000}"/>
    <cellStyle name="___retention_FEPTablesJul19_2005Tables_CrossTWGv1P_for YIELD_AAupdate_082305_SOC_Proposal_2 (1)_2007Test_SoC_0618_2008Test0722" xfId="4721" xr:uid="{00000000-0005-0000-0000-0000E20C0000}"/>
    <cellStyle name="___retention_FEPTablesJul19_2005Tables_CrossTWGv1P_for YIELD_AAupdate_082305_SOC_Proposal_2 (1)_2007Test_SoC_0618_2008Test0722_2009 ITRS TestTable(Handler)090505" xfId="4722" xr:uid="{00000000-0005-0000-0000-0000E30C0000}"/>
    <cellStyle name="___retention_FEPTablesJul19_2005Tables_CrossTWGv1P_for YIELD_AAupdate_082305_SOC_Proposal_2 (1)_2007Test_SoC_0618_2008Test0722_Table Test-T8 RF updated 14 July 2009" xfId="4723" xr:uid="{00000000-0005-0000-0000-0000E40C0000}"/>
    <cellStyle name="___retention_FEPTablesJul19_2005Tables_CrossTWGv1P_for YIELD_AAupdate_082305_SOC_Proposal_2 (1)_2007Test_SoC_0618_2008Test1215" xfId="4724" xr:uid="{00000000-0005-0000-0000-0000E50C0000}"/>
    <cellStyle name="___retention_FEPTablesJul19_2005Tables_CrossTWGv1P_for YIELD_AAupdate_082305_SOC_Proposal_2 (1)_2007Test_SoC_0618_2008Test1215_Table Test-T8 RF updated 14 July 2009" xfId="4725" xr:uid="{00000000-0005-0000-0000-0000E60C0000}"/>
    <cellStyle name="___retention_FEPTablesJul19_2005Tables_CrossTWGv1P_for YIELD_AAupdate_082305_SOC_Proposal_2 (1)_2007Test_SoC_0618_2008TestProposals_Handler_081208" xfId="4726" xr:uid="{00000000-0005-0000-0000-0000E70C0000}"/>
    <cellStyle name="___retention_FEPTablesJul19_2005Tables_CrossTWGv1P_for YIELD_AAupdate_082305_SOC_Proposal_2 (1)_2007Test_SoC_0618_2008TestProposals_Handler_081208_Table Test-T8 RF updated 14 July 2009" xfId="4727" xr:uid="{00000000-0005-0000-0000-0000E80C0000}"/>
    <cellStyle name="___retention_FEPTablesJul19_2005Tables_CrossTWGv1P_for YIELD_AAupdate_082305_SOC_Proposal_2 (1)_2007Test_SoC_0618_2009 ITRS TestTable(Handler)090505" xfId="4728" xr:uid="{00000000-0005-0000-0000-0000E90C0000}"/>
    <cellStyle name="___retention_FEPTablesJul19_2005Tables_CrossTWGv1P_for YIELD_AAupdate_082305_SOC_Proposal_2 (1)_2007Test_SoC_0618_2009 TR Tables_Factory Integration version 08-LSW" xfId="1348" xr:uid="{00000000-0005-0000-0000-0000EA0C0000}"/>
    <cellStyle name="___retention_FEPTablesJul19_2005Tables_CrossTWGv1P_for YIELD_AAupdate_082305_SOC_Proposal_2 (1)_2007Test_SoC_0618_2009 TR Tables_Factory Integration(20090806)_02A" xfId="1349" xr:uid="{00000000-0005-0000-0000-0000EB0C0000}"/>
    <cellStyle name="___retention_FEPTablesJul19_2005Tables_CrossTWGv1P_for YIELD_AAupdate_082305_SOC_Proposal_2 (1)_2007Test_SoC_0618_2009_INDEX" xfId="4729" xr:uid="{00000000-0005-0000-0000-0000EC0C0000}"/>
    <cellStyle name="___retention_FEPTablesJul19_2005Tables_CrossTWGv1P_for YIELD_AAupdate_082305_SOC_Proposal_2 (1)_2007Test_SoC_0618_2009_InterconnectTables_03032010" xfId="4730" xr:uid="{00000000-0005-0000-0000-0000ED0C0000}"/>
    <cellStyle name="___retention_FEPTablesJul19_2005Tables_CrossTWGv1P_for YIELD_AAupdate_082305_SOC_Proposal_2 (1)_2007Test_SoC_0618_2009Tables_FOCUS_B_ITRS" xfId="1350" xr:uid="{00000000-0005-0000-0000-0000EE0C0000}"/>
    <cellStyle name="___retention_FEPTablesJul19_2005Tables_CrossTWGv1P_for YIELD_AAupdate_082305_SOC_Proposal_2 (1)_2007Test_SoC_0618_2009Tables_FOCUS_B_itwg(Factory Integration)09" xfId="1351" xr:uid="{00000000-0005-0000-0000-0000EF0C0000}"/>
    <cellStyle name="___retention_FEPTablesJul19_2005Tables_CrossTWGv1P_for YIELD_AAupdate_082305_SOC_Proposal_2 (1)_2007Test_SoC_0618_2009Tables_Focus_B-LITH-US-Bussels-V3" xfId="1352" xr:uid="{00000000-0005-0000-0000-0000F00C0000}"/>
    <cellStyle name="___retention_FEPTablesJul19_2005Tables_CrossTWGv1P_for YIELD_AAupdate_082305_SOC_Proposal_2 (1)_2007Test_SoC_0618_2009Tables_Focus_B-LITH-US-V13b" xfId="1353" xr:uid="{00000000-0005-0000-0000-0000F10C0000}"/>
    <cellStyle name="___retention_FEPTablesJul19_2005Tables_CrossTWGv1P_for YIELD_AAupdate_082305_SOC_Proposal_2 (1)_2007Test_SoC_0618_2009Tables_FOCUS_C_ITRS-FEPITWG(LL edits)" xfId="6760" xr:uid="{00000000-0005-0000-0000-0000F20C0000}"/>
    <cellStyle name="___retention_FEPTablesJul19_2005Tables_CrossTWGv1P_for YIELD_AAupdate_082305_SOC_Proposal_2 (1)_2007Test_SoC_0618_2009Tables_FOCUS_C_ITRSV1" xfId="1354" xr:uid="{00000000-0005-0000-0000-0000F30C0000}"/>
    <cellStyle name="___retention_FEPTablesJul19_2005Tables_CrossTWGv1P_for YIELD_AAupdate_082305_SOC_Proposal_2 (1)_2007Test_SoC_0618_2009Tables_FOCUS_C_ITRSV3" xfId="1355" xr:uid="{00000000-0005-0000-0000-0000F40C0000}"/>
    <cellStyle name="___retention_FEPTablesJul19_2005Tables_CrossTWGv1P_for YIELD_AAupdate_082305_SOC_Proposal_2 (1)_2007Test_SoC_0618_2009Tables_FOCUS_D_ITRS-ITWG Copy 2010 V1" xfId="1356" xr:uid="{00000000-0005-0000-0000-0000F50C0000}"/>
    <cellStyle name="___retention_FEPTablesJul19_2005Tables_CrossTWGv1P_for YIELD_AAupdate_082305_SOC_Proposal_2 (1)_2007Test_SoC_0618_2009Tables_FOCUS_E_ITRS-AP and Interconnectv1" xfId="4731" xr:uid="{00000000-0005-0000-0000-0000F60C0000}"/>
    <cellStyle name="___retention_FEPTablesJul19_2005Tables_CrossTWGv1P_for YIELD_AAupdate_082305_SOC_Proposal_2 (1)_2007Test_SoC_0618_2009Tables_ORTC_V5" xfId="1357" xr:uid="{00000000-0005-0000-0000-0000F70C0000}"/>
    <cellStyle name="___retention_FEPTablesJul19_2005Tables_CrossTWGv1P_for YIELD_AAupdate_082305_SOC_Proposal_2 (1)_2007Test_SoC_0618_2010-Update-PIDS-4B-lsw" xfId="7343" xr:uid="{00000000-0005-0000-0000-0000F80C0000}"/>
    <cellStyle name="___retention_FEPTablesJul19_2005Tables_CrossTWGv1P_for YIELD_AAupdate_082305_SOC_Proposal_2 (1)_2007Test_SoC_0618_2011_ORTC-2A" xfId="3123" xr:uid="{00000000-0005-0000-0000-0000F90C0000}"/>
    <cellStyle name="___retention_FEPTablesJul19_2005Tables_CrossTWGv1P_for YIELD_AAupdate_082305_SOC_Proposal_2 (1)_2007Test_SoC_0618_4FINAL2009Tables_ERD_Oct30_lsw" xfId="1358" xr:uid="{00000000-0005-0000-0000-0000FA0C0000}"/>
    <cellStyle name="___retention_FEPTablesJul19_2005Tables_CrossTWGv1P_for YIELD_AAupdate_082305_SOC_Proposal_2 (1)_2007Test_SoC_0618_4FINAL2009Tables_ERD_Oct30_lsw2" xfId="1359" xr:uid="{00000000-0005-0000-0000-0000FB0C0000}"/>
    <cellStyle name="___retention_FEPTablesJul19_2005Tables_CrossTWGv1P_for YIELD_AAupdate_082305_SOC_Proposal_2 (1)_2007Test_SoC_0618_ITRS 2010 NAND Flash table revision--LSW  (Revised 09-15-2010)" xfId="7227" xr:uid="{00000000-0005-0000-0000-0000FC0C0000}"/>
    <cellStyle name="___retention_FEPTablesJul19_2005Tables_CrossTWGv1P_for YIELD_AAupdate_082305_SOC_Proposal_2 (1)_2007Test_SoC_0618_ITRS B)_Table_ver6_INTC1~6_021710_After_Telecon_Rev_Alexis-lswEDITORS-NOTES" xfId="4732" xr:uid="{00000000-0005-0000-0000-0000FD0C0000}"/>
    <cellStyle name="___retention_FEPTablesJul19_2005Tables_CrossTWGv1P_for YIELD_AAupdate_082305_SOC_Proposal_2 (1)_2007Test_SoC_0618_ITRS EUV Mask WG Meeting with Proposals-2009" xfId="1360" xr:uid="{00000000-0005-0000-0000-0000FE0C0000}"/>
    <cellStyle name="___retention_FEPTablesJul19_2005Tables_CrossTWGv1P_for YIELD_AAupdate_082305_SOC_Proposal_2 (1)_2007Test_SoC_0618_ITRS Optica Mask Table change note 200907011" xfId="1361" xr:uid="{00000000-0005-0000-0000-0000FF0C0000}"/>
    <cellStyle name="___retention_FEPTablesJul19_2005Tables_CrossTWGv1P_for YIELD_AAupdate_082305_SOC_Proposal_2 (1)_2007Test_SoC_0618_Litho_Challenges_2009_ITRS_Lith_Table_Summary-V5" xfId="1362" xr:uid="{00000000-0005-0000-0000-0000000D0000}"/>
    <cellStyle name="___retention_FEPTablesJul19_2005Tables_CrossTWGv1P_for YIELD_AAupdate_082305_SOC_Proposal_2 (1)_2007Test_SoC_0618_Table INTC6-Final from Italy" xfId="4733" xr:uid="{00000000-0005-0000-0000-0000010D0000}"/>
    <cellStyle name="___retention_FEPTablesJul19_2005Tables_CrossTWGv1P_for YIELD_AAupdate_082305_SOC_Proposal_2 (1)_2007Test_SoC_0618_Table Test-T11 Prober updated 08Jul09" xfId="4734" xr:uid="{00000000-0005-0000-0000-0000020D0000}"/>
    <cellStyle name="___retention_FEPTablesJul19_2005Tables_CrossTWGv1P_for YIELD_AAupdate_082305_SOC_Proposal_2 (1)_2007Test_SoC_0618_Table Test-T8 RF updated 14 July 2009" xfId="4735" xr:uid="{00000000-0005-0000-0000-0000030D0000}"/>
    <cellStyle name="___retention_FEPTablesJul19_2005Tables_CrossTWGv1P_for YIELD_AAupdate_082305_SOC_Proposal_2 (1)_2007Test_SoC_0618_Table-PIDS4-LSW" xfId="6761" xr:uid="{00000000-0005-0000-0000-0000040D0000}"/>
    <cellStyle name="___retention_FEPTablesJul19_2005Tables_CrossTWGv1P_for YIELD_AAupdate_082305_SOC_Proposal_2 (1)_2007Test_SoC_0618_Test_Tables_20081208" xfId="4736" xr:uid="{00000000-0005-0000-0000-0000050D0000}"/>
    <cellStyle name="___retention_FEPTablesJul19_2005Tables_CrossTWGv1P_for YIELD_AAupdate_082305_SOC_Proposal_2 (1)_2007Test_SoC_0618_Test_Tables_20081208 Korea feedback_08081225 " xfId="4737" xr:uid="{00000000-0005-0000-0000-0000060D0000}"/>
    <cellStyle name="___retention_FEPTablesJul19_2005Tables_CrossTWGv1P_for YIELD_AAupdate_082305_SOC_Proposal_2 (1)_2007Test_SoC_0618_Test_Tables_20081208 Korea feedback_08081225 _Table Test-T8 RF updated 14 July 2009" xfId="4738" xr:uid="{00000000-0005-0000-0000-0000070D0000}"/>
    <cellStyle name="___retention_FEPTablesJul19_2005Tables_CrossTWGv1P_for YIELD_AAupdate_082305_SOC_Proposal_2 (1)_2007Test_SoC_0618_Test_Tables_20081208_Table Test-T8 RF updated 14 July 2009" xfId="4739" xr:uid="{00000000-0005-0000-0000-0000080D0000}"/>
    <cellStyle name="___retention_FEPTablesJul19_2005Tables_CrossTWGv1P_for YIELD_AAupdate_082305_SOC_Proposal_2 (1)_2007Test_SoC_0618_Test_Tables_20081231プローブカード案" xfId="4740" xr:uid="{00000000-0005-0000-0000-0000090D0000}"/>
    <cellStyle name="___retention_FEPTablesJul19_2005Tables_CrossTWGv1P_for YIELD_AAupdate_082305_SOC_Proposal_2 (1)_2007Test_SoC_0618_Test_Tables_20081231プローブカード案_Table Test-T8 RF updated 14 July 2009" xfId="4741" xr:uid="{00000000-0005-0000-0000-00000A0D0000}"/>
    <cellStyle name="___retention_FEPTablesJul19_2005Tables_CrossTWGv1P_for YIELD_AAupdate_082305_SOC_Proposal_2 (1)_2007Test_SoC_0618_Test_Tables_20090113プローブカード案2" xfId="4742" xr:uid="{00000000-0005-0000-0000-00000B0D0000}"/>
    <cellStyle name="___retention_FEPTablesJul19_2005Tables_CrossTWGv1P_for YIELD_AAupdate_082305_SOC_Proposal_2 (1)_2007Test_SoC_0618_Test_Tables_20090113プローブカード案2_Table Test-T8 RF updated 14 July 2009" xfId="4743" xr:uid="{00000000-0005-0000-0000-00000C0D0000}"/>
    <cellStyle name="___retention_FEPTablesJul19_2005Tables_CrossTWGv1P_for YIELD_AAupdate_082305_SOC_Proposal_2 (1)_2007Test_SoC_0618_Test_Tables_20090113プローブカード案3" xfId="4744" xr:uid="{00000000-0005-0000-0000-00000D0D0000}"/>
    <cellStyle name="___retention_FEPTablesJul19_2005Tables_CrossTWGv1P_for YIELD_AAupdate_082305_SOC_Proposal_2 (1)_2007Test_SoC_0618_Test_Tables_20090113プローブカード案3_Table Test-T8 RF updated 14 July 2009" xfId="4745" xr:uid="{00000000-0005-0000-0000-00000E0D0000}"/>
    <cellStyle name="___retention_FEPTablesJul19_2005Tables_CrossTWGv1P_for YIELD_AAupdate_082305_SOC_Proposal_2 (1)_2007Test_SoC_0618_To Linda ITRS_NILb (2)" xfId="1363" xr:uid="{00000000-0005-0000-0000-00000F0D0000}"/>
    <cellStyle name="___retention_FEPTablesJul19_2005Tables_CrossTWGv1P_for YIELD_AAupdate_082305_SOC_Proposal_2 (1)_2007Test_SoC_0618_見直しfor2009：2007Test0829_SoC&amp;Logic" xfId="4746" xr:uid="{00000000-0005-0000-0000-0000100D0000}"/>
    <cellStyle name="___retention_FEPTablesJul19_2005Tables_CrossTWGv1P_for YIELD_AAupdate_082305_SOC_Proposal_2 (1)_2007Test_SoC_0618_見直しfor2009：2007Test0829_SoC&amp;Logic(0707会議後)" xfId="4747" xr:uid="{00000000-0005-0000-0000-0000110D0000}"/>
    <cellStyle name="___retention_FEPTablesJul19_2005Tables_CrossTWGv1P_for YIELD_AAupdate_082305_SOC_Proposal_2 (1)_2008Tables_FOCUS_ERM-ERD-FEP-LITH-INTC-FAC-AP_DRAFTv7" xfId="1364" xr:uid="{00000000-0005-0000-0000-0000120D0000}"/>
    <cellStyle name="___retention_FEPTablesJul19_2005Tables_CrossTWGv1P_for YIELD_AAupdate_082305_SOC_Proposal_2 (1)_2008Tables_FOCUS_ERM-ERD-FEP-LITH-INTC-FAC-AP_DRAFTv7 2" xfId="7774" xr:uid="{00000000-0005-0000-0000-0000130D0000}"/>
    <cellStyle name="___retention_FEPTablesJul19_2005Tables_CrossTWGv1P_for YIELD_AAupdate_082305_SOC_Proposal_2 (1)_2008Tables_FOCUS_ERM-ERD-FEP-LITH-INTC-FAC-AP_DRAFTv7_2009 TR Tables_Factory Integration version 08-LSW" xfId="1365" xr:uid="{00000000-0005-0000-0000-0000140D0000}"/>
    <cellStyle name="___retention_FEPTablesJul19_2005Tables_CrossTWGv1P_for YIELD_AAupdate_082305_SOC_Proposal_2 (1)_2008Tables_FOCUS_ERM-ERD-FEP-LITH-INTC-FAC-AP_DRAFTv7_2009 TR Tables_Factory Integration(20090806)_02A" xfId="1366" xr:uid="{00000000-0005-0000-0000-0000150D0000}"/>
    <cellStyle name="___retention_FEPTablesJul19_2005Tables_CrossTWGv1P_for YIELD_AAupdate_082305_SOC_Proposal_2 (1)_2008Tables_FOCUS_ERM-ERD-FEP-LITH-INTC-FAC-AP_DRAFTv7_2009_INDEX" xfId="4748" xr:uid="{00000000-0005-0000-0000-0000160D0000}"/>
    <cellStyle name="___retention_FEPTablesJul19_2005Tables_CrossTWGv1P_for YIELD_AAupdate_082305_SOC_Proposal_2 (1)_2008Tables_FOCUS_ERM-ERD-FEP-LITH-INTC-FAC-AP_DRAFTv7_2009_InterconnectTables_03032010" xfId="4749" xr:uid="{00000000-0005-0000-0000-0000170D0000}"/>
    <cellStyle name="___retention_FEPTablesJul19_2005Tables_CrossTWGv1P_for YIELD_AAupdate_082305_SOC_Proposal_2 (1)_2008Tables_FOCUS_ERM-ERD-FEP-LITH-INTC-FAC-AP_DRAFTv7_2009Tables_FOCUS_B_ITRS" xfId="1367" xr:uid="{00000000-0005-0000-0000-0000180D0000}"/>
    <cellStyle name="___retention_FEPTablesJul19_2005Tables_CrossTWGv1P_for YIELD_AAupdate_082305_SOC_Proposal_2 (1)_2008Tables_FOCUS_ERM-ERD-FEP-LITH-INTC-FAC-AP_DRAFTv7_2009Tables_FOCUS_B_itwg(Factory Integration)09" xfId="1368" xr:uid="{00000000-0005-0000-0000-0000190D0000}"/>
    <cellStyle name="___retention_FEPTablesJul19_2005Tables_CrossTWGv1P_for YIELD_AAupdate_082305_SOC_Proposal_2 (1)_2008Tables_FOCUS_ERM-ERD-FEP-LITH-INTC-FAC-AP_DRAFTv7_2009Tables_Focus_B-LITH-US-Bussels-V3" xfId="1369" xr:uid="{00000000-0005-0000-0000-00001A0D0000}"/>
    <cellStyle name="___retention_FEPTablesJul19_2005Tables_CrossTWGv1P_for YIELD_AAupdate_082305_SOC_Proposal_2 (1)_2008Tables_FOCUS_ERM-ERD-FEP-LITH-INTC-FAC-AP_DRAFTv7_2009Tables_Focus_B-LITH-US-V13b" xfId="1370" xr:uid="{00000000-0005-0000-0000-00001B0D0000}"/>
    <cellStyle name="___retention_FEPTablesJul19_2005Tables_CrossTWGv1P_for YIELD_AAupdate_082305_SOC_Proposal_2 (1)_2008Tables_FOCUS_ERM-ERD-FEP-LITH-INTC-FAC-AP_DRAFTv7_2009Tables_FOCUS_C_ITRS-FEPITWG(LL edits)" xfId="7042" xr:uid="{00000000-0005-0000-0000-00001C0D0000}"/>
    <cellStyle name="___retention_FEPTablesJul19_2005Tables_CrossTWGv1P_for YIELD_AAupdate_082305_SOC_Proposal_2 (1)_2008Tables_FOCUS_ERM-ERD-FEP-LITH-INTC-FAC-AP_DRAFTv7_2009Tables_FOCUS_C_ITRSV1" xfId="1371" xr:uid="{00000000-0005-0000-0000-00001D0D0000}"/>
    <cellStyle name="___retention_FEPTablesJul19_2005Tables_CrossTWGv1P_for YIELD_AAupdate_082305_SOC_Proposal_2 (1)_2008Tables_FOCUS_ERM-ERD-FEP-LITH-INTC-FAC-AP_DRAFTv7_2009Tables_FOCUS_C_ITRSV3" xfId="1372" xr:uid="{00000000-0005-0000-0000-00001E0D0000}"/>
    <cellStyle name="___retention_FEPTablesJul19_2005Tables_CrossTWGv1P_for YIELD_AAupdate_082305_SOC_Proposal_2 (1)_2008Tables_FOCUS_ERM-ERD-FEP-LITH-INTC-FAC-AP_DRAFTv7_2009Tables_FOCUS_D_ITRS-ITWG Copy 2010 V1" xfId="1373" xr:uid="{00000000-0005-0000-0000-00001F0D0000}"/>
    <cellStyle name="___retention_FEPTablesJul19_2005Tables_CrossTWGv1P_for YIELD_AAupdate_082305_SOC_Proposal_2 (1)_2008Tables_FOCUS_ERM-ERD-FEP-LITH-INTC-FAC-AP_DRAFTv7_2009Tables_FOCUS_E_ITRS-AP and Interconnectv1" xfId="4750" xr:uid="{00000000-0005-0000-0000-0000200D0000}"/>
    <cellStyle name="___retention_FEPTablesJul19_2005Tables_CrossTWGv1P_for YIELD_AAupdate_082305_SOC_Proposal_2 (1)_2008Tables_FOCUS_ERM-ERD-FEP-LITH-INTC-FAC-AP_DRAFTv7_2009Tables_ORTC_V5" xfId="1374" xr:uid="{00000000-0005-0000-0000-0000210D0000}"/>
    <cellStyle name="___retention_FEPTablesJul19_2005Tables_CrossTWGv1P_for YIELD_AAupdate_082305_SOC_Proposal_2 (1)_2008Tables_FOCUS_ERM-ERD-FEP-LITH-INTC-FAC-AP_DRAFTv7_2010-Update-PIDS-4B-lsw" xfId="7662" xr:uid="{00000000-0005-0000-0000-0000220D0000}"/>
    <cellStyle name="___retention_FEPTablesJul19_2005Tables_CrossTWGv1P_for YIELD_AAupdate_082305_SOC_Proposal_2 (1)_2008Tables_FOCUS_ERM-ERD-FEP-LITH-INTC-FAC-AP_DRAFTv7_2011_ORTC-2A" xfId="3124" xr:uid="{00000000-0005-0000-0000-0000230D0000}"/>
    <cellStyle name="___retention_FEPTablesJul19_2005Tables_CrossTWGv1P_for YIELD_AAupdate_082305_SOC_Proposal_2 (1)_2008Tables_FOCUS_ERM-ERD-FEP-LITH-INTC-FAC-AP_DRAFTv7_4FINAL2009Tables_ERD_Oct30_lsw" xfId="1375" xr:uid="{00000000-0005-0000-0000-0000240D0000}"/>
    <cellStyle name="___retention_FEPTablesJul19_2005Tables_CrossTWGv1P_for YIELD_AAupdate_082305_SOC_Proposal_2 (1)_2008Tables_FOCUS_ERM-ERD-FEP-LITH-INTC-FAC-AP_DRAFTv7_4FINAL2009Tables_ERD_Oct30_lsw2" xfId="1376" xr:uid="{00000000-0005-0000-0000-0000250D0000}"/>
    <cellStyle name="___retention_FEPTablesJul19_2005Tables_CrossTWGv1P_for YIELD_AAupdate_082305_SOC_Proposal_2 (1)_2008Tables_FOCUS_ERM-ERD-FEP-LITH-INTC-FAC-AP_DRAFTv7_ITRS 2010 NAND Flash table revision--LSW  (Revised 09-15-2010)" xfId="7043" xr:uid="{00000000-0005-0000-0000-0000260D0000}"/>
    <cellStyle name="___retention_FEPTablesJul19_2005Tables_CrossTWGv1P_for YIELD_AAupdate_082305_SOC_Proposal_2 (1)_2008Tables_FOCUS_ERM-ERD-FEP-LITH-INTC-FAC-AP_DRAFTv7_ITRS B)_Table_ver6_INTC1~6_021710_After_Telecon_Rev_Alexis-lswEDITORS-NOTES" xfId="4751" xr:uid="{00000000-0005-0000-0000-0000270D0000}"/>
    <cellStyle name="___retention_FEPTablesJul19_2005Tables_CrossTWGv1P_for YIELD_AAupdate_082305_SOC_Proposal_2 (1)_2008Tables_FOCUS_ERM-ERD-FEP-LITH-INTC-FAC-AP_DRAFTv7_ITRS EUV Mask WG Meeting with Proposals-2009" xfId="1377" xr:uid="{00000000-0005-0000-0000-0000280D0000}"/>
    <cellStyle name="___retention_FEPTablesJul19_2005Tables_CrossTWGv1P_for YIELD_AAupdate_082305_SOC_Proposal_2 (1)_2008Tables_FOCUS_ERM-ERD-FEP-LITH-INTC-FAC-AP_DRAFTv7_ITRS Optica Mask Table change note 200907011" xfId="1378" xr:uid="{00000000-0005-0000-0000-0000290D0000}"/>
    <cellStyle name="___retention_FEPTablesJul19_2005Tables_CrossTWGv1P_for YIELD_AAupdate_082305_SOC_Proposal_2 (1)_2008Tables_FOCUS_ERM-ERD-FEP-LITH-INTC-FAC-AP_DRAFTv7_Litho_Challenges_2009_ITRS_Lith_Table_Summary-V5" xfId="1379" xr:uid="{00000000-0005-0000-0000-00002A0D0000}"/>
    <cellStyle name="___retention_FEPTablesJul19_2005Tables_CrossTWGv1P_for YIELD_AAupdate_082305_SOC_Proposal_2 (1)_2008Tables_FOCUS_ERM-ERD-FEP-LITH-INTC-FAC-AP_DRAFTv7_Table INTC6-Final from Italy" xfId="4752" xr:uid="{00000000-0005-0000-0000-00002B0D0000}"/>
    <cellStyle name="___retention_FEPTablesJul19_2005Tables_CrossTWGv1P_for YIELD_AAupdate_082305_SOC_Proposal_2 (1)_2008Tables_FOCUS_ERM-ERD-FEP-LITH-INTC-FAC-AP_DRAFTv7_Table-PIDS4-LSW" xfId="7044" xr:uid="{00000000-0005-0000-0000-00002C0D0000}"/>
    <cellStyle name="___retention_FEPTablesJul19_2005Tables_CrossTWGv1P_for YIELD_AAupdate_082305_SOC_Proposal_2 (1)_2008Tables_FOCUS_ERM-ERD-FEP-LITH-INTC-FAC-AP_DRAFTv7_To Linda ITRS_NILb (2)" xfId="1380" xr:uid="{00000000-0005-0000-0000-00002D0D0000}"/>
    <cellStyle name="___retention_FEPTablesJul19_2005Tables_CrossTWGv1P_for YIELD_AAupdate_082305_SOC_Proposal_2 (1)_2008Test 081203 handler revised proposal by SEAJ" xfId="4753" xr:uid="{00000000-0005-0000-0000-00002E0D0000}"/>
    <cellStyle name="___retention_FEPTablesJul19_2005Tables_CrossTWGv1P_for YIELD_AAupdate_082305_SOC_Proposal_2 (1)_2008Test 081203 handler revised proposal by SEAJ_2009 ITRS TestTable(Handler)090505" xfId="4754" xr:uid="{00000000-0005-0000-0000-00002F0D0000}"/>
    <cellStyle name="___retention_FEPTablesJul19_2005Tables_CrossTWGv1P_for YIELD_AAupdate_082305_SOC_Proposal_2 (1)_2008Test 081203 handler revised proposal by SEAJ_Table Test-T8 RF updated 14 July 2009" xfId="4755" xr:uid="{00000000-0005-0000-0000-0000300D0000}"/>
    <cellStyle name="___retention_FEPTablesJul19_2005Tables_CrossTWGv1P_for YIELD_AAupdate_082305_SOC_Proposal_2 (1)_2008Test 1120 prober " xfId="4756" xr:uid="{00000000-0005-0000-0000-0000310D0000}"/>
    <cellStyle name="___retention_FEPTablesJul19_2005Tables_CrossTWGv1P_for YIELD_AAupdate_082305_SOC_Proposal_2 (1)_2008Test 1120 prober _2009 ITRS TestTable(Handler)090505" xfId="4757" xr:uid="{00000000-0005-0000-0000-0000320D0000}"/>
    <cellStyle name="___retention_FEPTablesJul19_2005Tables_CrossTWGv1P_for YIELD_AAupdate_082305_SOC_Proposal_2 (1)_2008Test 1120 prober _Table Test-T8 RF updated 14 July 2009" xfId="4758" xr:uid="{00000000-0005-0000-0000-0000330D0000}"/>
    <cellStyle name="___retention_FEPTablesJul19_2005Tables_CrossTWGv1P_for YIELD_AAupdate_082305_SOC_Proposal_2 (1)_2008Test0722" xfId="4759" xr:uid="{00000000-0005-0000-0000-0000340D0000}"/>
    <cellStyle name="___retention_FEPTablesJul19_2005Tables_CrossTWGv1P_for YIELD_AAupdate_082305_SOC_Proposal_2 (1)_2008Test0722_2009 ITRS TestTable(Handler)090505" xfId="4760" xr:uid="{00000000-0005-0000-0000-0000350D0000}"/>
    <cellStyle name="___retention_FEPTablesJul19_2005Tables_CrossTWGv1P_for YIELD_AAupdate_082305_SOC_Proposal_2 (1)_2008Test0722_Table Test-T8 RF updated 14 July 2009" xfId="4761" xr:uid="{00000000-0005-0000-0000-0000360D0000}"/>
    <cellStyle name="___retention_FEPTablesJul19_2005Tables_CrossTWGv1P_for YIELD_AAupdate_082305_SOC_Proposal_2 (1)_2008Test1215" xfId="4762" xr:uid="{00000000-0005-0000-0000-0000370D0000}"/>
    <cellStyle name="___retention_FEPTablesJul19_2005Tables_CrossTWGv1P_for YIELD_AAupdate_082305_SOC_Proposal_2 (1)_2008Test1215_Table Test-T8 RF updated 14 July 2009" xfId="4763" xr:uid="{00000000-0005-0000-0000-0000380D0000}"/>
    <cellStyle name="___retention_FEPTablesJul19_2005Tables_CrossTWGv1P_for YIELD_AAupdate_082305_SOC_Proposal_2 (1)_2008TestProposals_Handler_081208" xfId="4764" xr:uid="{00000000-0005-0000-0000-0000390D0000}"/>
    <cellStyle name="___retention_FEPTablesJul19_2005Tables_CrossTWGv1P_for YIELD_AAupdate_082305_SOC_Proposal_2 (1)_2008TestProposals_Handler_081208_Table Test-T8 RF updated 14 July 2009" xfId="4765" xr:uid="{00000000-0005-0000-0000-00003A0D0000}"/>
    <cellStyle name="___retention_FEPTablesJul19_2005Tables_CrossTWGv1P_for YIELD_AAupdate_082305_SOC_Proposal_2 (1)_2009 ITRS TestTable(Handler)090505" xfId="4766" xr:uid="{00000000-0005-0000-0000-00003B0D0000}"/>
    <cellStyle name="___retention_FEPTablesJul19_2005Tables_CrossTWGv1P_for YIELD_AAupdate_082305_SOC_Proposal_2 (1)_2009 TR Tables_Factory Integration version 08-LSW" xfId="1381" xr:uid="{00000000-0005-0000-0000-00003C0D0000}"/>
    <cellStyle name="___retention_FEPTablesJul19_2005Tables_CrossTWGv1P_for YIELD_AAupdate_082305_SOC_Proposal_2 (1)_2009 TR Tables_Factory Integration(20090806)_02A" xfId="1382" xr:uid="{00000000-0005-0000-0000-00003D0D0000}"/>
    <cellStyle name="___retention_FEPTablesJul19_2005Tables_CrossTWGv1P_for YIELD_AAupdate_082305_SOC_Proposal_2 (1)_2009_INDEX" xfId="4767" xr:uid="{00000000-0005-0000-0000-00003E0D0000}"/>
    <cellStyle name="___retention_FEPTablesJul19_2005Tables_CrossTWGv1P_for YIELD_AAupdate_082305_SOC_Proposal_2 (1)_2009_InterconnectTables_03032010" xfId="4768" xr:uid="{00000000-0005-0000-0000-00003F0D0000}"/>
    <cellStyle name="___retention_FEPTablesJul19_2005Tables_CrossTWGv1P_for YIELD_AAupdate_082305_SOC_Proposal_2 (1)_2009Tables_FOCUS_B_ITRS" xfId="1383" xr:uid="{00000000-0005-0000-0000-0000400D0000}"/>
    <cellStyle name="___retention_FEPTablesJul19_2005Tables_CrossTWGv1P_for YIELD_AAupdate_082305_SOC_Proposal_2 (1)_2009Tables_FOCUS_B_itwg(Factory Integration)09" xfId="1384" xr:uid="{00000000-0005-0000-0000-0000410D0000}"/>
    <cellStyle name="___retention_FEPTablesJul19_2005Tables_CrossTWGv1P_for YIELD_AAupdate_082305_SOC_Proposal_2 (1)_2009Tables_Focus_B-LITH-US-Bussels-V3" xfId="1385" xr:uid="{00000000-0005-0000-0000-0000420D0000}"/>
    <cellStyle name="___retention_FEPTablesJul19_2005Tables_CrossTWGv1P_for YIELD_AAupdate_082305_SOC_Proposal_2 (1)_2009Tables_Focus_B-LITH-US-V13b" xfId="1386" xr:uid="{00000000-0005-0000-0000-0000430D0000}"/>
    <cellStyle name="___retention_FEPTablesJul19_2005Tables_CrossTWGv1P_for YIELD_AAupdate_082305_SOC_Proposal_2 (1)_2009Tables_FOCUS_C_ITRS-FEPITWG(LL edits)" xfId="7247" xr:uid="{00000000-0005-0000-0000-0000440D0000}"/>
    <cellStyle name="___retention_FEPTablesJul19_2005Tables_CrossTWGv1P_for YIELD_AAupdate_082305_SOC_Proposal_2 (1)_2009Tables_FOCUS_C_ITRSV1" xfId="1387" xr:uid="{00000000-0005-0000-0000-0000450D0000}"/>
    <cellStyle name="___retention_FEPTablesJul19_2005Tables_CrossTWGv1P_for YIELD_AAupdate_082305_SOC_Proposal_2 (1)_2009Tables_FOCUS_C_ITRSV3" xfId="1388" xr:uid="{00000000-0005-0000-0000-0000460D0000}"/>
    <cellStyle name="___retention_FEPTablesJul19_2005Tables_CrossTWGv1P_for YIELD_AAupdate_082305_SOC_Proposal_2 (1)_2009Tables_FOCUS_D_ITRS-ITWG Copy 2010 V1" xfId="1389" xr:uid="{00000000-0005-0000-0000-0000470D0000}"/>
    <cellStyle name="___retention_FEPTablesJul19_2005Tables_CrossTWGv1P_for YIELD_AAupdate_082305_SOC_Proposal_2 (1)_2009Tables_FOCUS_E_ITRS-AP and Interconnectv1" xfId="4769" xr:uid="{00000000-0005-0000-0000-0000480D0000}"/>
    <cellStyle name="___retention_FEPTablesJul19_2005Tables_CrossTWGv1P_for YIELD_AAupdate_082305_SOC_Proposal_2 (1)_2009Tables_ORTC_V5" xfId="1390" xr:uid="{00000000-0005-0000-0000-0000490D0000}"/>
    <cellStyle name="___retention_FEPTablesJul19_2005Tables_CrossTWGv1P_for YIELD_AAupdate_082305_SOC_Proposal_2 (1)_2010-Update-PIDS-4B-lsw" xfId="7344" xr:uid="{00000000-0005-0000-0000-00004A0D0000}"/>
    <cellStyle name="___retention_FEPTablesJul19_2005Tables_CrossTWGv1P_for YIELD_AAupdate_082305_SOC_Proposal_2 (1)_2011_ORTC-2A" xfId="3125" xr:uid="{00000000-0005-0000-0000-00004B0D0000}"/>
    <cellStyle name="___retention_FEPTablesJul19_2005Tables_CrossTWGv1P_for YIELD_AAupdate_082305_SOC_Proposal_2 (1)_4FINAL2009Tables_ERD_Oct30_lsw" xfId="1391" xr:uid="{00000000-0005-0000-0000-00004C0D0000}"/>
    <cellStyle name="___retention_FEPTablesJul19_2005Tables_CrossTWGv1P_for YIELD_AAupdate_082305_SOC_Proposal_2 (1)_4FINAL2009Tables_ERD_Oct30_lsw2" xfId="1392" xr:uid="{00000000-0005-0000-0000-00004D0D0000}"/>
    <cellStyle name="___retention_FEPTablesJul19_2005Tables_CrossTWGv1P_for YIELD_AAupdate_082305_SOC_Proposal_2 (1)_ITRS 2010 NAND Flash table revision--LSW  (Revised 09-15-2010)" xfId="7345" xr:uid="{00000000-0005-0000-0000-00004E0D0000}"/>
    <cellStyle name="___retention_FEPTablesJul19_2005Tables_CrossTWGv1P_for YIELD_AAupdate_082305_SOC_Proposal_2 (1)_ITRS B)_Table_ver6_INTC1~6_021710_After_Telecon_Rev_Alexis-lswEDITORS-NOTES" xfId="4770" xr:uid="{00000000-0005-0000-0000-00004F0D0000}"/>
    <cellStyle name="___retention_FEPTablesJul19_2005Tables_CrossTWGv1P_for YIELD_AAupdate_082305_SOC_Proposal_2 (1)_ITRS EUV Mask WG Meeting with Proposals-2009" xfId="1393" xr:uid="{00000000-0005-0000-0000-0000500D0000}"/>
    <cellStyle name="___retention_FEPTablesJul19_2005Tables_CrossTWGv1P_for YIELD_AAupdate_082305_SOC_Proposal_2 (1)_ITRS Optica Mask Table change note 200907011" xfId="1394" xr:uid="{00000000-0005-0000-0000-0000510D0000}"/>
    <cellStyle name="___retention_FEPTablesJul19_2005Tables_CrossTWGv1P_for YIELD_AAupdate_082305_SOC_Proposal_2 (1)_Litho_Challenges_2009_ITRS_Lith_Table_Summary-V5" xfId="1395" xr:uid="{00000000-0005-0000-0000-0000520D0000}"/>
    <cellStyle name="___retention_FEPTablesJul19_2005Tables_CrossTWGv1P_for YIELD_AAupdate_082305_SOC_Proposal_2 (1)_Table INTC6-Final from Italy" xfId="4771" xr:uid="{00000000-0005-0000-0000-0000530D0000}"/>
    <cellStyle name="___retention_FEPTablesJul19_2005Tables_CrossTWGv1P_for YIELD_AAupdate_082305_SOC_Proposal_2 (1)_Table Test-T11 Prober updated 08Jul09" xfId="4772" xr:uid="{00000000-0005-0000-0000-0000540D0000}"/>
    <cellStyle name="___retention_FEPTablesJul19_2005Tables_CrossTWGv1P_for YIELD_AAupdate_082305_SOC_Proposal_2 (1)_Table Test-T8 RF updated 14 July 2009" xfId="4773" xr:uid="{00000000-0005-0000-0000-0000550D0000}"/>
    <cellStyle name="___retention_FEPTablesJul19_2005Tables_CrossTWGv1P_for YIELD_AAupdate_082305_SOC_Proposal_2 (1)_Table-PIDS4-LSW" xfId="6762" xr:uid="{00000000-0005-0000-0000-0000560D0000}"/>
    <cellStyle name="___retention_FEPTablesJul19_2005Tables_CrossTWGv1P_for YIELD_AAupdate_082305_SOC_Proposal_2 (1)_Test_Tables_20081208" xfId="4774" xr:uid="{00000000-0005-0000-0000-0000570D0000}"/>
    <cellStyle name="___retention_FEPTablesJul19_2005Tables_CrossTWGv1P_for YIELD_AAupdate_082305_SOC_Proposal_2 (1)_Test_Tables_20081208 Korea feedback_08081225 " xfId="4775" xr:uid="{00000000-0005-0000-0000-0000580D0000}"/>
    <cellStyle name="___retention_FEPTablesJul19_2005Tables_CrossTWGv1P_for YIELD_AAupdate_082305_SOC_Proposal_2 (1)_Test_Tables_20081208 Korea feedback_08081225 _Table Test-T8 RF updated 14 July 2009" xfId="4776" xr:uid="{00000000-0005-0000-0000-0000590D0000}"/>
    <cellStyle name="___retention_FEPTablesJul19_2005Tables_CrossTWGv1P_for YIELD_AAupdate_082305_SOC_Proposal_2 (1)_Test_Tables_20081208_Table Test-T8 RF updated 14 July 2009" xfId="4777" xr:uid="{00000000-0005-0000-0000-00005A0D0000}"/>
    <cellStyle name="___retention_FEPTablesJul19_2005Tables_CrossTWGv1P_for YIELD_AAupdate_082305_SOC_Proposal_2 (1)_Test_Tables_20081231プローブカード案" xfId="4778" xr:uid="{00000000-0005-0000-0000-00005B0D0000}"/>
    <cellStyle name="___retention_FEPTablesJul19_2005Tables_CrossTWGv1P_for YIELD_AAupdate_082305_SOC_Proposal_2 (1)_Test_Tables_20081231プローブカード案_Table Test-T8 RF updated 14 July 2009" xfId="4779" xr:uid="{00000000-0005-0000-0000-00005C0D0000}"/>
    <cellStyle name="___retention_FEPTablesJul19_2005Tables_CrossTWGv1P_for YIELD_AAupdate_082305_SOC_Proposal_2 (1)_Test_Tables_20090113プローブカード案2" xfId="4780" xr:uid="{00000000-0005-0000-0000-00005D0D0000}"/>
    <cellStyle name="___retention_FEPTablesJul19_2005Tables_CrossTWGv1P_for YIELD_AAupdate_082305_SOC_Proposal_2 (1)_Test_Tables_20090113プローブカード案2_Table Test-T8 RF updated 14 July 2009" xfId="4781" xr:uid="{00000000-0005-0000-0000-00005E0D0000}"/>
    <cellStyle name="___retention_FEPTablesJul19_2005Tables_CrossTWGv1P_for YIELD_AAupdate_082305_SOC_Proposal_2 (1)_Test_Tables_20090113プローブカード案3" xfId="4782" xr:uid="{00000000-0005-0000-0000-00005F0D0000}"/>
    <cellStyle name="___retention_FEPTablesJul19_2005Tables_CrossTWGv1P_for YIELD_AAupdate_082305_SOC_Proposal_2 (1)_Test_Tables_20090113プローブカード案3_Table Test-T8 RF updated 14 July 2009" xfId="4783" xr:uid="{00000000-0005-0000-0000-0000600D0000}"/>
    <cellStyle name="___retention_FEPTablesJul19_2005Tables_CrossTWGv1P_for YIELD_AAupdate_082305_SOC_Proposal_2 (1)_To Linda ITRS_NILb (2)" xfId="1396" xr:uid="{00000000-0005-0000-0000-0000610D0000}"/>
    <cellStyle name="___retention_FEPTablesJul19_2005Tables_CrossTWGv1P_for YIELD_AAupdate_082305_SOC_Proposal_2 (1)_WK_2007Test0612Rev04" xfId="1397" xr:uid="{00000000-0005-0000-0000-0000620D0000}"/>
    <cellStyle name="___retention_FEPTablesJul19_2005Tables_CrossTWGv1P_for YIELD_AAupdate_082305_SOC_Proposal_2 (1)_WK_2007Test0612Rev04 2" xfId="7775" xr:uid="{00000000-0005-0000-0000-0000630D0000}"/>
    <cellStyle name="___retention_FEPTablesJul19_2005Tables_CrossTWGv1P_for YIELD_AAupdate_082305_SOC_Proposal_2 (1)_WK_2007Test0612Rev04_2008Tables_FOCUS_ERM-ERD-FEP-LITH-INTC-FAC-AP_DRAFTv7" xfId="1398" xr:uid="{00000000-0005-0000-0000-0000640D0000}"/>
    <cellStyle name="___retention_FEPTablesJul19_2005Tables_CrossTWGv1P_for YIELD_AAupdate_082305_SOC_Proposal_2 (1)_WK_2007Test0612Rev04_2008Tables_FOCUS_ERM-ERD-FEP-LITH-INTC-FAC-AP_DRAFTv7 2" xfId="7184" xr:uid="{00000000-0005-0000-0000-0000650D0000}"/>
    <cellStyle name="___retention_FEPTablesJul19_2005Tables_CrossTWGv1P_for YIELD_AAupdate_082305_SOC_Proposal_2 (1)_WK_2007Test0612Rev04_2008Tables_FOCUS_ERM-ERD-FEP-LITH-INTC-FAC-AP_DRAFTv7_2009 TR Tables_Factory Integration version 08-LSW" xfId="1399" xr:uid="{00000000-0005-0000-0000-0000660D0000}"/>
    <cellStyle name="___retention_FEPTablesJul19_2005Tables_CrossTWGv1P_for YIELD_AAupdate_082305_SOC_Proposal_2 (1)_WK_2007Test0612Rev04_2008Tables_FOCUS_ERM-ERD-FEP-LITH-INTC-FAC-AP_DRAFTv7_2009 TR Tables_Factory Integration(20090806)_02A" xfId="1400" xr:uid="{00000000-0005-0000-0000-0000670D0000}"/>
    <cellStyle name="___retention_FEPTablesJul19_2005Tables_CrossTWGv1P_for YIELD_AAupdate_082305_SOC_Proposal_2 (1)_WK_2007Test0612Rev04_2008Tables_FOCUS_ERM-ERD-FEP-LITH-INTC-FAC-AP_DRAFTv7_2009_INDEX" xfId="4784" xr:uid="{00000000-0005-0000-0000-0000680D0000}"/>
    <cellStyle name="___retention_FEPTablesJul19_2005Tables_CrossTWGv1P_for YIELD_AAupdate_082305_SOC_Proposal_2 (1)_WK_2007Test0612Rev04_2008Tables_FOCUS_ERM-ERD-FEP-LITH-INTC-FAC-AP_DRAFTv7_2009_InterconnectTables_03032010" xfId="4785" xr:uid="{00000000-0005-0000-0000-0000690D0000}"/>
    <cellStyle name="___retention_FEPTablesJul19_2005Tables_CrossTWGv1P_for YIELD_AAupdate_082305_SOC_Proposal_2 (1)_WK_2007Test0612Rev04_2008Tables_FOCUS_ERM-ERD-FEP-LITH-INTC-FAC-AP_DRAFTv7_2009Tables_FOCUS_B_ITRS" xfId="1401" xr:uid="{00000000-0005-0000-0000-00006A0D0000}"/>
    <cellStyle name="___retention_FEPTablesJul19_2005Tables_CrossTWGv1P_for YIELD_AAupdate_082305_SOC_Proposal_2 (1)_WK_2007Test0612Rev04_2008Tables_FOCUS_ERM-ERD-FEP-LITH-INTC-FAC-AP_DRAFTv7_2009Tables_FOCUS_B_itwg(Factory Integration)09" xfId="1402" xr:uid="{00000000-0005-0000-0000-00006B0D0000}"/>
    <cellStyle name="___retention_FEPTablesJul19_2005Tables_CrossTWGv1P_for YIELD_AAupdate_082305_SOC_Proposal_2 (1)_WK_2007Test0612Rev04_2008Tables_FOCUS_ERM-ERD-FEP-LITH-INTC-FAC-AP_DRAFTv7_2009Tables_Focus_B-LITH-US-Bussels-V3" xfId="1403" xr:uid="{00000000-0005-0000-0000-00006C0D0000}"/>
    <cellStyle name="___retention_FEPTablesJul19_2005Tables_CrossTWGv1P_for YIELD_AAupdate_082305_SOC_Proposal_2 (1)_WK_2007Test0612Rev04_2008Tables_FOCUS_ERM-ERD-FEP-LITH-INTC-FAC-AP_DRAFTv7_2009Tables_Focus_B-LITH-US-V13b" xfId="1404" xr:uid="{00000000-0005-0000-0000-00006D0D0000}"/>
    <cellStyle name="___retention_FEPTablesJul19_2005Tables_CrossTWGv1P_for YIELD_AAupdate_082305_SOC_Proposal_2 (1)_WK_2007Test0612Rev04_2008Tables_FOCUS_ERM-ERD-FEP-LITH-INTC-FAC-AP_DRAFTv7_2009Tables_FOCUS_C_ITRS-FEPITWG(LL edits)" xfId="7045" xr:uid="{00000000-0005-0000-0000-00006E0D0000}"/>
    <cellStyle name="___retention_FEPTablesJul19_2005Tables_CrossTWGv1P_for YIELD_AAupdate_082305_SOC_Proposal_2 (1)_WK_2007Test0612Rev04_2008Tables_FOCUS_ERM-ERD-FEP-LITH-INTC-FAC-AP_DRAFTv7_2009Tables_FOCUS_C_ITRSV1" xfId="1405" xr:uid="{00000000-0005-0000-0000-00006F0D0000}"/>
    <cellStyle name="___retention_FEPTablesJul19_2005Tables_CrossTWGv1P_for YIELD_AAupdate_082305_SOC_Proposal_2 (1)_WK_2007Test0612Rev04_2008Tables_FOCUS_ERM-ERD-FEP-LITH-INTC-FAC-AP_DRAFTv7_2009Tables_FOCUS_C_ITRSV3" xfId="1406" xr:uid="{00000000-0005-0000-0000-0000700D0000}"/>
    <cellStyle name="___retention_FEPTablesJul19_2005Tables_CrossTWGv1P_for YIELD_AAupdate_082305_SOC_Proposal_2 (1)_WK_2007Test0612Rev04_2008Tables_FOCUS_ERM-ERD-FEP-LITH-INTC-FAC-AP_DRAFTv7_2009Tables_FOCUS_D_ITRS-ITWG Copy 2010 V1" xfId="1407" xr:uid="{00000000-0005-0000-0000-0000710D0000}"/>
    <cellStyle name="___retention_FEPTablesJul19_2005Tables_CrossTWGv1P_for YIELD_AAupdate_082305_SOC_Proposal_2 (1)_WK_2007Test0612Rev04_2008Tables_FOCUS_ERM-ERD-FEP-LITH-INTC-FAC-AP_DRAFTv7_2009Tables_FOCUS_E_ITRS-AP and Interconnectv1" xfId="4786" xr:uid="{00000000-0005-0000-0000-0000720D0000}"/>
    <cellStyle name="___retention_FEPTablesJul19_2005Tables_CrossTWGv1P_for YIELD_AAupdate_082305_SOC_Proposal_2 (1)_WK_2007Test0612Rev04_2008Tables_FOCUS_ERM-ERD-FEP-LITH-INTC-FAC-AP_DRAFTv7_2009Tables_ORTC_V5" xfId="1408" xr:uid="{00000000-0005-0000-0000-0000730D0000}"/>
    <cellStyle name="___retention_FEPTablesJul19_2005Tables_CrossTWGv1P_for YIELD_AAupdate_082305_SOC_Proposal_2 (1)_WK_2007Test0612Rev04_2008Tables_FOCUS_ERM-ERD-FEP-LITH-INTC-FAC-AP_DRAFTv7_2010-Update-PIDS-4B-lsw" xfId="6963" xr:uid="{00000000-0005-0000-0000-0000740D0000}"/>
    <cellStyle name="___retention_FEPTablesJul19_2005Tables_CrossTWGv1P_for YIELD_AAupdate_082305_SOC_Proposal_2 (1)_WK_2007Test0612Rev04_2008Tables_FOCUS_ERM-ERD-FEP-LITH-INTC-FAC-AP_DRAFTv7_2011_ORTC-2A" xfId="3126" xr:uid="{00000000-0005-0000-0000-0000750D0000}"/>
    <cellStyle name="___retention_FEPTablesJul19_2005Tables_CrossTWGv1P_for YIELD_AAupdate_082305_SOC_Proposal_2 (1)_WK_2007Test0612Rev04_2008Tables_FOCUS_ERM-ERD-FEP-LITH-INTC-FAC-AP_DRAFTv7_4FINAL2009Tables_ERD_Oct30_lsw" xfId="1409" xr:uid="{00000000-0005-0000-0000-0000760D0000}"/>
    <cellStyle name="___retention_FEPTablesJul19_2005Tables_CrossTWGv1P_for YIELD_AAupdate_082305_SOC_Proposal_2 (1)_WK_2007Test0612Rev04_2008Tables_FOCUS_ERM-ERD-FEP-LITH-INTC-FAC-AP_DRAFTv7_4FINAL2009Tables_ERD_Oct30_lsw2" xfId="1410" xr:uid="{00000000-0005-0000-0000-0000770D0000}"/>
    <cellStyle name="___retention_FEPTablesJul19_2005Tables_CrossTWGv1P_for YIELD_AAupdate_082305_SOC_Proposal_2 (1)_WK_2007Test0612Rev04_2008Tables_FOCUS_ERM-ERD-FEP-LITH-INTC-FAC-AP_DRAFTv7_ITRS 2010 NAND Flash table revision--LSW  (Revised 09-15-2010)" xfId="7663" xr:uid="{00000000-0005-0000-0000-0000780D0000}"/>
    <cellStyle name="___retention_FEPTablesJul19_2005Tables_CrossTWGv1P_for YIELD_AAupdate_082305_SOC_Proposal_2 (1)_WK_2007Test0612Rev04_2008Tables_FOCUS_ERM-ERD-FEP-LITH-INTC-FAC-AP_DRAFTv7_ITRS B)_Table_ver6_INTC1~6_021710_After_Telecon_Rev_Alexis-lswEDITORS-NOTES" xfId="4787" xr:uid="{00000000-0005-0000-0000-0000790D0000}"/>
    <cellStyle name="___retention_FEPTablesJul19_2005Tables_CrossTWGv1P_for YIELD_AAupdate_082305_SOC_Proposal_2 (1)_WK_2007Test0612Rev04_2008Tables_FOCUS_ERM-ERD-FEP-LITH-INTC-FAC-AP_DRAFTv7_ITRS EUV Mask WG Meeting with Proposals-2009" xfId="1411" xr:uid="{00000000-0005-0000-0000-00007A0D0000}"/>
    <cellStyle name="___retention_FEPTablesJul19_2005Tables_CrossTWGv1P_for YIELD_AAupdate_082305_SOC_Proposal_2 (1)_WK_2007Test0612Rev04_2008Tables_FOCUS_ERM-ERD-FEP-LITH-INTC-FAC-AP_DRAFTv7_ITRS Optica Mask Table change note 200907011" xfId="1412" xr:uid="{00000000-0005-0000-0000-00007B0D0000}"/>
    <cellStyle name="___retention_FEPTablesJul19_2005Tables_CrossTWGv1P_for YIELD_AAupdate_082305_SOC_Proposal_2 (1)_WK_2007Test0612Rev04_2008Tables_FOCUS_ERM-ERD-FEP-LITH-INTC-FAC-AP_DRAFTv7_Litho_Challenges_2009_ITRS_Lith_Table_Summary-V5" xfId="1413" xr:uid="{00000000-0005-0000-0000-00007C0D0000}"/>
    <cellStyle name="___retention_FEPTablesJul19_2005Tables_CrossTWGv1P_for YIELD_AAupdate_082305_SOC_Proposal_2 (1)_WK_2007Test0612Rev04_2008Tables_FOCUS_ERM-ERD-FEP-LITH-INTC-FAC-AP_DRAFTv7_Table INTC6-Final from Italy" xfId="4788" xr:uid="{00000000-0005-0000-0000-00007D0D0000}"/>
    <cellStyle name="___retention_FEPTablesJul19_2005Tables_CrossTWGv1P_for YIELD_AAupdate_082305_SOC_Proposal_2 (1)_WK_2007Test0612Rev04_2008Tables_FOCUS_ERM-ERD-FEP-LITH-INTC-FAC-AP_DRAFTv7_Table-PIDS4-LSW" xfId="7664" xr:uid="{00000000-0005-0000-0000-00007E0D0000}"/>
    <cellStyle name="___retention_FEPTablesJul19_2005Tables_CrossTWGv1P_for YIELD_AAupdate_082305_SOC_Proposal_2 (1)_WK_2007Test0612Rev04_2008Tables_FOCUS_ERM-ERD-FEP-LITH-INTC-FAC-AP_DRAFTv7_To Linda ITRS_NILb (2)" xfId="1414" xr:uid="{00000000-0005-0000-0000-00007F0D0000}"/>
    <cellStyle name="___retention_FEPTablesJul19_2005Tables_CrossTWGv1P_for YIELD_AAupdate_082305_SOC_Proposal_2 (1)_WK_2007Test0612Rev04_2008Test 081203 handler revised proposal by SEAJ" xfId="4789" xr:uid="{00000000-0005-0000-0000-0000800D0000}"/>
    <cellStyle name="___retention_FEPTablesJul19_2005Tables_CrossTWGv1P_for YIELD_AAupdate_082305_SOC_Proposal_2 (1)_WK_2007Test0612Rev04_2008Test 081203 handler revised proposal by SEAJ_2009 ITRS TestTable(Handler)090505" xfId="4790" xr:uid="{00000000-0005-0000-0000-0000810D0000}"/>
    <cellStyle name="___retention_FEPTablesJul19_2005Tables_CrossTWGv1P_for YIELD_AAupdate_082305_SOC_Proposal_2 (1)_WK_2007Test0612Rev04_2008Test 081203 handler revised proposal by SEAJ_Table Test-T8 RF updated 14 July 2009" xfId="4791" xr:uid="{00000000-0005-0000-0000-0000820D0000}"/>
    <cellStyle name="___retention_FEPTablesJul19_2005Tables_CrossTWGv1P_for YIELD_AAupdate_082305_SOC_Proposal_2 (1)_WK_2007Test0612Rev04_2008Test 1120 prober " xfId="4792" xr:uid="{00000000-0005-0000-0000-0000830D0000}"/>
    <cellStyle name="___retention_FEPTablesJul19_2005Tables_CrossTWGv1P_for YIELD_AAupdate_082305_SOC_Proposal_2 (1)_WK_2007Test0612Rev04_2008Test 1120 prober _2009 ITRS TestTable(Handler)090505" xfId="4793" xr:uid="{00000000-0005-0000-0000-0000840D0000}"/>
    <cellStyle name="___retention_FEPTablesJul19_2005Tables_CrossTWGv1P_for YIELD_AAupdate_082305_SOC_Proposal_2 (1)_WK_2007Test0612Rev04_2008Test 1120 prober _Table Test-T8 RF updated 14 July 2009" xfId="4794" xr:uid="{00000000-0005-0000-0000-0000850D0000}"/>
    <cellStyle name="___retention_FEPTablesJul19_2005Tables_CrossTWGv1P_for YIELD_AAupdate_082305_SOC_Proposal_2 (1)_WK_2007Test0612Rev04_2008Test0722" xfId="4795" xr:uid="{00000000-0005-0000-0000-0000860D0000}"/>
    <cellStyle name="___retention_FEPTablesJul19_2005Tables_CrossTWGv1P_for YIELD_AAupdate_082305_SOC_Proposal_2 (1)_WK_2007Test0612Rev04_2008Test0722_2009 ITRS TestTable(Handler)090505" xfId="4796" xr:uid="{00000000-0005-0000-0000-0000870D0000}"/>
    <cellStyle name="___retention_FEPTablesJul19_2005Tables_CrossTWGv1P_for YIELD_AAupdate_082305_SOC_Proposal_2 (1)_WK_2007Test0612Rev04_2008Test0722_Table Test-T8 RF updated 14 July 2009" xfId="4797" xr:uid="{00000000-0005-0000-0000-0000880D0000}"/>
    <cellStyle name="___retention_FEPTablesJul19_2005Tables_CrossTWGv1P_for YIELD_AAupdate_082305_SOC_Proposal_2 (1)_WK_2007Test0612Rev04_2008Test1215" xfId="4798" xr:uid="{00000000-0005-0000-0000-0000890D0000}"/>
    <cellStyle name="___retention_FEPTablesJul19_2005Tables_CrossTWGv1P_for YIELD_AAupdate_082305_SOC_Proposal_2 (1)_WK_2007Test0612Rev04_2008Test1215_Table Test-T8 RF updated 14 July 2009" xfId="4799" xr:uid="{00000000-0005-0000-0000-00008A0D0000}"/>
    <cellStyle name="___retention_FEPTablesJul19_2005Tables_CrossTWGv1P_for YIELD_AAupdate_082305_SOC_Proposal_2 (1)_WK_2007Test0612Rev04_2008TestProposals_Handler_081208" xfId="4800" xr:uid="{00000000-0005-0000-0000-00008B0D0000}"/>
    <cellStyle name="___retention_FEPTablesJul19_2005Tables_CrossTWGv1P_for YIELD_AAupdate_082305_SOC_Proposal_2 (1)_WK_2007Test0612Rev04_2008TestProposals_Handler_081208_Table Test-T8 RF updated 14 July 2009" xfId="4801" xr:uid="{00000000-0005-0000-0000-00008C0D0000}"/>
    <cellStyle name="___retention_FEPTablesJul19_2005Tables_CrossTWGv1P_for YIELD_AAupdate_082305_SOC_Proposal_2 (1)_WK_2007Test0612Rev04_2009 ITRS TestTable(Handler)090505" xfId="4802" xr:uid="{00000000-0005-0000-0000-00008D0D0000}"/>
    <cellStyle name="___retention_FEPTablesJul19_2005Tables_CrossTWGv1P_for YIELD_AAupdate_082305_SOC_Proposal_2 (1)_WK_2007Test0612Rev04_2009 TR Tables_Factory Integration version 08-LSW" xfId="1415" xr:uid="{00000000-0005-0000-0000-00008E0D0000}"/>
    <cellStyle name="___retention_FEPTablesJul19_2005Tables_CrossTWGv1P_for YIELD_AAupdate_082305_SOC_Proposal_2 (1)_WK_2007Test0612Rev04_2009 TR Tables_Factory Integration(20090806)_02A" xfId="1416" xr:uid="{00000000-0005-0000-0000-00008F0D0000}"/>
    <cellStyle name="___retention_FEPTablesJul19_2005Tables_CrossTWGv1P_for YIELD_AAupdate_082305_SOC_Proposal_2 (1)_WK_2007Test0612Rev04_2009_INDEX" xfId="4803" xr:uid="{00000000-0005-0000-0000-0000900D0000}"/>
    <cellStyle name="___retention_FEPTablesJul19_2005Tables_CrossTWGv1P_for YIELD_AAupdate_082305_SOC_Proposal_2 (1)_WK_2007Test0612Rev04_2009_InterconnectTables_03032010" xfId="4804" xr:uid="{00000000-0005-0000-0000-0000910D0000}"/>
    <cellStyle name="___retention_FEPTablesJul19_2005Tables_CrossTWGv1P_for YIELD_AAupdate_082305_SOC_Proposal_2 (1)_WK_2007Test0612Rev04_2009Tables_FOCUS_B_ITRS" xfId="1417" xr:uid="{00000000-0005-0000-0000-0000920D0000}"/>
    <cellStyle name="___retention_FEPTablesJul19_2005Tables_CrossTWGv1P_for YIELD_AAupdate_082305_SOC_Proposal_2 (1)_WK_2007Test0612Rev04_2009Tables_FOCUS_B_itwg(Factory Integration)09" xfId="1418" xr:uid="{00000000-0005-0000-0000-0000930D0000}"/>
    <cellStyle name="___retention_FEPTablesJul19_2005Tables_CrossTWGv1P_for YIELD_AAupdate_082305_SOC_Proposal_2 (1)_WK_2007Test0612Rev04_2009Tables_Focus_B-LITH-US-Bussels-V3" xfId="1419" xr:uid="{00000000-0005-0000-0000-0000940D0000}"/>
    <cellStyle name="___retention_FEPTablesJul19_2005Tables_CrossTWGv1P_for YIELD_AAupdate_082305_SOC_Proposal_2 (1)_WK_2007Test0612Rev04_2009Tables_Focus_B-LITH-US-V13b" xfId="1420" xr:uid="{00000000-0005-0000-0000-0000950D0000}"/>
    <cellStyle name="___retention_FEPTablesJul19_2005Tables_CrossTWGv1P_for YIELD_AAupdate_082305_SOC_Proposal_2 (1)_WK_2007Test0612Rev04_2009Tables_FOCUS_C_ITRS-FEPITWG(LL edits)" xfId="7665" xr:uid="{00000000-0005-0000-0000-0000960D0000}"/>
    <cellStyle name="___retention_FEPTablesJul19_2005Tables_CrossTWGv1P_for YIELD_AAupdate_082305_SOC_Proposal_2 (1)_WK_2007Test0612Rev04_2009Tables_FOCUS_C_ITRSV1" xfId="1421" xr:uid="{00000000-0005-0000-0000-0000970D0000}"/>
    <cellStyle name="___retention_FEPTablesJul19_2005Tables_CrossTWGv1P_for YIELD_AAupdate_082305_SOC_Proposal_2 (1)_WK_2007Test0612Rev04_2009Tables_FOCUS_C_ITRSV3" xfId="1422" xr:uid="{00000000-0005-0000-0000-0000980D0000}"/>
    <cellStyle name="___retention_FEPTablesJul19_2005Tables_CrossTWGv1P_for YIELD_AAupdate_082305_SOC_Proposal_2 (1)_WK_2007Test0612Rev04_2009Tables_FOCUS_D_ITRS-ITWG Copy 2010 V1" xfId="1423" xr:uid="{00000000-0005-0000-0000-0000990D0000}"/>
    <cellStyle name="___retention_FEPTablesJul19_2005Tables_CrossTWGv1P_for YIELD_AAupdate_082305_SOC_Proposal_2 (1)_WK_2007Test0612Rev04_2009Tables_FOCUS_E_ITRS-AP and Interconnectv1" xfId="4805" xr:uid="{00000000-0005-0000-0000-00009A0D0000}"/>
    <cellStyle name="___retention_FEPTablesJul19_2005Tables_CrossTWGv1P_for YIELD_AAupdate_082305_SOC_Proposal_2 (1)_WK_2007Test0612Rev04_2009Tables_ORTC_V5" xfId="1424" xr:uid="{00000000-0005-0000-0000-00009B0D0000}"/>
    <cellStyle name="___retention_FEPTablesJul19_2005Tables_CrossTWGv1P_for YIELD_AAupdate_082305_SOC_Proposal_2 (1)_WK_2007Test0612Rev04_2010-Update-PIDS-4B-lsw" xfId="7346" xr:uid="{00000000-0005-0000-0000-00009C0D0000}"/>
    <cellStyle name="___retention_FEPTablesJul19_2005Tables_CrossTWGv1P_for YIELD_AAupdate_082305_SOC_Proposal_2 (1)_WK_2007Test0612Rev04_2011_ORTC-2A" xfId="3127" xr:uid="{00000000-0005-0000-0000-00009D0D0000}"/>
    <cellStyle name="___retention_FEPTablesJul19_2005Tables_CrossTWGv1P_for YIELD_AAupdate_082305_SOC_Proposal_2 (1)_WK_2007Test0612Rev04_4FINAL2009Tables_ERD_Oct30_lsw" xfId="1425" xr:uid="{00000000-0005-0000-0000-00009E0D0000}"/>
    <cellStyle name="___retention_FEPTablesJul19_2005Tables_CrossTWGv1P_for YIELD_AAupdate_082305_SOC_Proposal_2 (1)_WK_2007Test0612Rev04_4FINAL2009Tables_ERD_Oct30_lsw2" xfId="1426" xr:uid="{00000000-0005-0000-0000-00009F0D0000}"/>
    <cellStyle name="___retention_FEPTablesJul19_2005Tables_CrossTWGv1P_for YIELD_AAupdate_082305_SOC_Proposal_2 (1)_WK_2007Test0612Rev04_ITRS 2010 NAND Flash table revision--LSW  (Revised 09-15-2010)" xfId="6763" xr:uid="{00000000-0005-0000-0000-0000A00D0000}"/>
    <cellStyle name="___retention_FEPTablesJul19_2005Tables_CrossTWGv1P_for YIELD_AAupdate_082305_SOC_Proposal_2 (1)_WK_2007Test0612Rev04_ITRS B)_Table_ver6_INTC1~6_021710_After_Telecon_Rev_Alexis-lswEDITORS-NOTES" xfId="4806" xr:uid="{00000000-0005-0000-0000-0000A10D0000}"/>
    <cellStyle name="___retention_FEPTablesJul19_2005Tables_CrossTWGv1P_for YIELD_AAupdate_082305_SOC_Proposal_2 (1)_WK_2007Test0612Rev04_ITRS EUV Mask WG Meeting with Proposals-2009" xfId="1427" xr:uid="{00000000-0005-0000-0000-0000A20D0000}"/>
    <cellStyle name="___retention_FEPTablesJul19_2005Tables_CrossTWGv1P_for YIELD_AAupdate_082305_SOC_Proposal_2 (1)_WK_2007Test0612Rev04_ITRS Optica Mask Table change note 200907011" xfId="1428" xr:uid="{00000000-0005-0000-0000-0000A30D0000}"/>
    <cellStyle name="___retention_FEPTablesJul19_2005Tables_CrossTWGv1P_for YIELD_AAupdate_082305_SOC_Proposal_2 (1)_WK_2007Test0612Rev04_Litho_Challenges_2009_ITRS_Lith_Table_Summary-V5" xfId="1429" xr:uid="{00000000-0005-0000-0000-0000A40D0000}"/>
    <cellStyle name="___retention_FEPTablesJul19_2005Tables_CrossTWGv1P_for YIELD_AAupdate_082305_SOC_Proposal_2 (1)_WK_2007Test0612Rev04_Table INTC6-Final from Italy" xfId="4807" xr:uid="{00000000-0005-0000-0000-0000A50D0000}"/>
    <cellStyle name="___retention_FEPTablesJul19_2005Tables_CrossTWGv1P_for YIELD_AAupdate_082305_SOC_Proposal_2 (1)_WK_2007Test0612Rev04_Table Test-T11 Prober updated 08Jul09" xfId="4808" xr:uid="{00000000-0005-0000-0000-0000A60D0000}"/>
    <cellStyle name="___retention_FEPTablesJul19_2005Tables_CrossTWGv1P_for YIELD_AAupdate_082305_SOC_Proposal_2 (1)_WK_2007Test0612Rev04_Table Test-T8 RF updated 14 July 2009" xfId="4809" xr:uid="{00000000-0005-0000-0000-0000A70D0000}"/>
    <cellStyle name="___retention_FEPTablesJul19_2005Tables_CrossTWGv1P_for YIELD_AAupdate_082305_SOC_Proposal_2 (1)_WK_2007Test0612Rev04_Table-PIDS4-LSW" xfId="6764" xr:uid="{00000000-0005-0000-0000-0000A80D0000}"/>
    <cellStyle name="___retention_FEPTablesJul19_2005Tables_CrossTWGv1P_for YIELD_AAupdate_082305_SOC_Proposal_2 (1)_WK_2007Test0612Rev04_Test_Tables_20081208" xfId="4810" xr:uid="{00000000-0005-0000-0000-0000A90D0000}"/>
    <cellStyle name="___retention_FEPTablesJul19_2005Tables_CrossTWGv1P_for YIELD_AAupdate_082305_SOC_Proposal_2 (1)_WK_2007Test0612Rev04_Test_Tables_20081208 Korea feedback_08081225 " xfId="4811" xr:uid="{00000000-0005-0000-0000-0000AA0D0000}"/>
    <cellStyle name="___retention_FEPTablesJul19_2005Tables_CrossTWGv1P_for YIELD_AAupdate_082305_SOC_Proposal_2 (1)_WK_2007Test0612Rev04_Test_Tables_20081208 Korea feedback_08081225 _Table Test-T8 RF updated 14 July 2009" xfId="4812" xr:uid="{00000000-0005-0000-0000-0000AB0D0000}"/>
    <cellStyle name="___retention_FEPTablesJul19_2005Tables_CrossTWGv1P_for YIELD_AAupdate_082305_SOC_Proposal_2 (1)_WK_2007Test0612Rev04_Test_Tables_20081208_Table Test-T8 RF updated 14 July 2009" xfId="4813" xr:uid="{00000000-0005-0000-0000-0000AC0D0000}"/>
    <cellStyle name="___retention_FEPTablesJul19_2005Tables_CrossTWGv1P_for YIELD_AAupdate_082305_SOC_Proposal_2 (1)_WK_2007Test0612Rev04_Test_Tables_20081231プローブカード案" xfId="4814" xr:uid="{00000000-0005-0000-0000-0000AD0D0000}"/>
    <cellStyle name="___retention_FEPTablesJul19_2005Tables_CrossTWGv1P_for YIELD_AAupdate_082305_SOC_Proposal_2 (1)_WK_2007Test0612Rev04_Test_Tables_20081231プローブカード案_Table Test-T8 RF updated 14 July 2009" xfId="4815" xr:uid="{00000000-0005-0000-0000-0000AE0D0000}"/>
    <cellStyle name="___retention_FEPTablesJul19_2005Tables_CrossTWGv1P_for YIELD_AAupdate_082305_SOC_Proposal_2 (1)_WK_2007Test0612Rev04_Test_Tables_20090113プローブカード案2" xfId="4816" xr:uid="{00000000-0005-0000-0000-0000AF0D0000}"/>
    <cellStyle name="___retention_FEPTablesJul19_2005Tables_CrossTWGv1P_for YIELD_AAupdate_082305_SOC_Proposal_2 (1)_WK_2007Test0612Rev04_Test_Tables_20090113プローブカード案2_Table Test-T8 RF updated 14 July 2009" xfId="4817" xr:uid="{00000000-0005-0000-0000-0000B00D0000}"/>
    <cellStyle name="___retention_FEPTablesJul19_2005Tables_CrossTWGv1P_for YIELD_AAupdate_082305_SOC_Proposal_2 (1)_WK_2007Test0612Rev04_Test_Tables_20090113プローブカード案3" xfId="4818" xr:uid="{00000000-0005-0000-0000-0000B10D0000}"/>
    <cellStyle name="___retention_FEPTablesJul19_2005Tables_CrossTWGv1P_for YIELD_AAupdate_082305_SOC_Proposal_2 (1)_WK_2007Test0612Rev04_Test_Tables_20090113プローブカード案3_Table Test-T8 RF updated 14 July 2009" xfId="4819" xr:uid="{00000000-0005-0000-0000-0000B20D0000}"/>
    <cellStyle name="___retention_FEPTablesJul19_2005Tables_CrossTWGv1P_for YIELD_AAupdate_082305_SOC_Proposal_2 (1)_WK_2007Test0612Rev04_To Linda ITRS_NILb (2)" xfId="1430" xr:uid="{00000000-0005-0000-0000-0000B30D0000}"/>
    <cellStyle name="___retention_FEPTablesJul19_2005Tables_CrossTWGv1P_for YIELD_AAupdate_082305_SOC_Proposal_2 (1)_WK_2007Test0612Rev04_見直しfor2009：2007Test0829_SoC&amp;Logic" xfId="4820" xr:uid="{00000000-0005-0000-0000-0000B40D0000}"/>
    <cellStyle name="___retention_FEPTablesJul19_2005Tables_CrossTWGv1P_for YIELD_AAupdate_082305_SOC_Proposal_2 (1)_WK_2007Test0612Rev04_見直しfor2009：2007Test0829_SoC&amp;Logic(0707会議後)" xfId="4821" xr:uid="{00000000-0005-0000-0000-0000B50D0000}"/>
    <cellStyle name="___retention_FEPTablesJul19_2005Tables_CrossTWGv1P_for YIELD_AAupdate_082305_SOC_Proposal_2 (1)_見直しfor2009：2007Test0829_SoC&amp;Logic" xfId="4822" xr:uid="{00000000-0005-0000-0000-0000B60D0000}"/>
    <cellStyle name="___retention_FEPTablesJul19_2005Tables_CrossTWGv1P_for YIELD_AAupdate_082305_SOC_Proposal_2 (1)_見直しfor2009：2007Test0829_SoC&amp;Logic(0707会議後)" xfId="4823" xr:uid="{00000000-0005-0000-0000-0000B70D0000}"/>
    <cellStyle name="___retention_FEPTablesJul19_2005Tables_CrossTWGv1P_for YIELD_AAupdate_082305_Table INTC6-Final from Italy" xfId="4824" xr:uid="{00000000-0005-0000-0000-0000B80D0000}"/>
    <cellStyle name="___retention_FEPTablesJul19_2005Tables_CrossTWGv1P_for YIELD_AAupdate_082305_Table Test-T11 Prober updated 08Jul09" xfId="4825" xr:uid="{00000000-0005-0000-0000-0000B90D0000}"/>
    <cellStyle name="___retention_FEPTablesJul19_2005Tables_CrossTWGv1P_for YIELD_AAupdate_082305_Table Test-T8 RF updated 14 July 2009" xfId="4826" xr:uid="{00000000-0005-0000-0000-0000BA0D0000}"/>
    <cellStyle name="___retention_FEPTablesJul19_2005Tables_CrossTWGv1P_for YIELD_AAupdate_082305_Table-PIDS4-LSW" xfId="6765" xr:uid="{00000000-0005-0000-0000-0000BB0D0000}"/>
    <cellStyle name="___retention_FEPTablesJul19_2005Tables_CrossTWGv1P_for YIELD_AAupdate_082305_Test_Tables_20081208" xfId="4827" xr:uid="{00000000-0005-0000-0000-0000BC0D0000}"/>
    <cellStyle name="___retention_FEPTablesJul19_2005Tables_CrossTWGv1P_for YIELD_AAupdate_082305_Test_Tables_20081208 Korea feedback_08081225 " xfId="4828" xr:uid="{00000000-0005-0000-0000-0000BD0D0000}"/>
    <cellStyle name="___retention_FEPTablesJul19_2005Tables_CrossTWGv1P_for YIELD_AAupdate_082305_Test_Tables_20081208 Korea feedback_08081225 _Table Test-T8 RF updated 14 July 2009" xfId="4829" xr:uid="{00000000-0005-0000-0000-0000BE0D0000}"/>
    <cellStyle name="___retention_FEPTablesJul19_2005Tables_CrossTWGv1P_for YIELD_AAupdate_082305_Test_Tables_20081208_Table Test-T8 RF updated 14 July 2009" xfId="4830" xr:uid="{00000000-0005-0000-0000-0000BF0D0000}"/>
    <cellStyle name="___retention_FEPTablesJul19_2005Tables_CrossTWGv1P_for YIELD_AAupdate_082305_Test_Tables_20081231プローブカード案" xfId="4831" xr:uid="{00000000-0005-0000-0000-0000C00D0000}"/>
    <cellStyle name="___retention_FEPTablesJul19_2005Tables_CrossTWGv1P_for YIELD_AAupdate_082305_Test_Tables_20081231プローブカード案_Table Test-T8 RF updated 14 July 2009" xfId="4832" xr:uid="{00000000-0005-0000-0000-0000C10D0000}"/>
    <cellStyle name="___retention_FEPTablesJul19_2005Tables_CrossTWGv1P_for YIELD_AAupdate_082305_Test_Tables_20090113プローブカード案2" xfId="4833" xr:uid="{00000000-0005-0000-0000-0000C20D0000}"/>
    <cellStyle name="___retention_FEPTablesJul19_2005Tables_CrossTWGv1P_for YIELD_AAupdate_082305_Test_Tables_20090113プローブカード案2_Table Test-T8 RF updated 14 July 2009" xfId="4834" xr:uid="{00000000-0005-0000-0000-0000C30D0000}"/>
    <cellStyle name="___retention_FEPTablesJul19_2005Tables_CrossTWGv1P_for YIELD_AAupdate_082305_Test_Tables_20090113プローブカード案3" xfId="4835" xr:uid="{00000000-0005-0000-0000-0000C40D0000}"/>
    <cellStyle name="___retention_FEPTablesJul19_2005Tables_CrossTWGv1P_for YIELD_AAupdate_082305_Test_Tables_20090113プローブカード案3_Table Test-T8 RF updated 14 July 2009" xfId="4836" xr:uid="{00000000-0005-0000-0000-0000C50D0000}"/>
    <cellStyle name="___retention_FEPTablesJul19_2005Tables_CrossTWGv1P_for YIELD_AAupdate_082305_To Linda ITRS_NILb (2)" xfId="1431" xr:uid="{00000000-0005-0000-0000-0000C60D0000}"/>
    <cellStyle name="___retention_FEPTablesJul19_2005Tables_CrossTWGv1P_for YIELD_AAupdate_082305_WK_2007Test0612Rev04" xfId="1432" xr:uid="{00000000-0005-0000-0000-0000C70D0000}"/>
    <cellStyle name="___retention_FEPTablesJul19_2005Tables_CrossTWGv1P_for YIELD_AAupdate_082305_WK_2007Test0612Rev04 2" xfId="7185" xr:uid="{00000000-0005-0000-0000-0000C80D0000}"/>
    <cellStyle name="___retention_FEPTablesJul19_2005Tables_CrossTWGv1P_for YIELD_AAupdate_082305_WK_2007Test0612Rev04_2008Tables_FOCUS_ERM-ERD-FEP-LITH-INTC-FAC-AP_DRAFTv7" xfId="1433" xr:uid="{00000000-0005-0000-0000-0000C90D0000}"/>
    <cellStyle name="___retention_FEPTablesJul19_2005Tables_CrossTWGv1P_for YIELD_AAupdate_082305_WK_2007Test0612Rev04_2008Tables_FOCUS_ERM-ERD-FEP-LITH-INTC-FAC-AP_DRAFTv7 2" xfId="7186" xr:uid="{00000000-0005-0000-0000-0000CA0D0000}"/>
    <cellStyle name="___retention_FEPTablesJul19_2005Tables_CrossTWGv1P_for YIELD_AAupdate_082305_WK_2007Test0612Rev04_2008Tables_FOCUS_ERM-ERD-FEP-LITH-INTC-FAC-AP_DRAFTv7_2009 TR Tables_Factory Integration version 08-LSW" xfId="1434" xr:uid="{00000000-0005-0000-0000-0000CB0D0000}"/>
    <cellStyle name="___retention_FEPTablesJul19_2005Tables_CrossTWGv1P_for YIELD_AAupdate_082305_WK_2007Test0612Rev04_2008Tables_FOCUS_ERM-ERD-FEP-LITH-INTC-FAC-AP_DRAFTv7_2009 TR Tables_Factory Integration(20090806)_02A" xfId="1435" xr:uid="{00000000-0005-0000-0000-0000CC0D0000}"/>
    <cellStyle name="___retention_FEPTablesJul19_2005Tables_CrossTWGv1P_for YIELD_AAupdate_082305_WK_2007Test0612Rev04_2008Tables_FOCUS_ERM-ERD-FEP-LITH-INTC-FAC-AP_DRAFTv7_2009_INDEX" xfId="4837" xr:uid="{00000000-0005-0000-0000-0000CD0D0000}"/>
    <cellStyle name="___retention_FEPTablesJul19_2005Tables_CrossTWGv1P_for YIELD_AAupdate_082305_WK_2007Test0612Rev04_2008Tables_FOCUS_ERM-ERD-FEP-LITH-INTC-FAC-AP_DRAFTv7_2009_InterconnectTables_03032010" xfId="4838" xr:uid="{00000000-0005-0000-0000-0000CE0D0000}"/>
    <cellStyle name="___retention_FEPTablesJul19_2005Tables_CrossTWGv1P_for YIELD_AAupdate_082305_WK_2007Test0612Rev04_2008Tables_FOCUS_ERM-ERD-FEP-LITH-INTC-FAC-AP_DRAFTv7_2009Tables_FOCUS_B_ITRS" xfId="1436" xr:uid="{00000000-0005-0000-0000-0000CF0D0000}"/>
    <cellStyle name="___retention_FEPTablesJul19_2005Tables_CrossTWGv1P_for YIELD_AAupdate_082305_WK_2007Test0612Rev04_2008Tables_FOCUS_ERM-ERD-FEP-LITH-INTC-FAC-AP_DRAFTv7_2009Tables_FOCUS_B_itwg(Factory Integration)09" xfId="1437" xr:uid="{00000000-0005-0000-0000-0000D00D0000}"/>
    <cellStyle name="___retention_FEPTablesJul19_2005Tables_CrossTWGv1P_for YIELD_AAupdate_082305_WK_2007Test0612Rev04_2008Tables_FOCUS_ERM-ERD-FEP-LITH-INTC-FAC-AP_DRAFTv7_2009Tables_Focus_B-LITH-US-Bussels-V3" xfId="1438" xr:uid="{00000000-0005-0000-0000-0000D10D0000}"/>
    <cellStyle name="___retention_FEPTablesJul19_2005Tables_CrossTWGv1P_for YIELD_AAupdate_082305_WK_2007Test0612Rev04_2008Tables_FOCUS_ERM-ERD-FEP-LITH-INTC-FAC-AP_DRAFTv7_2009Tables_Focus_B-LITH-US-V13b" xfId="1439" xr:uid="{00000000-0005-0000-0000-0000D20D0000}"/>
    <cellStyle name="___retention_FEPTablesJul19_2005Tables_CrossTWGv1P_for YIELD_AAupdate_082305_WK_2007Test0612Rev04_2008Tables_FOCUS_ERM-ERD-FEP-LITH-INTC-FAC-AP_DRAFTv7_2009Tables_FOCUS_C_ITRS-FEPITWG(LL edits)" xfId="7046" xr:uid="{00000000-0005-0000-0000-0000D30D0000}"/>
    <cellStyle name="___retention_FEPTablesJul19_2005Tables_CrossTWGv1P_for YIELD_AAupdate_082305_WK_2007Test0612Rev04_2008Tables_FOCUS_ERM-ERD-FEP-LITH-INTC-FAC-AP_DRAFTv7_2009Tables_FOCUS_C_ITRSV1" xfId="1440" xr:uid="{00000000-0005-0000-0000-0000D40D0000}"/>
    <cellStyle name="___retention_FEPTablesJul19_2005Tables_CrossTWGv1P_for YIELD_AAupdate_082305_WK_2007Test0612Rev04_2008Tables_FOCUS_ERM-ERD-FEP-LITH-INTC-FAC-AP_DRAFTv7_2009Tables_FOCUS_C_ITRSV3" xfId="1441" xr:uid="{00000000-0005-0000-0000-0000D50D0000}"/>
    <cellStyle name="___retention_FEPTablesJul19_2005Tables_CrossTWGv1P_for YIELD_AAupdate_082305_WK_2007Test0612Rev04_2008Tables_FOCUS_ERM-ERD-FEP-LITH-INTC-FAC-AP_DRAFTv7_2009Tables_FOCUS_D_ITRS-ITWG Copy 2010 V1" xfId="1442" xr:uid="{00000000-0005-0000-0000-0000D60D0000}"/>
    <cellStyle name="___retention_FEPTablesJul19_2005Tables_CrossTWGv1P_for YIELD_AAupdate_082305_WK_2007Test0612Rev04_2008Tables_FOCUS_ERM-ERD-FEP-LITH-INTC-FAC-AP_DRAFTv7_2009Tables_FOCUS_E_ITRS-AP and Interconnectv1" xfId="4839" xr:uid="{00000000-0005-0000-0000-0000D70D0000}"/>
    <cellStyle name="___retention_FEPTablesJul19_2005Tables_CrossTWGv1P_for YIELD_AAupdate_082305_WK_2007Test0612Rev04_2008Tables_FOCUS_ERM-ERD-FEP-LITH-INTC-FAC-AP_DRAFTv7_2009Tables_ORTC_V5" xfId="1443" xr:uid="{00000000-0005-0000-0000-0000D80D0000}"/>
    <cellStyle name="___retention_FEPTablesJul19_2005Tables_CrossTWGv1P_for YIELD_AAupdate_082305_WK_2007Test0612Rev04_2008Tables_FOCUS_ERM-ERD-FEP-LITH-INTC-FAC-AP_DRAFTv7_2010-Update-PIDS-4B-lsw" xfId="7666" xr:uid="{00000000-0005-0000-0000-0000D90D0000}"/>
    <cellStyle name="___retention_FEPTablesJul19_2005Tables_CrossTWGv1P_for YIELD_AAupdate_082305_WK_2007Test0612Rev04_2008Tables_FOCUS_ERM-ERD-FEP-LITH-INTC-FAC-AP_DRAFTv7_2011_ORTC-2A" xfId="3128" xr:uid="{00000000-0005-0000-0000-0000DA0D0000}"/>
    <cellStyle name="___retention_FEPTablesJul19_2005Tables_CrossTWGv1P_for YIELD_AAupdate_082305_WK_2007Test0612Rev04_2008Tables_FOCUS_ERM-ERD-FEP-LITH-INTC-FAC-AP_DRAFTv7_4FINAL2009Tables_ERD_Oct30_lsw" xfId="1444" xr:uid="{00000000-0005-0000-0000-0000DB0D0000}"/>
    <cellStyle name="___retention_FEPTablesJul19_2005Tables_CrossTWGv1P_for YIELD_AAupdate_082305_WK_2007Test0612Rev04_2008Tables_FOCUS_ERM-ERD-FEP-LITH-INTC-FAC-AP_DRAFTv7_4FINAL2009Tables_ERD_Oct30_lsw2" xfId="1445" xr:uid="{00000000-0005-0000-0000-0000DC0D0000}"/>
    <cellStyle name="___retention_FEPTablesJul19_2005Tables_CrossTWGv1P_for YIELD_AAupdate_082305_WK_2007Test0612Rev04_2008Tables_FOCUS_ERM-ERD-FEP-LITH-INTC-FAC-AP_DRAFTv7_ITRS 2010 NAND Flash table revision--LSW  (Revised 09-15-2010)" xfId="7047" xr:uid="{00000000-0005-0000-0000-0000DD0D0000}"/>
    <cellStyle name="___retention_FEPTablesJul19_2005Tables_CrossTWGv1P_for YIELD_AAupdate_082305_WK_2007Test0612Rev04_2008Tables_FOCUS_ERM-ERD-FEP-LITH-INTC-FAC-AP_DRAFTv7_ITRS B)_Table_ver6_INTC1~6_021710_After_Telecon_Rev_Alexis-lswEDITORS-NOTES" xfId="4840" xr:uid="{00000000-0005-0000-0000-0000DE0D0000}"/>
    <cellStyle name="___retention_FEPTablesJul19_2005Tables_CrossTWGv1P_for YIELD_AAupdate_082305_WK_2007Test0612Rev04_2008Tables_FOCUS_ERM-ERD-FEP-LITH-INTC-FAC-AP_DRAFTv7_ITRS EUV Mask WG Meeting with Proposals-2009" xfId="1446" xr:uid="{00000000-0005-0000-0000-0000DF0D0000}"/>
    <cellStyle name="___retention_FEPTablesJul19_2005Tables_CrossTWGv1P_for YIELD_AAupdate_082305_WK_2007Test0612Rev04_2008Tables_FOCUS_ERM-ERD-FEP-LITH-INTC-FAC-AP_DRAFTv7_ITRS Optica Mask Table change note 200907011" xfId="1447" xr:uid="{00000000-0005-0000-0000-0000E00D0000}"/>
    <cellStyle name="___retention_FEPTablesJul19_2005Tables_CrossTWGv1P_for YIELD_AAupdate_082305_WK_2007Test0612Rev04_2008Tables_FOCUS_ERM-ERD-FEP-LITH-INTC-FAC-AP_DRAFTv7_Litho_Challenges_2009_ITRS_Lith_Table_Summary-V5" xfId="1448" xr:uid="{00000000-0005-0000-0000-0000E10D0000}"/>
    <cellStyle name="___retention_FEPTablesJul19_2005Tables_CrossTWGv1P_for YIELD_AAupdate_082305_WK_2007Test0612Rev04_2008Tables_FOCUS_ERM-ERD-FEP-LITH-INTC-FAC-AP_DRAFTv7_Table INTC6-Final from Italy" xfId="4841" xr:uid="{00000000-0005-0000-0000-0000E20D0000}"/>
    <cellStyle name="___retention_FEPTablesJul19_2005Tables_CrossTWGv1P_for YIELD_AAupdate_082305_WK_2007Test0612Rev04_2008Tables_FOCUS_ERM-ERD-FEP-LITH-INTC-FAC-AP_DRAFTv7_Table-PIDS4-LSW" xfId="7347" xr:uid="{00000000-0005-0000-0000-0000E30D0000}"/>
    <cellStyle name="___retention_FEPTablesJul19_2005Tables_CrossTWGv1P_for YIELD_AAupdate_082305_WK_2007Test0612Rev04_2008Tables_FOCUS_ERM-ERD-FEP-LITH-INTC-FAC-AP_DRAFTv7_To Linda ITRS_NILb (2)" xfId="1449" xr:uid="{00000000-0005-0000-0000-0000E40D0000}"/>
    <cellStyle name="___retention_FEPTablesJul19_2005Tables_CrossTWGv1P_for YIELD_AAupdate_082305_WK_2007Test0612Rev04_2008Test 081203 handler revised proposal by SEAJ" xfId="4842" xr:uid="{00000000-0005-0000-0000-0000E50D0000}"/>
    <cellStyle name="___retention_FEPTablesJul19_2005Tables_CrossTWGv1P_for YIELD_AAupdate_082305_WK_2007Test0612Rev04_2008Test 081203 handler revised proposal by SEAJ_2009 ITRS TestTable(Handler)090505" xfId="4843" xr:uid="{00000000-0005-0000-0000-0000E60D0000}"/>
    <cellStyle name="___retention_FEPTablesJul19_2005Tables_CrossTWGv1P_for YIELD_AAupdate_082305_WK_2007Test0612Rev04_2008Test 081203 handler revised proposal by SEAJ_Table Test-T8 RF updated 14 July 2009" xfId="4844" xr:uid="{00000000-0005-0000-0000-0000E70D0000}"/>
    <cellStyle name="___retention_FEPTablesJul19_2005Tables_CrossTWGv1P_for YIELD_AAupdate_082305_WK_2007Test0612Rev04_2008Test 1120 prober " xfId="4845" xr:uid="{00000000-0005-0000-0000-0000E80D0000}"/>
    <cellStyle name="___retention_FEPTablesJul19_2005Tables_CrossTWGv1P_for YIELD_AAupdate_082305_WK_2007Test0612Rev04_2008Test 1120 prober _2009 ITRS TestTable(Handler)090505" xfId="4846" xr:uid="{00000000-0005-0000-0000-0000E90D0000}"/>
    <cellStyle name="___retention_FEPTablesJul19_2005Tables_CrossTWGv1P_for YIELD_AAupdate_082305_WK_2007Test0612Rev04_2008Test 1120 prober _Table Test-T8 RF updated 14 July 2009" xfId="4847" xr:uid="{00000000-0005-0000-0000-0000EA0D0000}"/>
    <cellStyle name="___retention_FEPTablesJul19_2005Tables_CrossTWGv1P_for YIELD_AAupdate_082305_WK_2007Test0612Rev04_2008Test0722" xfId="4848" xr:uid="{00000000-0005-0000-0000-0000EB0D0000}"/>
    <cellStyle name="___retention_FEPTablesJul19_2005Tables_CrossTWGv1P_for YIELD_AAupdate_082305_WK_2007Test0612Rev04_2008Test0722_2009 ITRS TestTable(Handler)090505" xfId="4849" xr:uid="{00000000-0005-0000-0000-0000EC0D0000}"/>
    <cellStyle name="___retention_FEPTablesJul19_2005Tables_CrossTWGv1P_for YIELD_AAupdate_082305_WK_2007Test0612Rev04_2008Test0722_Table Test-T8 RF updated 14 July 2009" xfId="4850" xr:uid="{00000000-0005-0000-0000-0000ED0D0000}"/>
    <cellStyle name="___retention_FEPTablesJul19_2005Tables_CrossTWGv1P_for YIELD_AAupdate_082305_WK_2007Test0612Rev04_2008Test1215" xfId="4851" xr:uid="{00000000-0005-0000-0000-0000EE0D0000}"/>
    <cellStyle name="___retention_FEPTablesJul19_2005Tables_CrossTWGv1P_for YIELD_AAupdate_082305_WK_2007Test0612Rev04_2008Test1215_Table Test-T8 RF updated 14 July 2009" xfId="4852" xr:uid="{00000000-0005-0000-0000-0000EF0D0000}"/>
    <cellStyle name="___retention_FEPTablesJul19_2005Tables_CrossTWGv1P_for YIELD_AAupdate_082305_WK_2007Test0612Rev04_2008TestProposals_Handler_081208" xfId="4853" xr:uid="{00000000-0005-0000-0000-0000F00D0000}"/>
    <cellStyle name="___retention_FEPTablesJul19_2005Tables_CrossTWGv1P_for YIELD_AAupdate_082305_WK_2007Test0612Rev04_2008TestProposals_Handler_081208_Table Test-T8 RF updated 14 July 2009" xfId="4854" xr:uid="{00000000-0005-0000-0000-0000F10D0000}"/>
    <cellStyle name="___retention_FEPTablesJul19_2005Tables_CrossTWGv1P_for YIELD_AAupdate_082305_WK_2007Test0612Rev04_2009 ITRS TestTable(Handler)090505" xfId="4855" xr:uid="{00000000-0005-0000-0000-0000F20D0000}"/>
    <cellStyle name="___retention_FEPTablesJul19_2005Tables_CrossTWGv1P_for YIELD_AAupdate_082305_WK_2007Test0612Rev04_2009 TR Tables_Factory Integration version 08-LSW" xfId="1450" xr:uid="{00000000-0005-0000-0000-0000F30D0000}"/>
    <cellStyle name="___retention_FEPTablesJul19_2005Tables_CrossTWGv1P_for YIELD_AAupdate_082305_WK_2007Test0612Rev04_2009 TR Tables_Factory Integration(20090806)_02A" xfId="1451" xr:uid="{00000000-0005-0000-0000-0000F40D0000}"/>
    <cellStyle name="___retention_FEPTablesJul19_2005Tables_CrossTWGv1P_for YIELD_AAupdate_082305_WK_2007Test0612Rev04_2009_INDEX" xfId="4856" xr:uid="{00000000-0005-0000-0000-0000F50D0000}"/>
    <cellStyle name="___retention_FEPTablesJul19_2005Tables_CrossTWGv1P_for YIELD_AAupdate_082305_WK_2007Test0612Rev04_2009_InterconnectTables_03032010" xfId="4857" xr:uid="{00000000-0005-0000-0000-0000F60D0000}"/>
    <cellStyle name="___retention_FEPTablesJul19_2005Tables_CrossTWGv1P_for YIELD_AAupdate_082305_WK_2007Test0612Rev04_2009Tables_FOCUS_B_ITRS" xfId="1452" xr:uid="{00000000-0005-0000-0000-0000F70D0000}"/>
    <cellStyle name="___retention_FEPTablesJul19_2005Tables_CrossTWGv1P_for YIELD_AAupdate_082305_WK_2007Test0612Rev04_2009Tables_FOCUS_B_itwg(Factory Integration)09" xfId="1453" xr:uid="{00000000-0005-0000-0000-0000F80D0000}"/>
    <cellStyle name="___retention_FEPTablesJul19_2005Tables_CrossTWGv1P_for YIELD_AAupdate_082305_WK_2007Test0612Rev04_2009Tables_Focus_B-LITH-US-Bussels-V3" xfId="1454" xr:uid="{00000000-0005-0000-0000-0000F90D0000}"/>
    <cellStyle name="___retention_FEPTablesJul19_2005Tables_CrossTWGv1P_for YIELD_AAupdate_082305_WK_2007Test0612Rev04_2009Tables_Focus_B-LITH-US-V13b" xfId="1455" xr:uid="{00000000-0005-0000-0000-0000FA0D0000}"/>
    <cellStyle name="___retention_FEPTablesJul19_2005Tables_CrossTWGv1P_for YIELD_AAupdate_082305_WK_2007Test0612Rev04_2009Tables_FOCUS_C_ITRS-FEPITWG(LL edits)" xfId="7348" xr:uid="{00000000-0005-0000-0000-0000FB0D0000}"/>
    <cellStyle name="___retention_FEPTablesJul19_2005Tables_CrossTWGv1P_for YIELD_AAupdate_082305_WK_2007Test0612Rev04_2009Tables_FOCUS_C_ITRSV1" xfId="1456" xr:uid="{00000000-0005-0000-0000-0000FC0D0000}"/>
    <cellStyle name="___retention_FEPTablesJul19_2005Tables_CrossTWGv1P_for YIELD_AAupdate_082305_WK_2007Test0612Rev04_2009Tables_FOCUS_C_ITRSV3" xfId="1457" xr:uid="{00000000-0005-0000-0000-0000FD0D0000}"/>
    <cellStyle name="___retention_FEPTablesJul19_2005Tables_CrossTWGv1P_for YIELD_AAupdate_082305_WK_2007Test0612Rev04_2009Tables_FOCUS_D_ITRS-ITWG Copy 2010 V1" xfId="1458" xr:uid="{00000000-0005-0000-0000-0000FE0D0000}"/>
    <cellStyle name="___retention_FEPTablesJul19_2005Tables_CrossTWGv1P_for YIELD_AAupdate_082305_WK_2007Test0612Rev04_2009Tables_FOCUS_E_ITRS-AP and Interconnectv1" xfId="4858" xr:uid="{00000000-0005-0000-0000-0000FF0D0000}"/>
    <cellStyle name="___retention_FEPTablesJul19_2005Tables_CrossTWGv1P_for YIELD_AAupdate_082305_WK_2007Test0612Rev04_2009Tables_ORTC_V5" xfId="1459" xr:uid="{00000000-0005-0000-0000-0000000E0000}"/>
    <cellStyle name="___retention_FEPTablesJul19_2005Tables_CrossTWGv1P_for YIELD_AAupdate_082305_WK_2007Test0612Rev04_2010-Update-PIDS-4B-lsw" xfId="7349" xr:uid="{00000000-0005-0000-0000-0000010E0000}"/>
    <cellStyle name="___retention_FEPTablesJul19_2005Tables_CrossTWGv1P_for YIELD_AAupdate_082305_WK_2007Test0612Rev04_2011_ORTC-2A" xfId="3129" xr:uid="{00000000-0005-0000-0000-0000020E0000}"/>
    <cellStyle name="___retention_FEPTablesJul19_2005Tables_CrossTWGv1P_for YIELD_AAupdate_082305_WK_2007Test0612Rev04_4FINAL2009Tables_ERD_Oct30_lsw" xfId="1460" xr:uid="{00000000-0005-0000-0000-0000030E0000}"/>
    <cellStyle name="___retention_FEPTablesJul19_2005Tables_CrossTWGv1P_for YIELD_AAupdate_082305_WK_2007Test0612Rev04_4FINAL2009Tables_ERD_Oct30_lsw2" xfId="1461" xr:uid="{00000000-0005-0000-0000-0000040E0000}"/>
    <cellStyle name="___retention_FEPTablesJul19_2005Tables_CrossTWGv1P_for YIELD_AAupdate_082305_WK_2007Test0612Rev04_ITRS 2010 NAND Flash table revision--LSW  (Revised 09-15-2010)" xfId="6766" xr:uid="{00000000-0005-0000-0000-0000050E0000}"/>
    <cellStyle name="___retention_FEPTablesJul19_2005Tables_CrossTWGv1P_for YIELD_AAupdate_082305_WK_2007Test0612Rev04_ITRS B)_Table_ver6_INTC1~6_021710_After_Telecon_Rev_Alexis-lswEDITORS-NOTES" xfId="4859" xr:uid="{00000000-0005-0000-0000-0000060E0000}"/>
    <cellStyle name="___retention_FEPTablesJul19_2005Tables_CrossTWGv1P_for YIELD_AAupdate_082305_WK_2007Test0612Rev04_ITRS EUV Mask WG Meeting with Proposals-2009" xfId="1462" xr:uid="{00000000-0005-0000-0000-0000070E0000}"/>
    <cellStyle name="___retention_FEPTablesJul19_2005Tables_CrossTWGv1P_for YIELD_AAupdate_082305_WK_2007Test0612Rev04_ITRS Optica Mask Table change note 200907011" xfId="1463" xr:uid="{00000000-0005-0000-0000-0000080E0000}"/>
    <cellStyle name="___retention_FEPTablesJul19_2005Tables_CrossTWGv1P_for YIELD_AAupdate_082305_WK_2007Test0612Rev04_Litho_Challenges_2009_ITRS_Lith_Table_Summary-V5" xfId="1464" xr:uid="{00000000-0005-0000-0000-0000090E0000}"/>
    <cellStyle name="___retention_FEPTablesJul19_2005Tables_CrossTWGv1P_for YIELD_AAupdate_082305_WK_2007Test0612Rev04_Table INTC6-Final from Italy" xfId="4860" xr:uid="{00000000-0005-0000-0000-00000A0E0000}"/>
    <cellStyle name="___retention_FEPTablesJul19_2005Tables_CrossTWGv1P_for YIELD_AAupdate_082305_WK_2007Test0612Rev04_Table Test-T11 Prober updated 08Jul09" xfId="4861" xr:uid="{00000000-0005-0000-0000-00000B0E0000}"/>
    <cellStyle name="___retention_FEPTablesJul19_2005Tables_CrossTWGv1P_for YIELD_AAupdate_082305_WK_2007Test0612Rev04_Table Test-T8 RF updated 14 July 2009" xfId="4862" xr:uid="{00000000-0005-0000-0000-00000C0E0000}"/>
    <cellStyle name="___retention_FEPTablesJul19_2005Tables_CrossTWGv1P_for YIELD_AAupdate_082305_WK_2007Test0612Rev04_Table-PIDS4-LSW" xfId="7667" xr:uid="{00000000-0005-0000-0000-00000D0E0000}"/>
    <cellStyle name="___retention_FEPTablesJul19_2005Tables_CrossTWGv1P_for YIELD_AAupdate_082305_WK_2007Test0612Rev04_Test_Tables_20081208" xfId="4863" xr:uid="{00000000-0005-0000-0000-00000E0E0000}"/>
    <cellStyle name="___retention_FEPTablesJul19_2005Tables_CrossTWGv1P_for YIELD_AAupdate_082305_WK_2007Test0612Rev04_Test_Tables_20081208 Korea feedback_08081225 " xfId="4864" xr:uid="{00000000-0005-0000-0000-00000F0E0000}"/>
    <cellStyle name="___retention_FEPTablesJul19_2005Tables_CrossTWGv1P_for YIELD_AAupdate_082305_WK_2007Test0612Rev04_Test_Tables_20081208 Korea feedback_08081225 _Table Test-T8 RF updated 14 July 2009" xfId="4865" xr:uid="{00000000-0005-0000-0000-0000100E0000}"/>
    <cellStyle name="___retention_FEPTablesJul19_2005Tables_CrossTWGv1P_for YIELD_AAupdate_082305_WK_2007Test0612Rev04_Test_Tables_20081208_Table Test-T8 RF updated 14 July 2009" xfId="4866" xr:uid="{00000000-0005-0000-0000-0000110E0000}"/>
    <cellStyle name="___retention_FEPTablesJul19_2005Tables_CrossTWGv1P_for YIELD_AAupdate_082305_WK_2007Test0612Rev04_Test_Tables_20081231プローブカード案" xfId="4867" xr:uid="{00000000-0005-0000-0000-0000120E0000}"/>
    <cellStyle name="___retention_FEPTablesJul19_2005Tables_CrossTWGv1P_for YIELD_AAupdate_082305_WK_2007Test0612Rev04_Test_Tables_20081231プローブカード案_Table Test-T8 RF updated 14 July 2009" xfId="4868" xr:uid="{00000000-0005-0000-0000-0000130E0000}"/>
    <cellStyle name="___retention_FEPTablesJul19_2005Tables_CrossTWGv1P_for YIELD_AAupdate_082305_WK_2007Test0612Rev04_Test_Tables_20090113プローブカード案2" xfId="4869" xr:uid="{00000000-0005-0000-0000-0000140E0000}"/>
    <cellStyle name="___retention_FEPTablesJul19_2005Tables_CrossTWGv1P_for YIELD_AAupdate_082305_WK_2007Test0612Rev04_Test_Tables_20090113プローブカード案2_Table Test-T8 RF updated 14 July 2009" xfId="4870" xr:uid="{00000000-0005-0000-0000-0000150E0000}"/>
    <cellStyle name="___retention_FEPTablesJul19_2005Tables_CrossTWGv1P_for YIELD_AAupdate_082305_WK_2007Test0612Rev04_Test_Tables_20090113プローブカード案3" xfId="4871" xr:uid="{00000000-0005-0000-0000-0000160E0000}"/>
    <cellStyle name="___retention_FEPTablesJul19_2005Tables_CrossTWGv1P_for YIELD_AAupdate_082305_WK_2007Test0612Rev04_Test_Tables_20090113プローブカード案3_Table Test-T8 RF updated 14 July 2009" xfId="4872" xr:uid="{00000000-0005-0000-0000-0000170E0000}"/>
    <cellStyle name="___retention_FEPTablesJul19_2005Tables_CrossTWGv1P_for YIELD_AAupdate_082305_WK_2007Test0612Rev04_To Linda ITRS_NILb (2)" xfId="1465" xr:uid="{00000000-0005-0000-0000-0000180E0000}"/>
    <cellStyle name="___retention_FEPTablesJul19_2005Tables_CrossTWGv1P_for YIELD_AAupdate_082305_WK_2007Test0612Rev04_見直しfor2009：2007Test0829_SoC&amp;Logic" xfId="4873" xr:uid="{00000000-0005-0000-0000-0000190E0000}"/>
    <cellStyle name="___retention_FEPTablesJul19_2005Tables_CrossTWGv1P_for YIELD_AAupdate_082305_WK_2007Test0612Rev04_見直しfor2009：2007Test0829_SoC&amp;Logic(0707会議後)" xfId="4874" xr:uid="{00000000-0005-0000-0000-00001A0E0000}"/>
    <cellStyle name="___retention_FEPTablesJul19_2005Tables_CrossTWGv1P_for YIELD_AAupdate_082305_見直しfor2009：2007Test0829_SoC&amp;Logic" xfId="4875" xr:uid="{00000000-0005-0000-0000-00001B0E0000}"/>
    <cellStyle name="___retention_FEPTablesJul19_2005Tables_CrossTWGv1P_for YIELD_AAupdate_082305_見直しfor2009：2007Test0829_SoC&amp;Logic(0707会議後)" xfId="4876" xr:uid="{00000000-0005-0000-0000-00001C0E0000}"/>
    <cellStyle name="___retention_FEPTablesJul19_2007_CTSG1_FocusTWGs-test_STRJ(SOC)" xfId="1466" xr:uid="{00000000-0005-0000-0000-00001D0E0000}"/>
    <cellStyle name="___retention_FEPTablesJul19_2007_CTSG1_FocusTWGs-test_STRJ(SOC) 2" xfId="7187" xr:uid="{00000000-0005-0000-0000-00001E0E0000}"/>
    <cellStyle name="___retention_FEPTablesJul19_2007_CTSG1_FocusTWGs-test_STRJ(SOC)_2007Test_SoC_0618" xfId="1467" xr:uid="{00000000-0005-0000-0000-00001F0E0000}"/>
    <cellStyle name="___retention_FEPTablesJul19_2007_CTSG1_FocusTWGs-test_STRJ(SOC)_2007Test_SoC_0618 2" xfId="7188" xr:uid="{00000000-0005-0000-0000-0000200E0000}"/>
    <cellStyle name="___retention_FEPTablesJul19_2007_CTSG1_FocusTWGs-test_STRJ(SOC)_2007Test_SoC_0618_2008Tables_FOCUS_ERM-ERD-FEP-LITH-INTC-FAC-AP_DRAFTv7" xfId="1468" xr:uid="{00000000-0005-0000-0000-0000210E0000}"/>
    <cellStyle name="___retention_FEPTablesJul19_2007_CTSG1_FocusTWGs-test_STRJ(SOC)_2007Test_SoC_0618_2008Tables_FOCUS_ERM-ERD-FEP-LITH-INTC-FAC-AP_DRAFTv7 2" xfId="7235" xr:uid="{00000000-0005-0000-0000-0000220E0000}"/>
    <cellStyle name="___retention_FEPTablesJul19_2007_CTSG1_FocusTWGs-test_STRJ(SOC)_2007Test_SoC_0618_2008Tables_FOCUS_ERM-ERD-FEP-LITH-INTC-FAC-AP_DRAFTv7_2009 TR Tables_Factory Integration version 08-LSW" xfId="1469" xr:uid="{00000000-0005-0000-0000-0000230E0000}"/>
    <cellStyle name="___retention_FEPTablesJul19_2007_CTSG1_FocusTWGs-test_STRJ(SOC)_2007Test_SoC_0618_2008Tables_FOCUS_ERM-ERD-FEP-LITH-INTC-FAC-AP_DRAFTv7_2009 TR Tables_Factory Integration(20090806)_02A" xfId="1470" xr:uid="{00000000-0005-0000-0000-0000240E0000}"/>
    <cellStyle name="___retention_FEPTablesJul19_2007_CTSG1_FocusTWGs-test_STRJ(SOC)_2007Test_SoC_0618_2008Tables_FOCUS_ERM-ERD-FEP-LITH-INTC-FAC-AP_DRAFTv7_2009_INDEX" xfId="4877" xr:uid="{00000000-0005-0000-0000-0000250E0000}"/>
    <cellStyle name="___retention_FEPTablesJul19_2007_CTSG1_FocusTWGs-test_STRJ(SOC)_2007Test_SoC_0618_2008Tables_FOCUS_ERM-ERD-FEP-LITH-INTC-FAC-AP_DRAFTv7_2009_InterconnectTables_03032010" xfId="4878" xr:uid="{00000000-0005-0000-0000-0000260E0000}"/>
    <cellStyle name="___retention_FEPTablesJul19_2007_CTSG1_FocusTWGs-test_STRJ(SOC)_2007Test_SoC_0618_2008Tables_FOCUS_ERM-ERD-FEP-LITH-INTC-FAC-AP_DRAFTv7_2009Tables_FOCUS_B_ITRS" xfId="1471" xr:uid="{00000000-0005-0000-0000-0000270E0000}"/>
    <cellStyle name="___retention_FEPTablesJul19_2007_CTSG1_FocusTWGs-test_STRJ(SOC)_2007Test_SoC_0618_2008Tables_FOCUS_ERM-ERD-FEP-LITH-INTC-FAC-AP_DRAFTv7_2009Tables_FOCUS_B_itwg(Factory Integration)09" xfId="1472" xr:uid="{00000000-0005-0000-0000-0000280E0000}"/>
    <cellStyle name="___retention_FEPTablesJul19_2007_CTSG1_FocusTWGs-test_STRJ(SOC)_2007Test_SoC_0618_2008Tables_FOCUS_ERM-ERD-FEP-LITH-INTC-FAC-AP_DRAFTv7_2009Tables_Focus_B-LITH-US-Bussels-V3" xfId="1473" xr:uid="{00000000-0005-0000-0000-0000290E0000}"/>
    <cellStyle name="___retention_FEPTablesJul19_2007_CTSG1_FocusTWGs-test_STRJ(SOC)_2007Test_SoC_0618_2008Tables_FOCUS_ERM-ERD-FEP-LITH-INTC-FAC-AP_DRAFTv7_2009Tables_Focus_B-LITH-US-V13b" xfId="1474" xr:uid="{00000000-0005-0000-0000-00002A0E0000}"/>
    <cellStyle name="___retention_FEPTablesJul19_2007_CTSG1_FocusTWGs-test_STRJ(SOC)_2007Test_SoC_0618_2008Tables_FOCUS_ERM-ERD-FEP-LITH-INTC-FAC-AP_DRAFTv7_2009Tables_FOCUS_C_ITRS-FEPITWG(LL edits)" xfId="6767" xr:uid="{00000000-0005-0000-0000-00002B0E0000}"/>
    <cellStyle name="___retention_FEPTablesJul19_2007_CTSG1_FocusTWGs-test_STRJ(SOC)_2007Test_SoC_0618_2008Tables_FOCUS_ERM-ERD-FEP-LITH-INTC-FAC-AP_DRAFTv7_2009Tables_FOCUS_C_ITRSV1" xfId="1475" xr:uid="{00000000-0005-0000-0000-00002C0E0000}"/>
    <cellStyle name="___retention_FEPTablesJul19_2007_CTSG1_FocusTWGs-test_STRJ(SOC)_2007Test_SoC_0618_2008Tables_FOCUS_ERM-ERD-FEP-LITH-INTC-FAC-AP_DRAFTv7_2009Tables_FOCUS_C_ITRSV3" xfId="1476" xr:uid="{00000000-0005-0000-0000-00002D0E0000}"/>
    <cellStyle name="___retention_FEPTablesJul19_2007_CTSG1_FocusTWGs-test_STRJ(SOC)_2007Test_SoC_0618_2008Tables_FOCUS_ERM-ERD-FEP-LITH-INTC-FAC-AP_DRAFTv7_2009Tables_FOCUS_D_ITRS-ITWG Copy 2010 V1" xfId="1477" xr:uid="{00000000-0005-0000-0000-00002E0E0000}"/>
    <cellStyle name="___retention_FEPTablesJul19_2007_CTSG1_FocusTWGs-test_STRJ(SOC)_2007Test_SoC_0618_2008Tables_FOCUS_ERM-ERD-FEP-LITH-INTC-FAC-AP_DRAFTv7_2009Tables_FOCUS_E_ITRS-AP and Interconnectv1" xfId="4879" xr:uid="{00000000-0005-0000-0000-00002F0E0000}"/>
    <cellStyle name="___retention_FEPTablesJul19_2007_CTSG1_FocusTWGs-test_STRJ(SOC)_2007Test_SoC_0618_2008Tables_FOCUS_ERM-ERD-FEP-LITH-INTC-FAC-AP_DRAFTv7_2009Tables_ORTC_V5" xfId="1478" xr:uid="{00000000-0005-0000-0000-0000300E0000}"/>
    <cellStyle name="___retention_FEPTablesJul19_2007_CTSG1_FocusTWGs-test_STRJ(SOC)_2007Test_SoC_0618_2008Tables_FOCUS_ERM-ERD-FEP-LITH-INTC-FAC-AP_DRAFTv7_2010-Update-PIDS-4B-lsw" xfId="7048" xr:uid="{00000000-0005-0000-0000-0000310E0000}"/>
    <cellStyle name="___retention_FEPTablesJul19_2007_CTSG1_FocusTWGs-test_STRJ(SOC)_2007Test_SoC_0618_2008Tables_FOCUS_ERM-ERD-FEP-LITH-INTC-FAC-AP_DRAFTv7_2011_ORTC-2A" xfId="3130" xr:uid="{00000000-0005-0000-0000-0000320E0000}"/>
    <cellStyle name="___retention_FEPTablesJul19_2007_CTSG1_FocusTWGs-test_STRJ(SOC)_2007Test_SoC_0618_2008Tables_FOCUS_ERM-ERD-FEP-LITH-INTC-FAC-AP_DRAFTv7_4FINAL2009Tables_ERD_Oct30_lsw" xfId="1479" xr:uid="{00000000-0005-0000-0000-0000330E0000}"/>
    <cellStyle name="___retention_FEPTablesJul19_2007_CTSG1_FocusTWGs-test_STRJ(SOC)_2007Test_SoC_0618_2008Tables_FOCUS_ERM-ERD-FEP-LITH-INTC-FAC-AP_DRAFTv7_4FINAL2009Tables_ERD_Oct30_lsw2" xfId="1480" xr:uid="{00000000-0005-0000-0000-0000340E0000}"/>
    <cellStyle name="___retention_FEPTablesJul19_2007_CTSG1_FocusTWGs-test_STRJ(SOC)_2007Test_SoC_0618_2008Tables_FOCUS_ERM-ERD-FEP-LITH-INTC-FAC-AP_DRAFTv7_ITRS 2010 NAND Flash table revision--LSW  (Revised 09-15-2010)" xfId="7668" xr:uid="{00000000-0005-0000-0000-0000350E0000}"/>
    <cellStyle name="___retention_FEPTablesJul19_2007_CTSG1_FocusTWGs-test_STRJ(SOC)_2007Test_SoC_0618_2008Tables_FOCUS_ERM-ERD-FEP-LITH-INTC-FAC-AP_DRAFTv7_ITRS B)_Table_ver6_INTC1~6_021710_After_Telecon_Rev_Alexis-lswEDITORS-NOTES" xfId="4880" xr:uid="{00000000-0005-0000-0000-0000360E0000}"/>
    <cellStyle name="___retention_FEPTablesJul19_2007_CTSG1_FocusTWGs-test_STRJ(SOC)_2007Test_SoC_0618_2008Tables_FOCUS_ERM-ERD-FEP-LITH-INTC-FAC-AP_DRAFTv7_ITRS EUV Mask WG Meeting with Proposals-2009" xfId="1481" xr:uid="{00000000-0005-0000-0000-0000370E0000}"/>
    <cellStyle name="___retention_FEPTablesJul19_2007_CTSG1_FocusTWGs-test_STRJ(SOC)_2007Test_SoC_0618_2008Tables_FOCUS_ERM-ERD-FEP-LITH-INTC-FAC-AP_DRAFTv7_ITRS Optica Mask Table change note 200907011" xfId="1482" xr:uid="{00000000-0005-0000-0000-0000380E0000}"/>
    <cellStyle name="___retention_FEPTablesJul19_2007_CTSG1_FocusTWGs-test_STRJ(SOC)_2007Test_SoC_0618_2008Tables_FOCUS_ERM-ERD-FEP-LITH-INTC-FAC-AP_DRAFTv7_Litho_Challenges_2009_ITRS_Lith_Table_Summary-V5" xfId="1483" xr:uid="{00000000-0005-0000-0000-0000390E0000}"/>
    <cellStyle name="___retention_FEPTablesJul19_2007_CTSG1_FocusTWGs-test_STRJ(SOC)_2007Test_SoC_0618_2008Tables_FOCUS_ERM-ERD-FEP-LITH-INTC-FAC-AP_DRAFTv7_Table INTC6-Final from Italy" xfId="4881" xr:uid="{00000000-0005-0000-0000-00003A0E0000}"/>
    <cellStyle name="___retention_FEPTablesJul19_2007_CTSG1_FocusTWGs-test_STRJ(SOC)_2007Test_SoC_0618_2008Tables_FOCUS_ERM-ERD-FEP-LITH-INTC-FAC-AP_DRAFTv7_Table-PIDS4-LSW" xfId="7049" xr:uid="{00000000-0005-0000-0000-00003B0E0000}"/>
    <cellStyle name="___retention_FEPTablesJul19_2007_CTSG1_FocusTWGs-test_STRJ(SOC)_2007Test_SoC_0618_2008Tables_FOCUS_ERM-ERD-FEP-LITH-INTC-FAC-AP_DRAFTv7_To Linda ITRS_NILb (2)" xfId="1484" xr:uid="{00000000-0005-0000-0000-00003C0E0000}"/>
    <cellStyle name="___retention_FEPTablesJul19_2007_CTSG1_FocusTWGs-test_STRJ(SOC)_2007Test_SoC_0618_2008Test 081203 handler revised proposal by SEAJ" xfId="4882" xr:uid="{00000000-0005-0000-0000-00003D0E0000}"/>
    <cellStyle name="___retention_FEPTablesJul19_2007_CTSG1_FocusTWGs-test_STRJ(SOC)_2007Test_SoC_0618_2008Test 081203 handler revised proposal by SEAJ_2009 ITRS TestTable(Handler)090505" xfId="4883" xr:uid="{00000000-0005-0000-0000-00003E0E0000}"/>
    <cellStyle name="___retention_FEPTablesJul19_2007_CTSG1_FocusTWGs-test_STRJ(SOC)_2007Test_SoC_0618_2008Test 081203 handler revised proposal by SEAJ_Table Test-T8 RF updated 14 July 2009" xfId="4884" xr:uid="{00000000-0005-0000-0000-00003F0E0000}"/>
    <cellStyle name="___retention_FEPTablesJul19_2007_CTSG1_FocusTWGs-test_STRJ(SOC)_2007Test_SoC_0618_2008Test 1120 prober " xfId="4885" xr:uid="{00000000-0005-0000-0000-0000400E0000}"/>
    <cellStyle name="___retention_FEPTablesJul19_2007_CTSG1_FocusTWGs-test_STRJ(SOC)_2007Test_SoC_0618_2008Test 1120 prober _2009 ITRS TestTable(Handler)090505" xfId="4886" xr:uid="{00000000-0005-0000-0000-0000410E0000}"/>
    <cellStyle name="___retention_FEPTablesJul19_2007_CTSG1_FocusTWGs-test_STRJ(SOC)_2007Test_SoC_0618_2008Test 1120 prober _Table Test-T8 RF updated 14 July 2009" xfId="4887" xr:uid="{00000000-0005-0000-0000-0000420E0000}"/>
    <cellStyle name="___retention_FEPTablesJul19_2007_CTSG1_FocusTWGs-test_STRJ(SOC)_2007Test_SoC_0618_2008Test0722" xfId="4888" xr:uid="{00000000-0005-0000-0000-0000430E0000}"/>
    <cellStyle name="___retention_FEPTablesJul19_2007_CTSG1_FocusTWGs-test_STRJ(SOC)_2007Test_SoC_0618_2008Test0722_2009 ITRS TestTable(Handler)090505" xfId="4889" xr:uid="{00000000-0005-0000-0000-0000440E0000}"/>
    <cellStyle name="___retention_FEPTablesJul19_2007_CTSG1_FocusTWGs-test_STRJ(SOC)_2007Test_SoC_0618_2008Test0722_Table Test-T8 RF updated 14 July 2009" xfId="4890" xr:uid="{00000000-0005-0000-0000-0000450E0000}"/>
    <cellStyle name="___retention_FEPTablesJul19_2007_CTSG1_FocusTWGs-test_STRJ(SOC)_2007Test_SoC_0618_2008Test1215" xfId="4891" xr:uid="{00000000-0005-0000-0000-0000460E0000}"/>
    <cellStyle name="___retention_FEPTablesJul19_2007_CTSG1_FocusTWGs-test_STRJ(SOC)_2007Test_SoC_0618_2008Test1215_Table Test-T8 RF updated 14 July 2009" xfId="4892" xr:uid="{00000000-0005-0000-0000-0000470E0000}"/>
    <cellStyle name="___retention_FEPTablesJul19_2007_CTSG1_FocusTWGs-test_STRJ(SOC)_2007Test_SoC_0618_2008TestProposals_Handler_081208" xfId="4893" xr:uid="{00000000-0005-0000-0000-0000480E0000}"/>
    <cellStyle name="___retention_FEPTablesJul19_2007_CTSG1_FocusTWGs-test_STRJ(SOC)_2007Test_SoC_0618_2008TestProposals_Handler_081208_Table Test-T8 RF updated 14 July 2009" xfId="4894" xr:uid="{00000000-0005-0000-0000-0000490E0000}"/>
    <cellStyle name="___retention_FEPTablesJul19_2007_CTSG1_FocusTWGs-test_STRJ(SOC)_2007Test_SoC_0618_2009 ITRS TestTable(Handler)090505" xfId="4895" xr:uid="{00000000-0005-0000-0000-00004A0E0000}"/>
    <cellStyle name="___retention_FEPTablesJul19_2007_CTSG1_FocusTWGs-test_STRJ(SOC)_2007Test_SoC_0618_2009 TR Tables_Factory Integration version 08-LSW" xfId="1485" xr:uid="{00000000-0005-0000-0000-00004B0E0000}"/>
    <cellStyle name="___retention_FEPTablesJul19_2007_CTSG1_FocusTWGs-test_STRJ(SOC)_2007Test_SoC_0618_2009 TR Tables_Factory Integration(20090806)_02A" xfId="1486" xr:uid="{00000000-0005-0000-0000-00004C0E0000}"/>
    <cellStyle name="___retention_FEPTablesJul19_2007_CTSG1_FocusTWGs-test_STRJ(SOC)_2007Test_SoC_0618_2009_INDEX" xfId="4896" xr:uid="{00000000-0005-0000-0000-00004D0E0000}"/>
    <cellStyle name="___retention_FEPTablesJul19_2007_CTSG1_FocusTWGs-test_STRJ(SOC)_2007Test_SoC_0618_2009_InterconnectTables_03032010" xfId="4897" xr:uid="{00000000-0005-0000-0000-00004E0E0000}"/>
    <cellStyle name="___retention_FEPTablesJul19_2007_CTSG1_FocusTWGs-test_STRJ(SOC)_2007Test_SoC_0618_2009Tables_FOCUS_B_ITRS" xfId="1487" xr:uid="{00000000-0005-0000-0000-00004F0E0000}"/>
    <cellStyle name="___retention_FEPTablesJul19_2007_CTSG1_FocusTWGs-test_STRJ(SOC)_2007Test_SoC_0618_2009Tables_FOCUS_B_itwg(Factory Integration)09" xfId="1488" xr:uid="{00000000-0005-0000-0000-0000500E0000}"/>
    <cellStyle name="___retention_FEPTablesJul19_2007_CTSG1_FocusTWGs-test_STRJ(SOC)_2007Test_SoC_0618_2009Tables_Focus_B-LITH-US-Bussels-V3" xfId="1489" xr:uid="{00000000-0005-0000-0000-0000510E0000}"/>
    <cellStyle name="___retention_FEPTablesJul19_2007_CTSG1_FocusTWGs-test_STRJ(SOC)_2007Test_SoC_0618_2009Tables_Focus_B-LITH-US-V13b" xfId="1490" xr:uid="{00000000-0005-0000-0000-0000520E0000}"/>
    <cellStyle name="___retention_FEPTablesJul19_2007_CTSG1_FocusTWGs-test_STRJ(SOC)_2007Test_SoC_0618_2009Tables_FOCUS_C_ITRS-FEPITWG(LL edits)" xfId="7228" xr:uid="{00000000-0005-0000-0000-0000530E0000}"/>
    <cellStyle name="___retention_FEPTablesJul19_2007_CTSG1_FocusTWGs-test_STRJ(SOC)_2007Test_SoC_0618_2009Tables_FOCUS_C_ITRSV1" xfId="1491" xr:uid="{00000000-0005-0000-0000-0000540E0000}"/>
    <cellStyle name="___retention_FEPTablesJul19_2007_CTSG1_FocusTWGs-test_STRJ(SOC)_2007Test_SoC_0618_2009Tables_FOCUS_C_ITRSV3" xfId="1492" xr:uid="{00000000-0005-0000-0000-0000550E0000}"/>
    <cellStyle name="___retention_FEPTablesJul19_2007_CTSG1_FocusTWGs-test_STRJ(SOC)_2007Test_SoC_0618_2009Tables_FOCUS_D_ITRS-ITWG Copy 2010 V1" xfId="1493" xr:uid="{00000000-0005-0000-0000-0000560E0000}"/>
    <cellStyle name="___retention_FEPTablesJul19_2007_CTSG1_FocusTWGs-test_STRJ(SOC)_2007Test_SoC_0618_2009Tables_FOCUS_E_ITRS-AP and Interconnectv1" xfId="4898" xr:uid="{00000000-0005-0000-0000-0000570E0000}"/>
    <cellStyle name="___retention_FEPTablesJul19_2007_CTSG1_FocusTWGs-test_STRJ(SOC)_2007Test_SoC_0618_2009Tables_ORTC_V5" xfId="1494" xr:uid="{00000000-0005-0000-0000-0000580E0000}"/>
    <cellStyle name="___retention_FEPTablesJul19_2007_CTSG1_FocusTWGs-test_STRJ(SOC)_2007Test_SoC_0618_2010-Update-PIDS-4B-lsw" xfId="6768" xr:uid="{00000000-0005-0000-0000-0000590E0000}"/>
    <cellStyle name="___retention_FEPTablesJul19_2007_CTSG1_FocusTWGs-test_STRJ(SOC)_2007Test_SoC_0618_2011_ORTC-2A" xfId="3131" xr:uid="{00000000-0005-0000-0000-00005A0E0000}"/>
    <cellStyle name="___retention_FEPTablesJul19_2007_CTSG1_FocusTWGs-test_STRJ(SOC)_2007Test_SoC_0618_4FINAL2009Tables_ERD_Oct30_lsw" xfId="1495" xr:uid="{00000000-0005-0000-0000-00005B0E0000}"/>
    <cellStyle name="___retention_FEPTablesJul19_2007_CTSG1_FocusTWGs-test_STRJ(SOC)_2007Test_SoC_0618_4FINAL2009Tables_ERD_Oct30_lsw2" xfId="1496" xr:uid="{00000000-0005-0000-0000-00005C0E0000}"/>
    <cellStyle name="___retention_FEPTablesJul19_2007_CTSG1_FocusTWGs-test_STRJ(SOC)_2007Test_SoC_0618_ITRS 2010 NAND Flash table revision--LSW  (Revised 09-15-2010)" xfId="6769" xr:uid="{00000000-0005-0000-0000-00005D0E0000}"/>
    <cellStyle name="___retention_FEPTablesJul19_2007_CTSG1_FocusTWGs-test_STRJ(SOC)_2007Test_SoC_0618_ITRS B)_Table_ver6_INTC1~6_021710_After_Telecon_Rev_Alexis-lswEDITORS-NOTES" xfId="4899" xr:uid="{00000000-0005-0000-0000-00005E0E0000}"/>
    <cellStyle name="___retention_FEPTablesJul19_2007_CTSG1_FocusTWGs-test_STRJ(SOC)_2007Test_SoC_0618_ITRS EUV Mask WG Meeting with Proposals-2009" xfId="1497" xr:uid="{00000000-0005-0000-0000-00005F0E0000}"/>
    <cellStyle name="___retention_FEPTablesJul19_2007_CTSG1_FocusTWGs-test_STRJ(SOC)_2007Test_SoC_0618_ITRS Optica Mask Table change note 200907011" xfId="1498" xr:uid="{00000000-0005-0000-0000-0000600E0000}"/>
    <cellStyle name="___retention_FEPTablesJul19_2007_CTSG1_FocusTWGs-test_STRJ(SOC)_2007Test_SoC_0618_Litho_Challenges_2009_ITRS_Lith_Table_Summary-V5" xfId="1499" xr:uid="{00000000-0005-0000-0000-0000610E0000}"/>
    <cellStyle name="___retention_FEPTablesJul19_2007_CTSG1_FocusTWGs-test_STRJ(SOC)_2007Test_SoC_0618_Table INTC6-Final from Italy" xfId="4900" xr:uid="{00000000-0005-0000-0000-0000620E0000}"/>
    <cellStyle name="___retention_FEPTablesJul19_2007_CTSG1_FocusTWGs-test_STRJ(SOC)_2007Test_SoC_0618_Table Test-T11 Prober updated 08Jul09" xfId="4901" xr:uid="{00000000-0005-0000-0000-0000630E0000}"/>
    <cellStyle name="___retention_FEPTablesJul19_2007_CTSG1_FocusTWGs-test_STRJ(SOC)_2007Test_SoC_0618_Table Test-T8 RF updated 14 July 2009" xfId="4902" xr:uid="{00000000-0005-0000-0000-0000640E0000}"/>
    <cellStyle name="___retention_FEPTablesJul19_2007_CTSG1_FocusTWGs-test_STRJ(SOC)_2007Test_SoC_0618_Table-PIDS4-LSW" xfId="7050" xr:uid="{00000000-0005-0000-0000-0000650E0000}"/>
    <cellStyle name="___retention_FEPTablesJul19_2007_CTSG1_FocusTWGs-test_STRJ(SOC)_2007Test_SoC_0618_Test_Tables_20081208" xfId="4903" xr:uid="{00000000-0005-0000-0000-0000660E0000}"/>
    <cellStyle name="___retention_FEPTablesJul19_2007_CTSG1_FocusTWGs-test_STRJ(SOC)_2007Test_SoC_0618_Test_Tables_20081208 Korea feedback_08081225 " xfId="4904" xr:uid="{00000000-0005-0000-0000-0000670E0000}"/>
    <cellStyle name="___retention_FEPTablesJul19_2007_CTSG1_FocusTWGs-test_STRJ(SOC)_2007Test_SoC_0618_Test_Tables_20081208 Korea feedback_08081225 _Table Test-T8 RF updated 14 July 2009" xfId="4905" xr:uid="{00000000-0005-0000-0000-0000680E0000}"/>
    <cellStyle name="___retention_FEPTablesJul19_2007_CTSG1_FocusTWGs-test_STRJ(SOC)_2007Test_SoC_0618_Test_Tables_20081208_Table Test-T8 RF updated 14 July 2009" xfId="4906" xr:uid="{00000000-0005-0000-0000-0000690E0000}"/>
    <cellStyle name="___retention_FEPTablesJul19_2007_CTSG1_FocusTWGs-test_STRJ(SOC)_2007Test_SoC_0618_Test_Tables_20081231プローブカード案" xfId="4907" xr:uid="{00000000-0005-0000-0000-00006A0E0000}"/>
    <cellStyle name="___retention_FEPTablesJul19_2007_CTSG1_FocusTWGs-test_STRJ(SOC)_2007Test_SoC_0618_Test_Tables_20081231プローブカード案_Table Test-T8 RF updated 14 July 2009" xfId="4908" xr:uid="{00000000-0005-0000-0000-00006B0E0000}"/>
    <cellStyle name="___retention_FEPTablesJul19_2007_CTSG1_FocusTWGs-test_STRJ(SOC)_2007Test_SoC_0618_Test_Tables_20090113プローブカード案2" xfId="4909" xr:uid="{00000000-0005-0000-0000-00006C0E0000}"/>
    <cellStyle name="___retention_FEPTablesJul19_2007_CTSG1_FocusTWGs-test_STRJ(SOC)_2007Test_SoC_0618_Test_Tables_20090113プローブカード案2_Table Test-T8 RF updated 14 July 2009" xfId="4910" xr:uid="{00000000-0005-0000-0000-00006D0E0000}"/>
    <cellStyle name="___retention_FEPTablesJul19_2007_CTSG1_FocusTWGs-test_STRJ(SOC)_2007Test_SoC_0618_Test_Tables_20090113プローブカード案3" xfId="4911" xr:uid="{00000000-0005-0000-0000-00006E0E0000}"/>
    <cellStyle name="___retention_FEPTablesJul19_2007_CTSG1_FocusTWGs-test_STRJ(SOC)_2007Test_SoC_0618_Test_Tables_20090113プローブカード案3_Table Test-T8 RF updated 14 July 2009" xfId="4912" xr:uid="{00000000-0005-0000-0000-00006F0E0000}"/>
    <cellStyle name="___retention_FEPTablesJul19_2007_CTSG1_FocusTWGs-test_STRJ(SOC)_2007Test_SoC_0618_To Linda ITRS_NILb (2)" xfId="1500" xr:uid="{00000000-0005-0000-0000-0000700E0000}"/>
    <cellStyle name="___retention_FEPTablesJul19_2007_CTSG1_FocusTWGs-test_STRJ(SOC)_2007Test_SoC_0618_見直しfor2009：2007Test0829_SoC&amp;Logic" xfId="4913" xr:uid="{00000000-0005-0000-0000-0000710E0000}"/>
    <cellStyle name="___retention_FEPTablesJul19_2007_CTSG1_FocusTWGs-test_STRJ(SOC)_2007Test_SoC_0618_見直しfor2009：2007Test0829_SoC&amp;Logic(0707会議後)" xfId="4914" xr:uid="{00000000-0005-0000-0000-0000720E0000}"/>
    <cellStyle name="___retention_FEPTablesJul19_2007_CTSG1_FocusTWGs-test_STRJ(SOC)_2008Tables_FOCUS_ERM-ERD-FEP-LITH-INTC-FAC-AP_DRAFTv7" xfId="1501" xr:uid="{00000000-0005-0000-0000-0000730E0000}"/>
    <cellStyle name="___retention_FEPTablesJul19_2007_CTSG1_FocusTWGs-test_STRJ(SOC)_2008Tables_FOCUS_ERM-ERD-FEP-LITH-INTC-FAC-AP_DRAFTv7 2" xfId="6889" xr:uid="{00000000-0005-0000-0000-0000740E0000}"/>
    <cellStyle name="___retention_FEPTablesJul19_2007_CTSG1_FocusTWGs-test_STRJ(SOC)_2008Tables_FOCUS_ERM-ERD-FEP-LITH-INTC-FAC-AP_DRAFTv7_2009 TR Tables_Factory Integration version 08-LSW" xfId="1502" xr:uid="{00000000-0005-0000-0000-0000750E0000}"/>
    <cellStyle name="___retention_FEPTablesJul19_2007_CTSG1_FocusTWGs-test_STRJ(SOC)_2008Tables_FOCUS_ERM-ERD-FEP-LITH-INTC-FAC-AP_DRAFTv7_2009 TR Tables_Factory Integration(20090806)_02A" xfId="1503" xr:uid="{00000000-0005-0000-0000-0000760E0000}"/>
    <cellStyle name="___retention_FEPTablesJul19_2007_CTSG1_FocusTWGs-test_STRJ(SOC)_2008Tables_FOCUS_ERM-ERD-FEP-LITH-INTC-FAC-AP_DRAFTv7_2009_INDEX" xfId="4915" xr:uid="{00000000-0005-0000-0000-0000770E0000}"/>
    <cellStyle name="___retention_FEPTablesJul19_2007_CTSG1_FocusTWGs-test_STRJ(SOC)_2008Tables_FOCUS_ERM-ERD-FEP-LITH-INTC-FAC-AP_DRAFTv7_2009_InterconnectTables_03032010" xfId="4916" xr:uid="{00000000-0005-0000-0000-0000780E0000}"/>
    <cellStyle name="___retention_FEPTablesJul19_2007_CTSG1_FocusTWGs-test_STRJ(SOC)_2008Tables_FOCUS_ERM-ERD-FEP-LITH-INTC-FAC-AP_DRAFTv7_2009Tables_FOCUS_B_ITRS" xfId="1504" xr:uid="{00000000-0005-0000-0000-0000790E0000}"/>
    <cellStyle name="___retention_FEPTablesJul19_2007_CTSG1_FocusTWGs-test_STRJ(SOC)_2008Tables_FOCUS_ERM-ERD-FEP-LITH-INTC-FAC-AP_DRAFTv7_2009Tables_FOCUS_B_itwg(Factory Integration)09" xfId="1505" xr:uid="{00000000-0005-0000-0000-00007A0E0000}"/>
    <cellStyle name="___retention_FEPTablesJul19_2007_CTSG1_FocusTWGs-test_STRJ(SOC)_2008Tables_FOCUS_ERM-ERD-FEP-LITH-INTC-FAC-AP_DRAFTv7_2009Tables_Focus_B-LITH-US-Bussels-V3" xfId="1506" xr:uid="{00000000-0005-0000-0000-00007B0E0000}"/>
    <cellStyle name="___retention_FEPTablesJul19_2007_CTSG1_FocusTWGs-test_STRJ(SOC)_2008Tables_FOCUS_ERM-ERD-FEP-LITH-INTC-FAC-AP_DRAFTv7_2009Tables_Focus_B-LITH-US-V13b" xfId="1507" xr:uid="{00000000-0005-0000-0000-00007C0E0000}"/>
    <cellStyle name="___retention_FEPTablesJul19_2007_CTSG1_FocusTWGs-test_STRJ(SOC)_2008Tables_FOCUS_ERM-ERD-FEP-LITH-INTC-FAC-AP_DRAFTv7_2009Tables_FOCUS_C_ITRS-FEPITWG(LL edits)" xfId="7350" xr:uid="{00000000-0005-0000-0000-00007D0E0000}"/>
    <cellStyle name="___retention_FEPTablesJul19_2007_CTSG1_FocusTWGs-test_STRJ(SOC)_2008Tables_FOCUS_ERM-ERD-FEP-LITH-INTC-FAC-AP_DRAFTv7_2009Tables_FOCUS_C_ITRSV1" xfId="1508" xr:uid="{00000000-0005-0000-0000-00007E0E0000}"/>
    <cellStyle name="___retention_FEPTablesJul19_2007_CTSG1_FocusTWGs-test_STRJ(SOC)_2008Tables_FOCUS_ERM-ERD-FEP-LITH-INTC-FAC-AP_DRAFTv7_2009Tables_FOCUS_C_ITRSV3" xfId="1509" xr:uid="{00000000-0005-0000-0000-00007F0E0000}"/>
    <cellStyle name="___retention_FEPTablesJul19_2007_CTSG1_FocusTWGs-test_STRJ(SOC)_2008Tables_FOCUS_ERM-ERD-FEP-LITH-INTC-FAC-AP_DRAFTv7_2009Tables_FOCUS_D_ITRS-ITWG Copy 2010 V1" xfId="1510" xr:uid="{00000000-0005-0000-0000-0000800E0000}"/>
    <cellStyle name="___retention_FEPTablesJul19_2007_CTSG1_FocusTWGs-test_STRJ(SOC)_2008Tables_FOCUS_ERM-ERD-FEP-LITH-INTC-FAC-AP_DRAFTv7_2009Tables_FOCUS_E_ITRS-AP and Interconnectv1" xfId="4917" xr:uid="{00000000-0005-0000-0000-0000810E0000}"/>
    <cellStyle name="___retention_FEPTablesJul19_2007_CTSG1_FocusTWGs-test_STRJ(SOC)_2008Tables_FOCUS_ERM-ERD-FEP-LITH-INTC-FAC-AP_DRAFTv7_2009Tables_ORTC_V5" xfId="1511" xr:uid="{00000000-0005-0000-0000-0000820E0000}"/>
    <cellStyle name="___retention_FEPTablesJul19_2007_CTSG1_FocusTWGs-test_STRJ(SOC)_2008Tables_FOCUS_ERM-ERD-FEP-LITH-INTC-FAC-AP_DRAFTv7_2010-Update-PIDS-4B-lsw" xfId="7669" xr:uid="{00000000-0005-0000-0000-0000830E0000}"/>
    <cellStyle name="___retention_FEPTablesJul19_2007_CTSG1_FocusTWGs-test_STRJ(SOC)_2008Tables_FOCUS_ERM-ERD-FEP-LITH-INTC-FAC-AP_DRAFTv7_2011_ORTC-2A" xfId="3132" xr:uid="{00000000-0005-0000-0000-0000840E0000}"/>
    <cellStyle name="___retention_FEPTablesJul19_2007_CTSG1_FocusTWGs-test_STRJ(SOC)_2008Tables_FOCUS_ERM-ERD-FEP-LITH-INTC-FAC-AP_DRAFTv7_4FINAL2009Tables_ERD_Oct30_lsw" xfId="1512" xr:uid="{00000000-0005-0000-0000-0000850E0000}"/>
    <cellStyle name="___retention_FEPTablesJul19_2007_CTSG1_FocusTWGs-test_STRJ(SOC)_2008Tables_FOCUS_ERM-ERD-FEP-LITH-INTC-FAC-AP_DRAFTv7_4FINAL2009Tables_ERD_Oct30_lsw2" xfId="1513" xr:uid="{00000000-0005-0000-0000-0000860E0000}"/>
    <cellStyle name="___retention_FEPTablesJul19_2007_CTSG1_FocusTWGs-test_STRJ(SOC)_2008Tables_FOCUS_ERM-ERD-FEP-LITH-INTC-FAC-AP_DRAFTv7_ITRS 2010 NAND Flash table revision--LSW  (Revised 09-15-2010)" xfId="7051" xr:uid="{00000000-0005-0000-0000-0000870E0000}"/>
    <cellStyle name="___retention_FEPTablesJul19_2007_CTSG1_FocusTWGs-test_STRJ(SOC)_2008Tables_FOCUS_ERM-ERD-FEP-LITH-INTC-FAC-AP_DRAFTv7_ITRS B)_Table_ver6_INTC1~6_021710_After_Telecon_Rev_Alexis-lswEDITORS-NOTES" xfId="4918" xr:uid="{00000000-0005-0000-0000-0000880E0000}"/>
    <cellStyle name="___retention_FEPTablesJul19_2007_CTSG1_FocusTWGs-test_STRJ(SOC)_2008Tables_FOCUS_ERM-ERD-FEP-LITH-INTC-FAC-AP_DRAFTv7_ITRS EUV Mask WG Meeting with Proposals-2009" xfId="1514" xr:uid="{00000000-0005-0000-0000-0000890E0000}"/>
    <cellStyle name="___retention_FEPTablesJul19_2007_CTSG1_FocusTWGs-test_STRJ(SOC)_2008Tables_FOCUS_ERM-ERD-FEP-LITH-INTC-FAC-AP_DRAFTv7_ITRS Optica Mask Table change note 200907011" xfId="1515" xr:uid="{00000000-0005-0000-0000-00008A0E0000}"/>
    <cellStyle name="___retention_FEPTablesJul19_2007_CTSG1_FocusTWGs-test_STRJ(SOC)_2008Tables_FOCUS_ERM-ERD-FEP-LITH-INTC-FAC-AP_DRAFTv7_Litho_Challenges_2009_ITRS_Lith_Table_Summary-V5" xfId="1516" xr:uid="{00000000-0005-0000-0000-00008B0E0000}"/>
    <cellStyle name="___retention_FEPTablesJul19_2007_CTSG1_FocusTWGs-test_STRJ(SOC)_2008Tables_FOCUS_ERM-ERD-FEP-LITH-INTC-FAC-AP_DRAFTv7_Table INTC6-Final from Italy" xfId="4919" xr:uid="{00000000-0005-0000-0000-00008C0E0000}"/>
    <cellStyle name="___retention_FEPTablesJul19_2007_CTSG1_FocusTWGs-test_STRJ(SOC)_2008Tables_FOCUS_ERM-ERD-FEP-LITH-INTC-FAC-AP_DRAFTv7_Table-PIDS4-LSW" xfId="7052" xr:uid="{00000000-0005-0000-0000-00008D0E0000}"/>
    <cellStyle name="___retention_FEPTablesJul19_2007_CTSG1_FocusTWGs-test_STRJ(SOC)_2008Tables_FOCUS_ERM-ERD-FEP-LITH-INTC-FAC-AP_DRAFTv7_To Linda ITRS_NILb (2)" xfId="1517" xr:uid="{00000000-0005-0000-0000-00008E0E0000}"/>
    <cellStyle name="___retention_FEPTablesJul19_2007_CTSG1_FocusTWGs-test_STRJ(SOC)_2008Test 081203 handler revised proposal by SEAJ" xfId="4920" xr:uid="{00000000-0005-0000-0000-00008F0E0000}"/>
    <cellStyle name="___retention_FEPTablesJul19_2007_CTSG1_FocusTWGs-test_STRJ(SOC)_2008Test 081203 handler revised proposal by SEAJ_2009 ITRS TestTable(Handler)090505" xfId="4921" xr:uid="{00000000-0005-0000-0000-0000900E0000}"/>
    <cellStyle name="___retention_FEPTablesJul19_2007_CTSG1_FocusTWGs-test_STRJ(SOC)_2008Test 081203 handler revised proposal by SEAJ_Table Test-T8 RF updated 14 July 2009" xfId="4922" xr:uid="{00000000-0005-0000-0000-0000910E0000}"/>
    <cellStyle name="___retention_FEPTablesJul19_2007_CTSG1_FocusTWGs-test_STRJ(SOC)_2008Test 1120 prober " xfId="4923" xr:uid="{00000000-0005-0000-0000-0000920E0000}"/>
    <cellStyle name="___retention_FEPTablesJul19_2007_CTSG1_FocusTWGs-test_STRJ(SOC)_2008Test 1120 prober _2009 ITRS TestTable(Handler)090505" xfId="4924" xr:uid="{00000000-0005-0000-0000-0000930E0000}"/>
    <cellStyle name="___retention_FEPTablesJul19_2007_CTSG1_FocusTWGs-test_STRJ(SOC)_2008Test 1120 prober _Table Test-T8 RF updated 14 July 2009" xfId="4925" xr:uid="{00000000-0005-0000-0000-0000940E0000}"/>
    <cellStyle name="___retention_FEPTablesJul19_2007_CTSG1_FocusTWGs-test_STRJ(SOC)_2008Test0722" xfId="4926" xr:uid="{00000000-0005-0000-0000-0000950E0000}"/>
    <cellStyle name="___retention_FEPTablesJul19_2007_CTSG1_FocusTWGs-test_STRJ(SOC)_2008Test0722_2009 ITRS TestTable(Handler)090505" xfId="4927" xr:uid="{00000000-0005-0000-0000-0000960E0000}"/>
    <cellStyle name="___retention_FEPTablesJul19_2007_CTSG1_FocusTWGs-test_STRJ(SOC)_2008Test0722_Table Test-T8 RF updated 14 July 2009" xfId="4928" xr:uid="{00000000-0005-0000-0000-0000970E0000}"/>
    <cellStyle name="___retention_FEPTablesJul19_2007_CTSG1_FocusTWGs-test_STRJ(SOC)_2008Test1215" xfId="4929" xr:uid="{00000000-0005-0000-0000-0000980E0000}"/>
    <cellStyle name="___retention_FEPTablesJul19_2007_CTSG1_FocusTWGs-test_STRJ(SOC)_2008Test1215_Table Test-T8 RF updated 14 July 2009" xfId="4930" xr:uid="{00000000-0005-0000-0000-0000990E0000}"/>
    <cellStyle name="___retention_FEPTablesJul19_2007_CTSG1_FocusTWGs-test_STRJ(SOC)_2008TestProposals_Handler_081208" xfId="4931" xr:uid="{00000000-0005-0000-0000-00009A0E0000}"/>
    <cellStyle name="___retention_FEPTablesJul19_2007_CTSG1_FocusTWGs-test_STRJ(SOC)_2008TestProposals_Handler_081208_Table Test-T8 RF updated 14 July 2009" xfId="4932" xr:uid="{00000000-0005-0000-0000-00009B0E0000}"/>
    <cellStyle name="___retention_FEPTablesJul19_2007_CTSG1_FocusTWGs-test_STRJ(SOC)_2009 ITRS TestTable(Handler)090505" xfId="4933" xr:uid="{00000000-0005-0000-0000-00009C0E0000}"/>
    <cellStyle name="___retention_FEPTablesJul19_2007_CTSG1_FocusTWGs-test_STRJ(SOC)_2009 TR Tables_Factory Integration version 08-LSW" xfId="1518" xr:uid="{00000000-0005-0000-0000-00009D0E0000}"/>
    <cellStyle name="___retention_FEPTablesJul19_2007_CTSG1_FocusTWGs-test_STRJ(SOC)_2009 TR Tables_Factory Integration(20090806)_02A" xfId="1519" xr:uid="{00000000-0005-0000-0000-00009E0E0000}"/>
    <cellStyle name="___retention_FEPTablesJul19_2007_CTSG1_FocusTWGs-test_STRJ(SOC)_2009_INDEX" xfId="4934" xr:uid="{00000000-0005-0000-0000-00009F0E0000}"/>
    <cellStyle name="___retention_FEPTablesJul19_2007_CTSG1_FocusTWGs-test_STRJ(SOC)_2009_InterconnectTables_03032010" xfId="4935" xr:uid="{00000000-0005-0000-0000-0000A00E0000}"/>
    <cellStyle name="___retention_FEPTablesJul19_2007_CTSG1_FocusTWGs-test_STRJ(SOC)_2009Tables_FOCUS_B_ITRS" xfId="1520" xr:uid="{00000000-0005-0000-0000-0000A10E0000}"/>
    <cellStyle name="___retention_FEPTablesJul19_2007_CTSG1_FocusTWGs-test_STRJ(SOC)_2009Tables_FOCUS_B_itwg(Factory Integration)09" xfId="1521" xr:uid="{00000000-0005-0000-0000-0000A20E0000}"/>
    <cellStyle name="___retention_FEPTablesJul19_2007_CTSG1_FocusTWGs-test_STRJ(SOC)_2009Tables_Focus_B-LITH-US-Bussels-V3" xfId="1522" xr:uid="{00000000-0005-0000-0000-0000A30E0000}"/>
    <cellStyle name="___retention_FEPTablesJul19_2007_CTSG1_FocusTWGs-test_STRJ(SOC)_2009Tables_Focus_B-LITH-US-V13b" xfId="1523" xr:uid="{00000000-0005-0000-0000-0000A40E0000}"/>
    <cellStyle name="___retention_FEPTablesJul19_2007_CTSG1_FocusTWGs-test_STRJ(SOC)_2009Tables_FOCUS_C_ITRS-FEPITWG(LL edits)" xfId="7351" xr:uid="{00000000-0005-0000-0000-0000A50E0000}"/>
    <cellStyle name="___retention_FEPTablesJul19_2007_CTSG1_FocusTWGs-test_STRJ(SOC)_2009Tables_FOCUS_C_ITRSV1" xfId="1524" xr:uid="{00000000-0005-0000-0000-0000A60E0000}"/>
    <cellStyle name="___retention_FEPTablesJul19_2007_CTSG1_FocusTWGs-test_STRJ(SOC)_2009Tables_FOCUS_C_ITRSV3" xfId="1525" xr:uid="{00000000-0005-0000-0000-0000A70E0000}"/>
    <cellStyle name="___retention_FEPTablesJul19_2007_CTSG1_FocusTWGs-test_STRJ(SOC)_2009Tables_FOCUS_D_ITRS-ITWG Copy 2010 V1" xfId="1526" xr:uid="{00000000-0005-0000-0000-0000A80E0000}"/>
    <cellStyle name="___retention_FEPTablesJul19_2007_CTSG1_FocusTWGs-test_STRJ(SOC)_2009Tables_FOCUS_E_ITRS-AP and Interconnectv1" xfId="4936" xr:uid="{00000000-0005-0000-0000-0000A90E0000}"/>
    <cellStyle name="___retention_FEPTablesJul19_2007_CTSG1_FocusTWGs-test_STRJ(SOC)_2009Tables_ORTC_V5" xfId="1527" xr:uid="{00000000-0005-0000-0000-0000AA0E0000}"/>
    <cellStyle name="___retention_FEPTablesJul19_2007_CTSG1_FocusTWGs-test_STRJ(SOC)_2010-Update-PIDS-4B-lsw" xfId="6770" xr:uid="{00000000-0005-0000-0000-0000AB0E0000}"/>
    <cellStyle name="___retention_FEPTablesJul19_2007_CTSG1_FocusTWGs-test_STRJ(SOC)_2011_ORTC-2A" xfId="3133" xr:uid="{00000000-0005-0000-0000-0000AC0E0000}"/>
    <cellStyle name="___retention_FEPTablesJul19_2007_CTSG1_FocusTWGs-test_STRJ(SOC)_4FINAL2009Tables_ERD_Oct30_lsw" xfId="1528" xr:uid="{00000000-0005-0000-0000-0000AD0E0000}"/>
    <cellStyle name="___retention_FEPTablesJul19_2007_CTSG1_FocusTWGs-test_STRJ(SOC)_4FINAL2009Tables_ERD_Oct30_lsw2" xfId="1529" xr:uid="{00000000-0005-0000-0000-0000AE0E0000}"/>
    <cellStyle name="___retention_FEPTablesJul19_2007_CTSG1_FocusTWGs-test_STRJ(SOC)_ITRS 2010 NAND Flash table revision--LSW  (Revised 09-15-2010)" xfId="6771" xr:uid="{00000000-0005-0000-0000-0000AF0E0000}"/>
    <cellStyle name="___retention_FEPTablesJul19_2007_CTSG1_FocusTWGs-test_STRJ(SOC)_ITRS B)_Table_ver6_INTC1~6_021710_After_Telecon_Rev_Alexis-lswEDITORS-NOTES" xfId="4937" xr:uid="{00000000-0005-0000-0000-0000B00E0000}"/>
    <cellStyle name="___retention_FEPTablesJul19_2007_CTSG1_FocusTWGs-test_STRJ(SOC)_ITRS EUV Mask WG Meeting with Proposals-2009" xfId="1530" xr:uid="{00000000-0005-0000-0000-0000B10E0000}"/>
    <cellStyle name="___retention_FEPTablesJul19_2007_CTSG1_FocusTWGs-test_STRJ(SOC)_ITRS Optica Mask Table change note 200907011" xfId="1531" xr:uid="{00000000-0005-0000-0000-0000B20E0000}"/>
    <cellStyle name="___retention_FEPTablesJul19_2007_CTSG1_FocusTWGs-test_STRJ(SOC)_Litho_Challenges_2009_ITRS_Lith_Table_Summary-V5" xfId="1532" xr:uid="{00000000-0005-0000-0000-0000B30E0000}"/>
    <cellStyle name="___retention_FEPTablesJul19_2007_CTSG1_FocusTWGs-test_STRJ(SOC)_SOC_Proposal_2 (1)" xfId="1533" xr:uid="{00000000-0005-0000-0000-0000B40E0000}"/>
    <cellStyle name="___retention_FEPTablesJul19_2007_CTSG1_FocusTWGs-test_STRJ(SOC)_SOC_Proposal_2 (1) 2" xfId="7189" xr:uid="{00000000-0005-0000-0000-0000B50E0000}"/>
    <cellStyle name="___retention_FEPTablesJul19_2007_CTSG1_FocusTWGs-test_STRJ(SOC)_SOC_Proposal_2 (1)_2007Test_SoC_0618" xfId="1534" xr:uid="{00000000-0005-0000-0000-0000B60E0000}"/>
    <cellStyle name="___retention_FEPTablesJul19_2007_CTSG1_FocusTWGs-test_STRJ(SOC)_SOC_Proposal_2 (1)_2007Test_SoC_0618 2" xfId="7190" xr:uid="{00000000-0005-0000-0000-0000B70E0000}"/>
    <cellStyle name="___retention_FEPTablesJul19_2007_CTSG1_FocusTWGs-test_STRJ(SOC)_SOC_Proposal_2 (1)_2007Test_SoC_0618_2008Tables_FOCUS_ERM-ERD-FEP-LITH-INTC-FAC-AP_DRAFTv7" xfId="1535" xr:uid="{00000000-0005-0000-0000-0000B80E0000}"/>
    <cellStyle name="___retention_FEPTablesJul19_2007_CTSG1_FocusTWGs-test_STRJ(SOC)_SOC_Proposal_2 (1)_2007Test_SoC_0618_2008Tables_FOCUS_ERM-ERD-FEP-LITH-INTC-FAC-AP_DRAFTv7 2" xfId="7776" xr:uid="{00000000-0005-0000-0000-0000B90E0000}"/>
    <cellStyle name="___retention_FEPTablesJul19_2007_CTSG1_FocusTWGs-test_STRJ(SOC)_SOC_Proposal_2 (1)_2007Test_SoC_0618_2008Tables_FOCUS_ERM-ERD-FEP-LITH-INTC-FAC-AP_DRAFTv7_2009 TR Tables_Factory Integration version 08-LSW" xfId="1536" xr:uid="{00000000-0005-0000-0000-0000BA0E0000}"/>
    <cellStyle name="___retention_FEPTablesJul19_2007_CTSG1_FocusTWGs-test_STRJ(SOC)_SOC_Proposal_2 (1)_2007Test_SoC_0618_2008Tables_FOCUS_ERM-ERD-FEP-LITH-INTC-FAC-AP_DRAFTv7_2009 TR Tables_Factory Integration(20090806)_02A" xfId="1537" xr:uid="{00000000-0005-0000-0000-0000BB0E0000}"/>
    <cellStyle name="___retention_FEPTablesJul19_2007_CTSG1_FocusTWGs-test_STRJ(SOC)_SOC_Proposal_2 (1)_2007Test_SoC_0618_2008Tables_FOCUS_ERM-ERD-FEP-LITH-INTC-FAC-AP_DRAFTv7_2009_INDEX" xfId="4938" xr:uid="{00000000-0005-0000-0000-0000BC0E0000}"/>
    <cellStyle name="___retention_FEPTablesJul19_2007_CTSG1_FocusTWGs-test_STRJ(SOC)_SOC_Proposal_2 (1)_2007Test_SoC_0618_2008Tables_FOCUS_ERM-ERD-FEP-LITH-INTC-FAC-AP_DRAFTv7_2009_InterconnectTables_03032010" xfId="4939" xr:uid="{00000000-0005-0000-0000-0000BD0E0000}"/>
    <cellStyle name="___retention_FEPTablesJul19_2007_CTSG1_FocusTWGs-test_STRJ(SOC)_SOC_Proposal_2 (1)_2007Test_SoC_0618_2008Tables_FOCUS_ERM-ERD-FEP-LITH-INTC-FAC-AP_DRAFTv7_2009Tables_FOCUS_B_ITRS" xfId="1538" xr:uid="{00000000-0005-0000-0000-0000BE0E0000}"/>
    <cellStyle name="___retention_FEPTablesJul19_2007_CTSG1_FocusTWGs-test_STRJ(SOC)_SOC_Proposal_2 (1)_2007Test_SoC_0618_2008Tables_FOCUS_ERM-ERD-FEP-LITH-INTC-FAC-AP_DRAFTv7_2009Tables_FOCUS_B_itwg(Factory Integration)09" xfId="1539" xr:uid="{00000000-0005-0000-0000-0000BF0E0000}"/>
    <cellStyle name="___retention_FEPTablesJul19_2007_CTSG1_FocusTWGs-test_STRJ(SOC)_SOC_Proposal_2 (1)_2007Test_SoC_0618_2008Tables_FOCUS_ERM-ERD-FEP-LITH-INTC-FAC-AP_DRAFTv7_2009Tables_Focus_B-LITH-US-Bussels-V3" xfId="1540" xr:uid="{00000000-0005-0000-0000-0000C00E0000}"/>
    <cellStyle name="___retention_FEPTablesJul19_2007_CTSG1_FocusTWGs-test_STRJ(SOC)_SOC_Proposal_2 (1)_2007Test_SoC_0618_2008Tables_FOCUS_ERM-ERD-FEP-LITH-INTC-FAC-AP_DRAFTv7_2009Tables_Focus_B-LITH-US-V13b" xfId="1541" xr:uid="{00000000-0005-0000-0000-0000C10E0000}"/>
    <cellStyle name="___retention_FEPTablesJul19_2007_CTSG1_FocusTWGs-test_STRJ(SOC)_SOC_Proposal_2 (1)_2007Test_SoC_0618_2008Tables_FOCUS_ERM-ERD-FEP-LITH-INTC-FAC-AP_DRAFTv7_2009Tables_FOCUS_C_ITRS-FEPITWG(LL edits)" xfId="7053" xr:uid="{00000000-0005-0000-0000-0000C20E0000}"/>
    <cellStyle name="___retention_FEPTablesJul19_2007_CTSG1_FocusTWGs-test_STRJ(SOC)_SOC_Proposal_2 (1)_2007Test_SoC_0618_2008Tables_FOCUS_ERM-ERD-FEP-LITH-INTC-FAC-AP_DRAFTv7_2009Tables_FOCUS_C_ITRSV1" xfId="1542" xr:uid="{00000000-0005-0000-0000-0000C30E0000}"/>
    <cellStyle name="___retention_FEPTablesJul19_2007_CTSG1_FocusTWGs-test_STRJ(SOC)_SOC_Proposal_2 (1)_2007Test_SoC_0618_2008Tables_FOCUS_ERM-ERD-FEP-LITH-INTC-FAC-AP_DRAFTv7_2009Tables_FOCUS_C_ITRSV3" xfId="1543" xr:uid="{00000000-0005-0000-0000-0000C40E0000}"/>
    <cellStyle name="___retention_FEPTablesJul19_2007_CTSG1_FocusTWGs-test_STRJ(SOC)_SOC_Proposal_2 (1)_2007Test_SoC_0618_2008Tables_FOCUS_ERM-ERD-FEP-LITH-INTC-FAC-AP_DRAFTv7_2009Tables_FOCUS_D_ITRS-ITWG Copy 2010 V1" xfId="1544" xr:uid="{00000000-0005-0000-0000-0000C50E0000}"/>
    <cellStyle name="___retention_FEPTablesJul19_2007_CTSG1_FocusTWGs-test_STRJ(SOC)_SOC_Proposal_2 (1)_2007Test_SoC_0618_2008Tables_FOCUS_ERM-ERD-FEP-LITH-INTC-FAC-AP_DRAFTv7_2009Tables_FOCUS_E_ITRS-AP and Interconnectv1" xfId="4940" xr:uid="{00000000-0005-0000-0000-0000C60E0000}"/>
    <cellStyle name="___retention_FEPTablesJul19_2007_CTSG1_FocusTWGs-test_STRJ(SOC)_SOC_Proposal_2 (1)_2007Test_SoC_0618_2008Tables_FOCUS_ERM-ERD-FEP-LITH-INTC-FAC-AP_DRAFTv7_2009Tables_ORTC_V5" xfId="1545" xr:uid="{00000000-0005-0000-0000-0000C70E0000}"/>
    <cellStyle name="___retention_FEPTablesJul19_2007_CTSG1_FocusTWGs-test_STRJ(SOC)_SOC_Proposal_2 (1)_2007Test_SoC_0618_2008Tables_FOCUS_ERM-ERD-FEP-LITH-INTC-FAC-AP_DRAFTv7_2010-Update-PIDS-4B-lsw" xfId="7822" xr:uid="{00000000-0005-0000-0000-0000C80E0000}"/>
    <cellStyle name="___retention_FEPTablesJul19_2007_CTSG1_FocusTWGs-test_STRJ(SOC)_SOC_Proposal_2 (1)_2007Test_SoC_0618_2008Tables_FOCUS_ERM-ERD-FEP-LITH-INTC-FAC-AP_DRAFTv7_2011_ORTC-2A" xfId="3134" xr:uid="{00000000-0005-0000-0000-0000C90E0000}"/>
    <cellStyle name="___retention_FEPTablesJul19_2007_CTSG1_FocusTWGs-test_STRJ(SOC)_SOC_Proposal_2 (1)_2007Test_SoC_0618_2008Tables_FOCUS_ERM-ERD-FEP-LITH-INTC-FAC-AP_DRAFTv7_4FINAL2009Tables_ERD_Oct30_lsw" xfId="1546" xr:uid="{00000000-0005-0000-0000-0000CA0E0000}"/>
    <cellStyle name="___retention_FEPTablesJul19_2007_CTSG1_FocusTWGs-test_STRJ(SOC)_SOC_Proposal_2 (1)_2007Test_SoC_0618_2008Tables_FOCUS_ERM-ERD-FEP-LITH-INTC-FAC-AP_DRAFTv7_4FINAL2009Tables_ERD_Oct30_lsw2" xfId="1547" xr:uid="{00000000-0005-0000-0000-0000CB0E0000}"/>
    <cellStyle name="___retention_FEPTablesJul19_2007_CTSG1_FocusTWGs-test_STRJ(SOC)_SOC_Proposal_2 (1)_2007Test_SoC_0618_2008Tables_FOCUS_ERM-ERD-FEP-LITH-INTC-FAC-AP_DRAFTv7_ITRS 2010 NAND Flash table revision--LSW  (Revised 09-15-2010)" xfId="7352" xr:uid="{00000000-0005-0000-0000-0000CC0E0000}"/>
    <cellStyle name="___retention_FEPTablesJul19_2007_CTSG1_FocusTWGs-test_STRJ(SOC)_SOC_Proposal_2 (1)_2007Test_SoC_0618_2008Tables_FOCUS_ERM-ERD-FEP-LITH-INTC-FAC-AP_DRAFTv7_ITRS B)_Table_ver6_INTC1~6_021710_After_Telecon_Rev_Alexis-lswEDITORS-NOTES" xfId="4941" xr:uid="{00000000-0005-0000-0000-0000CD0E0000}"/>
    <cellStyle name="___retention_FEPTablesJul19_2007_CTSG1_FocusTWGs-test_STRJ(SOC)_SOC_Proposal_2 (1)_2007Test_SoC_0618_2008Tables_FOCUS_ERM-ERD-FEP-LITH-INTC-FAC-AP_DRAFTv7_ITRS EUV Mask WG Meeting with Proposals-2009" xfId="1548" xr:uid="{00000000-0005-0000-0000-0000CE0E0000}"/>
    <cellStyle name="___retention_FEPTablesJul19_2007_CTSG1_FocusTWGs-test_STRJ(SOC)_SOC_Proposal_2 (1)_2007Test_SoC_0618_2008Tables_FOCUS_ERM-ERD-FEP-LITH-INTC-FAC-AP_DRAFTv7_ITRS Optica Mask Table change note 200907011" xfId="1549" xr:uid="{00000000-0005-0000-0000-0000CF0E0000}"/>
    <cellStyle name="___retention_FEPTablesJul19_2007_CTSG1_FocusTWGs-test_STRJ(SOC)_SOC_Proposal_2 (1)_2007Test_SoC_0618_2008Tables_FOCUS_ERM-ERD-FEP-LITH-INTC-FAC-AP_DRAFTv7_Litho_Challenges_2009_ITRS_Lith_Table_Summary-V5" xfId="1550" xr:uid="{00000000-0005-0000-0000-0000D00E0000}"/>
    <cellStyle name="___retention_FEPTablesJul19_2007_CTSG1_FocusTWGs-test_STRJ(SOC)_SOC_Proposal_2 (1)_2007Test_SoC_0618_2008Tables_FOCUS_ERM-ERD-FEP-LITH-INTC-FAC-AP_DRAFTv7_Table INTC6-Final from Italy" xfId="4942" xr:uid="{00000000-0005-0000-0000-0000D10E0000}"/>
    <cellStyle name="___retention_FEPTablesJul19_2007_CTSG1_FocusTWGs-test_STRJ(SOC)_SOC_Proposal_2 (1)_2007Test_SoC_0618_2008Tables_FOCUS_ERM-ERD-FEP-LITH-INTC-FAC-AP_DRAFTv7_Table-PIDS4-LSW" xfId="7054" xr:uid="{00000000-0005-0000-0000-0000D20E0000}"/>
    <cellStyle name="___retention_FEPTablesJul19_2007_CTSG1_FocusTWGs-test_STRJ(SOC)_SOC_Proposal_2 (1)_2007Test_SoC_0618_2008Tables_FOCUS_ERM-ERD-FEP-LITH-INTC-FAC-AP_DRAFTv7_To Linda ITRS_NILb (2)" xfId="1551" xr:uid="{00000000-0005-0000-0000-0000D30E0000}"/>
    <cellStyle name="___retention_FEPTablesJul19_2007_CTSG1_FocusTWGs-test_STRJ(SOC)_SOC_Proposal_2 (1)_2007Test_SoC_0618_2008Test 081203 handler revised proposal by SEAJ" xfId="4943" xr:uid="{00000000-0005-0000-0000-0000D40E0000}"/>
    <cellStyle name="___retention_FEPTablesJul19_2007_CTSG1_FocusTWGs-test_STRJ(SOC)_SOC_Proposal_2 (1)_2007Test_SoC_0618_2008Test 081203 handler revised proposal by SEAJ_2009 ITRS TestTable(Handler)090505" xfId="4944" xr:uid="{00000000-0005-0000-0000-0000D50E0000}"/>
    <cellStyle name="___retention_FEPTablesJul19_2007_CTSG1_FocusTWGs-test_STRJ(SOC)_SOC_Proposal_2 (1)_2007Test_SoC_0618_2008Test 081203 handler revised proposal by SEAJ_Table Test-T8 RF updated 14 July 2009" xfId="4945" xr:uid="{00000000-0005-0000-0000-0000D60E0000}"/>
    <cellStyle name="___retention_FEPTablesJul19_2007_CTSG1_FocusTWGs-test_STRJ(SOC)_SOC_Proposal_2 (1)_2007Test_SoC_0618_2008Test 1120 prober " xfId="4946" xr:uid="{00000000-0005-0000-0000-0000D70E0000}"/>
    <cellStyle name="___retention_FEPTablesJul19_2007_CTSG1_FocusTWGs-test_STRJ(SOC)_SOC_Proposal_2 (1)_2007Test_SoC_0618_2008Test 1120 prober _2009 ITRS TestTable(Handler)090505" xfId="4947" xr:uid="{00000000-0005-0000-0000-0000D80E0000}"/>
    <cellStyle name="___retention_FEPTablesJul19_2007_CTSG1_FocusTWGs-test_STRJ(SOC)_SOC_Proposal_2 (1)_2007Test_SoC_0618_2008Test 1120 prober _Table Test-T8 RF updated 14 July 2009" xfId="4948" xr:uid="{00000000-0005-0000-0000-0000D90E0000}"/>
    <cellStyle name="___retention_FEPTablesJul19_2007_CTSG1_FocusTWGs-test_STRJ(SOC)_SOC_Proposal_2 (1)_2007Test_SoC_0618_2008Test0722" xfId="4949" xr:uid="{00000000-0005-0000-0000-0000DA0E0000}"/>
    <cellStyle name="___retention_FEPTablesJul19_2007_CTSG1_FocusTWGs-test_STRJ(SOC)_SOC_Proposal_2 (1)_2007Test_SoC_0618_2008Test0722_2009 ITRS TestTable(Handler)090505" xfId="4950" xr:uid="{00000000-0005-0000-0000-0000DB0E0000}"/>
    <cellStyle name="___retention_FEPTablesJul19_2007_CTSG1_FocusTWGs-test_STRJ(SOC)_SOC_Proposal_2 (1)_2007Test_SoC_0618_2008Test0722_Table Test-T8 RF updated 14 July 2009" xfId="4951" xr:uid="{00000000-0005-0000-0000-0000DC0E0000}"/>
    <cellStyle name="___retention_FEPTablesJul19_2007_CTSG1_FocusTWGs-test_STRJ(SOC)_SOC_Proposal_2 (1)_2007Test_SoC_0618_2008Test1215" xfId="4952" xr:uid="{00000000-0005-0000-0000-0000DD0E0000}"/>
    <cellStyle name="___retention_FEPTablesJul19_2007_CTSG1_FocusTWGs-test_STRJ(SOC)_SOC_Proposal_2 (1)_2007Test_SoC_0618_2008Test1215_Table Test-T8 RF updated 14 July 2009" xfId="4953" xr:uid="{00000000-0005-0000-0000-0000DE0E0000}"/>
    <cellStyle name="___retention_FEPTablesJul19_2007_CTSG1_FocusTWGs-test_STRJ(SOC)_SOC_Proposal_2 (1)_2007Test_SoC_0618_2008TestProposals_Handler_081208" xfId="4954" xr:uid="{00000000-0005-0000-0000-0000DF0E0000}"/>
    <cellStyle name="___retention_FEPTablesJul19_2007_CTSG1_FocusTWGs-test_STRJ(SOC)_SOC_Proposal_2 (1)_2007Test_SoC_0618_2008TestProposals_Handler_081208_Table Test-T8 RF updated 14 July 2009" xfId="4955" xr:uid="{00000000-0005-0000-0000-0000E00E0000}"/>
    <cellStyle name="___retention_FEPTablesJul19_2007_CTSG1_FocusTWGs-test_STRJ(SOC)_SOC_Proposal_2 (1)_2007Test_SoC_0618_2009 ITRS TestTable(Handler)090505" xfId="4956" xr:uid="{00000000-0005-0000-0000-0000E10E0000}"/>
    <cellStyle name="___retention_FEPTablesJul19_2007_CTSG1_FocusTWGs-test_STRJ(SOC)_SOC_Proposal_2 (1)_2007Test_SoC_0618_2009 TR Tables_Factory Integration version 08-LSW" xfId="1552" xr:uid="{00000000-0005-0000-0000-0000E20E0000}"/>
    <cellStyle name="___retention_FEPTablesJul19_2007_CTSG1_FocusTWGs-test_STRJ(SOC)_SOC_Proposal_2 (1)_2007Test_SoC_0618_2009 TR Tables_Factory Integration(20090806)_02A" xfId="1553" xr:uid="{00000000-0005-0000-0000-0000E30E0000}"/>
    <cellStyle name="___retention_FEPTablesJul19_2007_CTSG1_FocusTWGs-test_STRJ(SOC)_SOC_Proposal_2 (1)_2007Test_SoC_0618_2009_INDEX" xfId="4957" xr:uid="{00000000-0005-0000-0000-0000E40E0000}"/>
    <cellStyle name="___retention_FEPTablesJul19_2007_CTSG1_FocusTWGs-test_STRJ(SOC)_SOC_Proposal_2 (1)_2007Test_SoC_0618_2009_InterconnectTables_03032010" xfId="4958" xr:uid="{00000000-0005-0000-0000-0000E50E0000}"/>
    <cellStyle name="___retention_FEPTablesJul19_2007_CTSG1_FocusTWGs-test_STRJ(SOC)_SOC_Proposal_2 (1)_2007Test_SoC_0618_2009Tables_FOCUS_B_ITRS" xfId="1554" xr:uid="{00000000-0005-0000-0000-0000E60E0000}"/>
    <cellStyle name="___retention_FEPTablesJul19_2007_CTSG1_FocusTWGs-test_STRJ(SOC)_SOC_Proposal_2 (1)_2007Test_SoC_0618_2009Tables_FOCUS_B_itwg(Factory Integration)09" xfId="1555" xr:uid="{00000000-0005-0000-0000-0000E70E0000}"/>
    <cellStyle name="___retention_FEPTablesJul19_2007_CTSG1_FocusTWGs-test_STRJ(SOC)_SOC_Proposal_2 (1)_2007Test_SoC_0618_2009Tables_Focus_B-LITH-US-Bussels-V3" xfId="1556" xr:uid="{00000000-0005-0000-0000-0000E80E0000}"/>
    <cellStyle name="___retention_FEPTablesJul19_2007_CTSG1_FocusTWGs-test_STRJ(SOC)_SOC_Proposal_2 (1)_2007Test_SoC_0618_2009Tables_Focus_B-LITH-US-V13b" xfId="1557" xr:uid="{00000000-0005-0000-0000-0000E90E0000}"/>
    <cellStyle name="___retention_FEPTablesJul19_2007_CTSG1_FocusTWGs-test_STRJ(SOC)_SOC_Proposal_2 (1)_2007Test_SoC_0618_2009Tables_FOCUS_C_ITRS-FEPITWG(LL edits)" xfId="7823" xr:uid="{00000000-0005-0000-0000-0000EA0E0000}"/>
    <cellStyle name="___retention_FEPTablesJul19_2007_CTSG1_FocusTWGs-test_STRJ(SOC)_SOC_Proposal_2 (1)_2007Test_SoC_0618_2009Tables_FOCUS_C_ITRSV1" xfId="1558" xr:uid="{00000000-0005-0000-0000-0000EB0E0000}"/>
    <cellStyle name="___retention_FEPTablesJul19_2007_CTSG1_FocusTWGs-test_STRJ(SOC)_SOC_Proposal_2 (1)_2007Test_SoC_0618_2009Tables_FOCUS_C_ITRSV3" xfId="1559" xr:uid="{00000000-0005-0000-0000-0000EC0E0000}"/>
    <cellStyle name="___retention_FEPTablesJul19_2007_CTSG1_FocusTWGs-test_STRJ(SOC)_SOC_Proposal_2 (1)_2007Test_SoC_0618_2009Tables_FOCUS_D_ITRS-ITWG Copy 2010 V1" xfId="1560" xr:uid="{00000000-0005-0000-0000-0000ED0E0000}"/>
    <cellStyle name="___retention_FEPTablesJul19_2007_CTSG1_FocusTWGs-test_STRJ(SOC)_SOC_Proposal_2 (1)_2007Test_SoC_0618_2009Tables_FOCUS_E_ITRS-AP and Interconnectv1" xfId="4959" xr:uid="{00000000-0005-0000-0000-0000EE0E0000}"/>
    <cellStyle name="___retention_FEPTablesJul19_2007_CTSG1_FocusTWGs-test_STRJ(SOC)_SOC_Proposal_2 (1)_2007Test_SoC_0618_2009Tables_ORTC_V5" xfId="1561" xr:uid="{00000000-0005-0000-0000-0000EF0E0000}"/>
    <cellStyle name="___retention_FEPTablesJul19_2007_CTSG1_FocusTWGs-test_STRJ(SOC)_SOC_Proposal_2 (1)_2007Test_SoC_0618_2010-Update-PIDS-4B-lsw" xfId="7670" xr:uid="{00000000-0005-0000-0000-0000F00E0000}"/>
    <cellStyle name="___retention_FEPTablesJul19_2007_CTSG1_FocusTWGs-test_STRJ(SOC)_SOC_Proposal_2 (1)_2007Test_SoC_0618_2011_ORTC-2A" xfId="3135" xr:uid="{00000000-0005-0000-0000-0000F10E0000}"/>
    <cellStyle name="___retention_FEPTablesJul19_2007_CTSG1_FocusTWGs-test_STRJ(SOC)_SOC_Proposal_2 (1)_2007Test_SoC_0618_4FINAL2009Tables_ERD_Oct30_lsw" xfId="1562" xr:uid="{00000000-0005-0000-0000-0000F20E0000}"/>
    <cellStyle name="___retention_FEPTablesJul19_2007_CTSG1_FocusTWGs-test_STRJ(SOC)_SOC_Proposal_2 (1)_2007Test_SoC_0618_4FINAL2009Tables_ERD_Oct30_lsw2" xfId="1563" xr:uid="{00000000-0005-0000-0000-0000F30E0000}"/>
    <cellStyle name="___retention_FEPTablesJul19_2007_CTSG1_FocusTWGs-test_STRJ(SOC)_SOC_Proposal_2 (1)_2007Test_SoC_0618_ITRS 2010 NAND Flash table revision--LSW  (Revised 09-15-2010)" xfId="7055" xr:uid="{00000000-0005-0000-0000-0000F40E0000}"/>
    <cellStyle name="___retention_FEPTablesJul19_2007_CTSG1_FocusTWGs-test_STRJ(SOC)_SOC_Proposal_2 (1)_2007Test_SoC_0618_ITRS B)_Table_ver6_INTC1~6_021710_After_Telecon_Rev_Alexis-lswEDITORS-NOTES" xfId="4960" xr:uid="{00000000-0005-0000-0000-0000F50E0000}"/>
    <cellStyle name="___retention_FEPTablesJul19_2007_CTSG1_FocusTWGs-test_STRJ(SOC)_SOC_Proposal_2 (1)_2007Test_SoC_0618_ITRS EUV Mask WG Meeting with Proposals-2009" xfId="1564" xr:uid="{00000000-0005-0000-0000-0000F60E0000}"/>
    <cellStyle name="___retention_FEPTablesJul19_2007_CTSG1_FocusTWGs-test_STRJ(SOC)_SOC_Proposal_2 (1)_2007Test_SoC_0618_ITRS Optica Mask Table change note 200907011" xfId="1565" xr:uid="{00000000-0005-0000-0000-0000F70E0000}"/>
    <cellStyle name="___retention_FEPTablesJul19_2007_CTSG1_FocusTWGs-test_STRJ(SOC)_SOC_Proposal_2 (1)_2007Test_SoC_0618_Litho_Challenges_2009_ITRS_Lith_Table_Summary-V5" xfId="1566" xr:uid="{00000000-0005-0000-0000-0000F80E0000}"/>
    <cellStyle name="___retention_FEPTablesJul19_2007_CTSG1_FocusTWGs-test_STRJ(SOC)_SOC_Proposal_2 (1)_2007Test_SoC_0618_Table INTC6-Final from Italy" xfId="4961" xr:uid="{00000000-0005-0000-0000-0000F90E0000}"/>
    <cellStyle name="___retention_FEPTablesJul19_2007_CTSG1_FocusTWGs-test_STRJ(SOC)_SOC_Proposal_2 (1)_2007Test_SoC_0618_Table Test-T11 Prober updated 08Jul09" xfId="4962" xr:uid="{00000000-0005-0000-0000-0000FA0E0000}"/>
    <cellStyle name="___retention_FEPTablesJul19_2007_CTSG1_FocusTWGs-test_STRJ(SOC)_SOC_Proposal_2 (1)_2007Test_SoC_0618_Table Test-T8 RF updated 14 July 2009" xfId="4963" xr:uid="{00000000-0005-0000-0000-0000FB0E0000}"/>
    <cellStyle name="___retention_FEPTablesJul19_2007_CTSG1_FocusTWGs-test_STRJ(SOC)_SOC_Proposal_2 (1)_2007Test_SoC_0618_Table-PIDS4-LSW" xfId="7353" xr:uid="{00000000-0005-0000-0000-0000FC0E0000}"/>
    <cellStyle name="___retention_FEPTablesJul19_2007_CTSG1_FocusTWGs-test_STRJ(SOC)_SOC_Proposal_2 (1)_2007Test_SoC_0618_Test_Tables_20081208" xfId="4964" xr:uid="{00000000-0005-0000-0000-0000FD0E0000}"/>
    <cellStyle name="___retention_FEPTablesJul19_2007_CTSG1_FocusTWGs-test_STRJ(SOC)_SOC_Proposal_2 (1)_2007Test_SoC_0618_Test_Tables_20081208 Korea feedback_08081225 " xfId="4965" xr:uid="{00000000-0005-0000-0000-0000FE0E0000}"/>
    <cellStyle name="___retention_FEPTablesJul19_2007_CTSG1_FocusTWGs-test_STRJ(SOC)_SOC_Proposal_2 (1)_2007Test_SoC_0618_Test_Tables_20081208 Korea feedback_08081225 _Table Test-T8 RF updated 14 July 2009" xfId="4966" xr:uid="{00000000-0005-0000-0000-0000FF0E0000}"/>
    <cellStyle name="___retention_FEPTablesJul19_2007_CTSG1_FocusTWGs-test_STRJ(SOC)_SOC_Proposal_2 (1)_2007Test_SoC_0618_Test_Tables_20081208_Table Test-T8 RF updated 14 July 2009" xfId="4967" xr:uid="{00000000-0005-0000-0000-0000000F0000}"/>
    <cellStyle name="___retention_FEPTablesJul19_2007_CTSG1_FocusTWGs-test_STRJ(SOC)_SOC_Proposal_2 (1)_2007Test_SoC_0618_Test_Tables_20081231プローブカード案" xfId="4968" xr:uid="{00000000-0005-0000-0000-0000010F0000}"/>
    <cellStyle name="___retention_FEPTablesJul19_2007_CTSG1_FocusTWGs-test_STRJ(SOC)_SOC_Proposal_2 (1)_2007Test_SoC_0618_Test_Tables_20081231プローブカード案_Table Test-T8 RF updated 14 July 2009" xfId="4969" xr:uid="{00000000-0005-0000-0000-0000020F0000}"/>
    <cellStyle name="___retention_FEPTablesJul19_2007_CTSG1_FocusTWGs-test_STRJ(SOC)_SOC_Proposal_2 (1)_2007Test_SoC_0618_Test_Tables_20090113プローブカード案2" xfId="4970" xr:uid="{00000000-0005-0000-0000-0000030F0000}"/>
    <cellStyle name="___retention_FEPTablesJul19_2007_CTSG1_FocusTWGs-test_STRJ(SOC)_SOC_Proposal_2 (1)_2007Test_SoC_0618_Test_Tables_20090113プローブカード案2_Table Test-T8 RF updated 14 July 2009" xfId="4971" xr:uid="{00000000-0005-0000-0000-0000040F0000}"/>
    <cellStyle name="___retention_FEPTablesJul19_2007_CTSG1_FocusTWGs-test_STRJ(SOC)_SOC_Proposal_2 (1)_2007Test_SoC_0618_Test_Tables_20090113プローブカード案3" xfId="4972" xr:uid="{00000000-0005-0000-0000-0000050F0000}"/>
    <cellStyle name="___retention_FEPTablesJul19_2007_CTSG1_FocusTWGs-test_STRJ(SOC)_SOC_Proposal_2 (1)_2007Test_SoC_0618_Test_Tables_20090113プローブカード案3_Table Test-T8 RF updated 14 July 2009" xfId="4973" xr:uid="{00000000-0005-0000-0000-0000060F0000}"/>
    <cellStyle name="___retention_FEPTablesJul19_2007_CTSG1_FocusTWGs-test_STRJ(SOC)_SOC_Proposal_2 (1)_2007Test_SoC_0618_To Linda ITRS_NILb (2)" xfId="1567" xr:uid="{00000000-0005-0000-0000-0000070F0000}"/>
    <cellStyle name="___retention_FEPTablesJul19_2007_CTSG1_FocusTWGs-test_STRJ(SOC)_SOC_Proposal_2 (1)_2007Test_SoC_0618_見直しfor2009：2007Test0829_SoC&amp;Logic" xfId="4974" xr:uid="{00000000-0005-0000-0000-0000080F0000}"/>
    <cellStyle name="___retention_FEPTablesJul19_2007_CTSG1_FocusTWGs-test_STRJ(SOC)_SOC_Proposal_2 (1)_2007Test_SoC_0618_見直しfor2009：2007Test0829_SoC&amp;Logic(0707会議後)" xfId="4975" xr:uid="{00000000-0005-0000-0000-0000090F0000}"/>
    <cellStyle name="___retention_FEPTablesJul19_2007_CTSG1_FocusTWGs-test_STRJ(SOC)_SOC_Proposal_2 (1)_2008Tables_FOCUS_ERM-ERD-FEP-LITH-INTC-FAC-AP_DRAFTv7" xfId="1568" xr:uid="{00000000-0005-0000-0000-00000A0F0000}"/>
    <cellStyle name="___retention_FEPTablesJul19_2007_CTSG1_FocusTWGs-test_STRJ(SOC)_SOC_Proposal_2 (1)_2008Tables_FOCUS_ERM-ERD-FEP-LITH-INTC-FAC-AP_DRAFTv7 2" xfId="6890" xr:uid="{00000000-0005-0000-0000-00000B0F0000}"/>
    <cellStyle name="___retention_FEPTablesJul19_2007_CTSG1_FocusTWGs-test_STRJ(SOC)_SOC_Proposal_2 (1)_2008Tables_FOCUS_ERM-ERD-FEP-LITH-INTC-FAC-AP_DRAFTv7_2009 TR Tables_Factory Integration version 08-LSW" xfId="1569" xr:uid="{00000000-0005-0000-0000-00000C0F0000}"/>
    <cellStyle name="___retention_FEPTablesJul19_2007_CTSG1_FocusTWGs-test_STRJ(SOC)_SOC_Proposal_2 (1)_2008Tables_FOCUS_ERM-ERD-FEP-LITH-INTC-FAC-AP_DRAFTv7_2009 TR Tables_Factory Integration(20090806)_02A" xfId="1570" xr:uid="{00000000-0005-0000-0000-00000D0F0000}"/>
    <cellStyle name="___retention_FEPTablesJul19_2007_CTSG1_FocusTWGs-test_STRJ(SOC)_SOC_Proposal_2 (1)_2008Tables_FOCUS_ERM-ERD-FEP-LITH-INTC-FAC-AP_DRAFTv7_2009_INDEX" xfId="4976" xr:uid="{00000000-0005-0000-0000-00000E0F0000}"/>
    <cellStyle name="___retention_FEPTablesJul19_2007_CTSG1_FocusTWGs-test_STRJ(SOC)_SOC_Proposal_2 (1)_2008Tables_FOCUS_ERM-ERD-FEP-LITH-INTC-FAC-AP_DRAFTv7_2009_InterconnectTables_03032010" xfId="4977" xr:uid="{00000000-0005-0000-0000-00000F0F0000}"/>
    <cellStyle name="___retention_FEPTablesJul19_2007_CTSG1_FocusTWGs-test_STRJ(SOC)_SOC_Proposal_2 (1)_2008Tables_FOCUS_ERM-ERD-FEP-LITH-INTC-FAC-AP_DRAFTv7_2009Tables_FOCUS_B_ITRS" xfId="1571" xr:uid="{00000000-0005-0000-0000-0000100F0000}"/>
    <cellStyle name="___retention_FEPTablesJul19_2007_CTSG1_FocusTWGs-test_STRJ(SOC)_SOC_Proposal_2 (1)_2008Tables_FOCUS_ERM-ERD-FEP-LITH-INTC-FAC-AP_DRAFTv7_2009Tables_FOCUS_B_itwg(Factory Integration)09" xfId="1572" xr:uid="{00000000-0005-0000-0000-0000110F0000}"/>
    <cellStyle name="___retention_FEPTablesJul19_2007_CTSG1_FocusTWGs-test_STRJ(SOC)_SOC_Proposal_2 (1)_2008Tables_FOCUS_ERM-ERD-FEP-LITH-INTC-FAC-AP_DRAFTv7_2009Tables_Focus_B-LITH-US-Bussels-V3" xfId="1573" xr:uid="{00000000-0005-0000-0000-0000120F0000}"/>
    <cellStyle name="___retention_FEPTablesJul19_2007_CTSG1_FocusTWGs-test_STRJ(SOC)_SOC_Proposal_2 (1)_2008Tables_FOCUS_ERM-ERD-FEP-LITH-INTC-FAC-AP_DRAFTv7_2009Tables_Focus_B-LITH-US-V13b" xfId="1574" xr:uid="{00000000-0005-0000-0000-0000130F0000}"/>
    <cellStyle name="___retention_FEPTablesJul19_2007_CTSG1_FocusTWGs-test_STRJ(SOC)_SOC_Proposal_2 (1)_2008Tables_FOCUS_ERM-ERD-FEP-LITH-INTC-FAC-AP_DRAFTv7_2009Tables_FOCUS_C_ITRS-FEPITWG(LL edits)" xfId="7354" xr:uid="{00000000-0005-0000-0000-0000140F0000}"/>
    <cellStyle name="___retention_FEPTablesJul19_2007_CTSG1_FocusTWGs-test_STRJ(SOC)_SOC_Proposal_2 (1)_2008Tables_FOCUS_ERM-ERD-FEP-LITH-INTC-FAC-AP_DRAFTv7_2009Tables_FOCUS_C_ITRSV1" xfId="1575" xr:uid="{00000000-0005-0000-0000-0000150F0000}"/>
    <cellStyle name="___retention_FEPTablesJul19_2007_CTSG1_FocusTWGs-test_STRJ(SOC)_SOC_Proposal_2 (1)_2008Tables_FOCUS_ERM-ERD-FEP-LITH-INTC-FAC-AP_DRAFTv7_2009Tables_FOCUS_C_ITRSV3" xfId="1576" xr:uid="{00000000-0005-0000-0000-0000160F0000}"/>
    <cellStyle name="___retention_FEPTablesJul19_2007_CTSG1_FocusTWGs-test_STRJ(SOC)_SOC_Proposal_2 (1)_2008Tables_FOCUS_ERM-ERD-FEP-LITH-INTC-FAC-AP_DRAFTv7_2009Tables_FOCUS_D_ITRS-ITWG Copy 2010 V1" xfId="1577" xr:uid="{00000000-0005-0000-0000-0000170F0000}"/>
    <cellStyle name="___retention_FEPTablesJul19_2007_CTSG1_FocusTWGs-test_STRJ(SOC)_SOC_Proposal_2 (1)_2008Tables_FOCUS_ERM-ERD-FEP-LITH-INTC-FAC-AP_DRAFTv7_2009Tables_FOCUS_E_ITRS-AP and Interconnectv1" xfId="4978" xr:uid="{00000000-0005-0000-0000-0000180F0000}"/>
    <cellStyle name="___retention_FEPTablesJul19_2007_CTSG1_FocusTWGs-test_STRJ(SOC)_SOC_Proposal_2 (1)_2008Tables_FOCUS_ERM-ERD-FEP-LITH-INTC-FAC-AP_DRAFTv7_2009Tables_ORTC_V5" xfId="1578" xr:uid="{00000000-0005-0000-0000-0000190F0000}"/>
    <cellStyle name="___retention_FEPTablesJul19_2007_CTSG1_FocusTWGs-test_STRJ(SOC)_SOC_Proposal_2 (1)_2008Tables_FOCUS_ERM-ERD-FEP-LITH-INTC-FAC-AP_DRAFTv7_2010-Update-PIDS-4B-lsw" xfId="7355" xr:uid="{00000000-0005-0000-0000-00001A0F0000}"/>
    <cellStyle name="___retention_FEPTablesJul19_2007_CTSG1_FocusTWGs-test_STRJ(SOC)_SOC_Proposal_2 (1)_2008Tables_FOCUS_ERM-ERD-FEP-LITH-INTC-FAC-AP_DRAFTv7_2011_ORTC-2A" xfId="3136" xr:uid="{00000000-0005-0000-0000-00001B0F0000}"/>
    <cellStyle name="___retention_FEPTablesJul19_2007_CTSG1_FocusTWGs-test_STRJ(SOC)_SOC_Proposal_2 (1)_2008Tables_FOCUS_ERM-ERD-FEP-LITH-INTC-FAC-AP_DRAFTv7_4FINAL2009Tables_ERD_Oct30_lsw" xfId="1579" xr:uid="{00000000-0005-0000-0000-00001C0F0000}"/>
    <cellStyle name="___retention_FEPTablesJul19_2007_CTSG1_FocusTWGs-test_STRJ(SOC)_SOC_Proposal_2 (1)_2008Tables_FOCUS_ERM-ERD-FEP-LITH-INTC-FAC-AP_DRAFTv7_4FINAL2009Tables_ERD_Oct30_lsw2" xfId="1580" xr:uid="{00000000-0005-0000-0000-00001D0F0000}"/>
    <cellStyle name="___retention_FEPTablesJul19_2007_CTSG1_FocusTWGs-test_STRJ(SOC)_SOC_Proposal_2 (1)_2008Tables_FOCUS_ERM-ERD-FEP-LITH-INTC-FAC-AP_DRAFTv7_ITRS 2010 NAND Flash table revision--LSW  (Revised 09-15-2010)" xfId="7356" xr:uid="{00000000-0005-0000-0000-00001E0F0000}"/>
    <cellStyle name="___retention_FEPTablesJul19_2007_CTSG1_FocusTWGs-test_STRJ(SOC)_SOC_Proposal_2 (1)_2008Tables_FOCUS_ERM-ERD-FEP-LITH-INTC-FAC-AP_DRAFTv7_ITRS B)_Table_ver6_INTC1~6_021710_After_Telecon_Rev_Alexis-lswEDITORS-NOTES" xfId="4979" xr:uid="{00000000-0005-0000-0000-00001F0F0000}"/>
    <cellStyle name="___retention_FEPTablesJul19_2007_CTSG1_FocusTWGs-test_STRJ(SOC)_SOC_Proposal_2 (1)_2008Tables_FOCUS_ERM-ERD-FEP-LITH-INTC-FAC-AP_DRAFTv7_ITRS EUV Mask WG Meeting with Proposals-2009" xfId="1581" xr:uid="{00000000-0005-0000-0000-0000200F0000}"/>
    <cellStyle name="___retention_FEPTablesJul19_2007_CTSG1_FocusTWGs-test_STRJ(SOC)_SOC_Proposal_2 (1)_2008Tables_FOCUS_ERM-ERD-FEP-LITH-INTC-FAC-AP_DRAFTv7_ITRS Optica Mask Table change note 200907011" xfId="1582" xr:uid="{00000000-0005-0000-0000-0000210F0000}"/>
    <cellStyle name="___retention_FEPTablesJul19_2007_CTSG1_FocusTWGs-test_STRJ(SOC)_SOC_Proposal_2 (1)_2008Tables_FOCUS_ERM-ERD-FEP-LITH-INTC-FAC-AP_DRAFTv7_Litho_Challenges_2009_ITRS_Lith_Table_Summary-V5" xfId="1583" xr:uid="{00000000-0005-0000-0000-0000220F0000}"/>
    <cellStyle name="___retention_FEPTablesJul19_2007_CTSG1_FocusTWGs-test_STRJ(SOC)_SOC_Proposal_2 (1)_2008Tables_FOCUS_ERM-ERD-FEP-LITH-INTC-FAC-AP_DRAFTv7_Table INTC6-Final from Italy" xfId="4980" xr:uid="{00000000-0005-0000-0000-0000230F0000}"/>
    <cellStyle name="___retention_FEPTablesJul19_2007_CTSG1_FocusTWGs-test_STRJ(SOC)_SOC_Proposal_2 (1)_2008Tables_FOCUS_ERM-ERD-FEP-LITH-INTC-FAC-AP_DRAFTv7_Table-PIDS4-LSW" xfId="6772" xr:uid="{00000000-0005-0000-0000-0000240F0000}"/>
    <cellStyle name="___retention_FEPTablesJul19_2007_CTSG1_FocusTWGs-test_STRJ(SOC)_SOC_Proposal_2 (1)_2008Tables_FOCUS_ERM-ERD-FEP-LITH-INTC-FAC-AP_DRAFTv7_To Linda ITRS_NILb (2)" xfId="1584" xr:uid="{00000000-0005-0000-0000-0000250F0000}"/>
    <cellStyle name="___retention_FEPTablesJul19_2007_CTSG1_FocusTWGs-test_STRJ(SOC)_SOC_Proposal_2 (1)_2008Test 081203 handler revised proposal by SEAJ" xfId="4981" xr:uid="{00000000-0005-0000-0000-0000260F0000}"/>
    <cellStyle name="___retention_FEPTablesJul19_2007_CTSG1_FocusTWGs-test_STRJ(SOC)_SOC_Proposal_2 (1)_2008Test 081203 handler revised proposal by SEAJ_2009 ITRS TestTable(Handler)090505" xfId="4982" xr:uid="{00000000-0005-0000-0000-0000270F0000}"/>
    <cellStyle name="___retention_FEPTablesJul19_2007_CTSG1_FocusTWGs-test_STRJ(SOC)_SOC_Proposal_2 (1)_2008Test 081203 handler revised proposal by SEAJ_Table Test-T8 RF updated 14 July 2009" xfId="4983" xr:uid="{00000000-0005-0000-0000-0000280F0000}"/>
    <cellStyle name="___retention_FEPTablesJul19_2007_CTSG1_FocusTWGs-test_STRJ(SOC)_SOC_Proposal_2 (1)_2008Test 1120 prober " xfId="4984" xr:uid="{00000000-0005-0000-0000-0000290F0000}"/>
    <cellStyle name="___retention_FEPTablesJul19_2007_CTSG1_FocusTWGs-test_STRJ(SOC)_SOC_Proposal_2 (1)_2008Test 1120 prober _2009 ITRS TestTable(Handler)090505" xfId="4985" xr:uid="{00000000-0005-0000-0000-00002A0F0000}"/>
    <cellStyle name="___retention_FEPTablesJul19_2007_CTSG1_FocusTWGs-test_STRJ(SOC)_SOC_Proposal_2 (1)_2008Test 1120 prober _Table Test-T8 RF updated 14 July 2009" xfId="4986" xr:uid="{00000000-0005-0000-0000-00002B0F0000}"/>
    <cellStyle name="___retention_FEPTablesJul19_2007_CTSG1_FocusTWGs-test_STRJ(SOC)_SOC_Proposal_2 (1)_2008Test0722" xfId="4987" xr:uid="{00000000-0005-0000-0000-00002C0F0000}"/>
    <cellStyle name="___retention_FEPTablesJul19_2007_CTSG1_FocusTWGs-test_STRJ(SOC)_SOC_Proposal_2 (1)_2008Test0722_2009 ITRS TestTable(Handler)090505" xfId="4988" xr:uid="{00000000-0005-0000-0000-00002D0F0000}"/>
    <cellStyle name="___retention_FEPTablesJul19_2007_CTSG1_FocusTWGs-test_STRJ(SOC)_SOC_Proposal_2 (1)_2008Test0722_Table Test-T8 RF updated 14 July 2009" xfId="4989" xr:uid="{00000000-0005-0000-0000-00002E0F0000}"/>
    <cellStyle name="___retention_FEPTablesJul19_2007_CTSG1_FocusTWGs-test_STRJ(SOC)_SOC_Proposal_2 (1)_2008Test1215" xfId="4990" xr:uid="{00000000-0005-0000-0000-00002F0F0000}"/>
    <cellStyle name="___retention_FEPTablesJul19_2007_CTSG1_FocusTWGs-test_STRJ(SOC)_SOC_Proposal_2 (1)_2008Test1215_Table Test-T8 RF updated 14 July 2009" xfId="4991" xr:uid="{00000000-0005-0000-0000-0000300F0000}"/>
    <cellStyle name="___retention_FEPTablesJul19_2007_CTSG1_FocusTWGs-test_STRJ(SOC)_SOC_Proposal_2 (1)_2008TestProposals_Handler_081208" xfId="4992" xr:uid="{00000000-0005-0000-0000-0000310F0000}"/>
    <cellStyle name="___retention_FEPTablesJul19_2007_CTSG1_FocusTWGs-test_STRJ(SOC)_SOC_Proposal_2 (1)_2008TestProposals_Handler_081208_Table Test-T8 RF updated 14 July 2009" xfId="4993" xr:uid="{00000000-0005-0000-0000-0000320F0000}"/>
    <cellStyle name="___retention_FEPTablesJul19_2007_CTSG1_FocusTWGs-test_STRJ(SOC)_SOC_Proposal_2 (1)_2009 ITRS TestTable(Handler)090505" xfId="4994" xr:uid="{00000000-0005-0000-0000-0000330F0000}"/>
    <cellStyle name="___retention_FEPTablesJul19_2007_CTSG1_FocusTWGs-test_STRJ(SOC)_SOC_Proposal_2 (1)_2009 TR Tables_Factory Integration version 08-LSW" xfId="1585" xr:uid="{00000000-0005-0000-0000-0000340F0000}"/>
    <cellStyle name="___retention_FEPTablesJul19_2007_CTSG1_FocusTWGs-test_STRJ(SOC)_SOC_Proposal_2 (1)_2009 TR Tables_Factory Integration(20090806)_02A" xfId="1586" xr:uid="{00000000-0005-0000-0000-0000350F0000}"/>
    <cellStyle name="___retention_FEPTablesJul19_2007_CTSG1_FocusTWGs-test_STRJ(SOC)_SOC_Proposal_2 (1)_2009_INDEX" xfId="4995" xr:uid="{00000000-0005-0000-0000-0000360F0000}"/>
    <cellStyle name="___retention_FEPTablesJul19_2007_CTSG1_FocusTWGs-test_STRJ(SOC)_SOC_Proposal_2 (1)_2009_InterconnectTables_03032010" xfId="4996" xr:uid="{00000000-0005-0000-0000-0000370F0000}"/>
    <cellStyle name="___retention_FEPTablesJul19_2007_CTSG1_FocusTWGs-test_STRJ(SOC)_SOC_Proposal_2 (1)_2009Tables_FOCUS_B_ITRS" xfId="1587" xr:uid="{00000000-0005-0000-0000-0000380F0000}"/>
    <cellStyle name="___retention_FEPTablesJul19_2007_CTSG1_FocusTWGs-test_STRJ(SOC)_SOC_Proposal_2 (1)_2009Tables_FOCUS_B_itwg(Factory Integration)09" xfId="1588" xr:uid="{00000000-0005-0000-0000-0000390F0000}"/>
    <cellStyle name="___retention_FEPTablesJul19_2007_CTSG1_FocusTWGs-test_STRJ(SOC)_SOC_Proposal_2 (1)_2009Tables_Focus_B-LITH-US-Bussels-V3" xfId="1589" xr:uid="{00000000-0005-0000-0000-00003A0F0000}"/>
    <cellStyle name="___retention_FEPTablesJul19_2007_CTSG1_FocusTWGs-test_STRJ(SOC)_SOC_Proposal_2 (1)_2009Tables_Focus_B-LITH-US-V13b" xfId="1590" xr:uid="{00000000-0005-0000-0000-00003B0F0000}"/>
    <cellStyle name="___retention_FEPTablesJul19_2007_CTSG1_FocusTWGs-test_STRJ(SOC)_SOC_Proposal_2 (1)_2009Tables_FOCUS_C_ITRS-FEPITWG(LL edits)" xfId="6964" xr:uid="{00000000-0005-0000-0000-00003C0F0000}"/>
    <cellStyle name="___retention_FEPTablesJul19_2007_CTSG1_FocusTWGs-test_STRJ(SOC)_SOC_Proposal_2 (1)_2009Tables_FOCUS_C_ITRSV1" xfId="1591" xr:uid="{00000000-0005-0000-0000-00003D0F0000}"/>
    <cellStyle name="___retention_FEPTablesJul19_2007_CTSG1_FocusTWGs-test_STRJ(SOC)_SOC_Proposal_2 (1)_2009Tables_FOCUS_C_ITRSV3" xfId="1592" xr:uid="{00000000-0005-0000-0000-00003E0F0000}"/>
    <cellStyle name="___retention_FEPTablesJul19_2007_CTSG1_FocusTWGs-test_STRJ(SOC)_SOC_Proposal_2 (1)_2009Tables_FOCUS_D_ITRS-ITWG Copy 2010 V1" xfId="1593" xr:uid="{00000000-0005-0000-0000-00003F0F0000}"/>
    <cellStyle name="___retention_FEPTablesJul19_2007_CTSG1_FocusTWGs-test_STRJ(SOC)_SOC_Proposal_2 (1)_2009Tables_FOCUS_E_ITRS-AP and Interconnectv1" xfId="4997" xr:uid="{00000000-0005-0000-0000-0000400F0000}"/>
    <cellStyle name="___retention_FEPTablesJul19_2007_CTSG1_FocusTWGs-test_STRJ(SOC)_SOC_Proposal_2 (1)_2009Tables_ORTC_V5" xfId="1594" xr:uid="{00000000-0005-0000-0000-0000410F0000}"/>
    <cellStyle name="___retention_FEPTablesJul19_2007_CTSG1_FocusTWGs-test_STRJ(SOC)_SOC_Proposal_2 (1)_2010-Update-PIDS-4B-lsw" xfId="7056" xr:uid="{00000000-0005-0000-0000-0000420F0000}"/>
    <cellStyle name="___retention_FEPTablesJul19_2007_CTSG1_FocusTWGs-test_STRJ(SOC)_SOC_Proposal_2 (1)_2011_ORTC-2A" xfId="3137" xr:uid="{00000000-0005-0000-0000-0000430F0000}"/>
    <cellStyle name="___retention_FEPTablesJul19_2007_CTSG1_FocusTWGs-test_STRJ(SOC)_SOC_Proposal_2 (1)_4FINAL2009Tables_ERD_Oct30_lsw" xfId="1595" xr:uid="{00000000-0005-0000-0000-0000440F0000}"/>
    <cellStyle name="___retention_FEPTablesJul19_2007_CTSG1_FocusTWGs-test_STRJ(SOC)_SOC_Proposal_2 (1)_4FINAL2009Tables_ERD_Oct30_lsw2" xfId="1596" xr:uid="{00000000-0005-0000-0000-0000450F0000}"/>
    <cellStyle name="___retention_FEPTablesJul19_2007_CTSG1_FocusTWGs-test_STRJ(SOC)_SOC_Proposal_2 (1)_ITRS 2010 NAND Flash table revision--LSW  (Revised 09-15-2010)" xfId="7057" xr:uid="{00000000-0005-0000-0000-0000460F0000}"/>
    <cellStyle name="___retention_FEPTablesJul19_2007_CTSG1_FocusTWGs-test_STRJ(SOC)_SOC_Proposal_2 (1)_ITRS B)_Table_ver6_INTC1~6_021710_After_Telecon_Rev_Alexis-lswEDITORS-NOTES" xfId="4998" xr:uid="{00000000-0005-0000-0000-0000470F0000}"/>
    <cellStyle name="___retention_FEPTablesJul19_2007_CTSG1_FocusTWGs-test_STRJ(SOC)_SOC_Proposal_2 (1)_ITRS EUV Mask WG Meeting with Proposals-2009" xfId="1597" xr:uid="{00000000-0005-0000-0000-0000480F0000}"/>
    <cellStyle name="___retention_FEPTablesJul19_2007_CTSG1_FocusTWGs-test_STRJ(SOC)_SOC_Proposal_2 (1)_ITRS Optica Mask Table change note 200907011" xfId="1598" xr:uid="{00000000-0005-0000-0000-0000490F0000}"/>
    <cellStyle name="___retention_FEPTablesJul19_2007_CTSG1_FocusTWGs-test_STRJ(SOC)_SOC_Proposal_2 (1)_Litho_Challenges_2009_ITRS_Lith_Table_Summary-V5" xfId="1599" xr:uid="{00000000-0005-0000-0000-00004A0F0000}"/>
    <cellStyle name="___retention_FEPTablesJul19_2007_CTSG1_FocusTWGs-test_STRJ(SOC)_SOC_Proposal_2 (1)_Table INTC6-Final from Italy" xfId="4999" xr:uid="{00000000-0005-0000-0000-00004B0F0000}"/>
    <cellStyle name="___retention_FEPTablesJul19_2007_CTSG1_FocusTWGs-test_STRJ(SOC)_SOC_Proposal_2 (1)_Table Test-T11 Prober updated 08Jul09" xfId="5000" xr:uid="{00000000-0005-0000-0000-00004C0F0000}"/>
    <cellStyle name="___retention_FEPTablesJul19_2007_CTSG1_FocusTWGs-test_STRJ(SOC)_SOC_Proposal_2 (1)_Table Test-T8 RF updated 14 July 2009" xfId="5001" xr:uid="{00000000-0005-0000-0000-00004D0F0000}"/>
    <cellStyle name="___retention_FEPTablesJul19_2007_CTSG1_FocusTWGs-test_STRJ(SOC)_SOC_Proposal_2 (1)_Table-PIDS4-LSW" xfId="6773" xr:uid="{00000000-0005-0000-0000-00004E0F0000}"/>
    <cellStyle name="___retention_FEPTablesJul19_2007_CTSG1_FocusTWGs-test_STRJ(SOC)_SOC_Proposal_2 (1)_Test_Tables_20081208" xfId="5002" xr:uid="{00000000-0005-0000-0000-00004F0F0000}"/>
    <cellStyle name="___retention_FEPTablesJul19_2007_CTSG1_FocusTWGs-test_STRJ(SOC)_SOC_Proposal_2 (1)_Test_Tables_20081208 Korea feedback_08081225 " xfId="5003" xr:uid="{00000000-0005-0000-0000-0000500F0000}"/>
    <cellStyle name="___retention_FEPTablesJul19_2007_CTSG1_FocusTWGs-test_STRJ(SOC)_SOC_Proposal_2 (1)_Test_Tables_20081208 Korea feedback_08081225 _Table Test-T8 RF updated 14 July 2009" xfId="5004" xr:uid="{00000000-0005-0000-0000-0000510F0000}"/>
    <cellStyle name="___retention_FEPTablesJul19_2007_CTSG1_FocusTWGs-test_STRJ(SOC)_SOC_Proposal_2 (1)_Test_Tables_20081208_Table Test-T8 RF updated 14 July 2009" xfId="5005" xr:uid="{00000000-0005-0000-0000-0000520F0000}"/>
    <cellStyle name="___retention_FEPTablesJul19_2007_CTSG1_FocusTWGs-test_STRJ(SOC)_SOC_Proposal_2 (1)_Test_Tables_20081231プローブカード案" xfId="5006" xr:uid="{00000000-0005-0000-0000-0000530F0000}"/>
    <cellStyle name="___retention_FEPTablesJul19_2007_CTSG1_FocusTWGs-test_STRJ(SOC)_SOC_Proposal_2 (1)_Test_Tables_20081231プローブカード案_Table Test-T8 RF updated 14 July 2009" xfId="5007" xr:uid="{00000000-0005-0000-0000-0000540F0000}"/>
    <cellStyle name="___retention_FEPTablesJul19_2007_CTSG1_FocusTWGs-test_STRJ(SOC)_SOC_Proposal_2 (1)_Test_Tables_20090113プローブカード案2" xfId="5008" xr:uid="{00000000-0005-0000-0000-0000550F0000}"/>
    <cellStyle name="___retention_FEPTablesJul19_2007_CTSG1_FocusTWGs-test_STRJ(SOC)_SOC_Proposal_2 (1)_Test_Tables_20090113プローブカード案2_Table Test-T8 RF updated 14 July 2009" xfId="5009" xr:uid="{00000000-0005-0000-0000-0000560F0000}"/>
    <cellStyle name="___retention_FEPTablesJul19_2007_CTSG1_FocusTWGs-test_STRJ(SOC)_SOC_Proposal_2 (1)_Test_Tables_20090113プローブカード案3" xfId="5010" xr:uid="{00000000-0005-0000-0000-0000570F0000}"/>
    <cellStyle name="___retention_FEPTablesJul19_2007_CTSG1_FocusTWGs-test_STRJ(SOC)_SOC_Proposal_2 (1)_Test_Tables_20090113プローブカード案3_Table Test-T8 RF updated 14 July 2009" xfId="5011" xr:uid="{00000000-0005-0000-0000-0000580F0000}"/>
    <cellStyle name="___retention_FEPTablesJul19_2007_CTSG1_FocusTWGs-test_STRJ(SOC)_SOC_Proposal_2 (1)_To Linda ITRS_NILb (2)" xfId="1600" xr:uid="{00000000-0005-0000-0000-0000590F0000}"/>
    <cellStyle name="___retention_FEPTablesJul19_2007_CTSG1_FocusTWGs-test_STRJ(SOC)_SOC_Proposal_2 (1)_WK_2007Test0612Rev04" xfId="1601" xr:uid="{00000000-0005-0000-0000-00005A0F0000}"/>
    <cellStyle name="___retention_FEPTablesJul19_2007_CTSG1_FocusTWGs-test_STRJ(SOC)_SOC_Proposal_2 (1)_WK_2007Test0612Rev04 2" xfId="7490" xr:uid="{00000000-0005-0000-0000-00005B0F0000}"/>
    <cellStyle name="___retention_FEPTablesJul19_2007_CTSG1_FocusTWGs-test_STRJ(SOC)_SOC_Proposal_2 (1)_WK_2007Test0612Rev04_2008Tables_FOCUS_ERM-ERD-FEP-LITH-INTC-FAC-AP_DRAFTv7" xfId="1602" xr:uid="{00000000-0005-0000-0000-00005C0F0000}"/>
    <cellStyle name="___retention_FEPTablesJul19_2007_CTSG1_FocusTWGs-test_STRJ(SOC)_SOC_Proposal_2 (1)_WK_2007Test0612Rev04_2008Tables_FOCUS_ERM-ERD-FEP-LITH-INTC-FAC-AP_DRAFTv7 2" xfId="7191" xr:uid="{00000000-0005-0000-0000-00005D0F0000}"/>
    <cellStyle name="___retention_FEPTablesJul19_2007_CTSG1_FocusTWGs-test_STRJ(SOC)_SOC_Proposal_2 (1)_WK_2007Test0612Rev04_2008Tables_FOCUS_ERM-ERD-FEP-LITH-INTC-FAC-AP_DRAFTv7_2009 TR Tables_Factory Integration version 08-LSW" xfId="1603" xr:uid="{00000000-0005-0000-0000-00005E0F0000}"/>
    <cellStyle name="___retention_FEPTablesJul19_2007_CTSG1_FocusTWGs-test_STRJ(SOC)_SOC_Proposal_2 (1)_WK_2007Test0612Rev04_2008Tables_FOCUS_ERM-ERD-FEP-LITH-INTC-FAC-AP_DRAFTv7_2009 TR Tables_Factory Integration(20090806)_02A" xfId="1604" xr:uid="{00000000-0005-0000-0000-00005F0F0000}"/>
    <cellStyle name="___retention_FEPTablesJul19_2007_CTSG1_FocusTWGs-test_STRJ(SOC)_SOC_Proposal_2 (1)_WK_2007Test0612Rev04_2008Tables_FOCUS_ERM-ERD-FEP-LITH-INTC-FAC-AP_DRAFTv7_2009_INDEX" xfId="5012" xr:uid="{00000000-0005-0000-0000-0000600F0000}"/>
    <cellStyle name="___retention_FEPTablesJul19_2007_CTSG1_FocusTWGs-test_STRJ(SOC)_SOC_Proposal_2 (1)_WK_2007Test0612Rev04_2008Tables_FOCUS_ERM-ERD-FEP-LITH-INTC-FAC-AP_DRAFTv7_2009_InterconnectTables_03032010" xfId="5013" xr:uid="{00000000-0005-0000-0000-0000610F0000}"/>
    <cellStyle name="___retention_FEPTablesJul19_2007_CTSG1_FocusTWGs-test_STRJ(SOC)_SOC_Proposal_2 (1)_WK_2007Test0612Rev04_2008Tables_FOCUS_ERM-ERD-FEP-LITH-INTC-FAC-AP_DRAFTv7_2009Tables_FOCUS_B_ITRS" xfId="1605" xr:uid="{00000000-0005-0000-0000-0000620F0000}"/>
    <cellStyle name="___retention_FEPTablesJul19_2007_CTSG1_FocusTWGs-test_STRJ(SOC)_SOC_Proposal_2 (1)_WK_2007Test0612Rev04_2008Tables_FOCUS_ERM-ERD-FEP-LITH-INTC-FAC-AP_DRAFTv7_2009Tables_FOCUS_B_itwg(Factory Integration)09" xfId="1606" xr:uid="{00000000-0005-0000-0000-0000630F0000}"/>
    <cellStyle name="___retention_FEPTablesJul19_2007_CTSG1_FocusTWGs-test_STRJ(SOC)_SOC_Proposal_2 (1)_WK_2007Test0612Rev04_2008Tables_FOCUS_ERM-ERD-FEP-LITH-INTC-FAC-AP_DRAFTv7_2009Tables_Focus_B-LITH-US-Bussels-V3" xfId="1607" xr:uid="{00000000-0005-0000-0000-0000640F0000}"/>
    <cellStyle name="___retention_FEPTablesJul19_2007_CTSG1_FocusTWGs-test_STRJ(SOC)_SOC_Proposal_2 (1)_WK_2007Test0612Rev04_2008Tables_FOCUS_ERM-ERD-FEP-LITH-INTC-FAC-AP_DRAFTv7_2009Tables_Focus_B-LITH-US-V13b" xfId="1608" xr:uid="{00000000-0005-0000-0000-0000650F0000}"/>
    <cellStyle name="___retention_FEPTablesJul19_2007_CTSG1_FocusTWGs-test_STRJ(SOC)_SOC_Proposal_2 (1)_WK_2007Test0612Rev04_2008Tables_FOCUS_ERM-ERD-FEP-LITH-INTC-FAC-AP_DRAFTv7_2009Tables_FOCUS_C_ITRS-FEPITWG(LL edits)" xfId="7229" xr:uid="{00000000-0005-0000-0000-0000660F0000}"/>
    <cellStyle name="___retention_FEPTablesJul19_2007_CTSG1_FocusTWGs-test_STRJ(SOC)_SOC_Proposal_2 (1)_WK_2007Test0612Rev04_2008Tables_FOCUS_ERM-ERD-FEP-LITH-INTC-FAC-AP_DRAFTv7_2009Tables_FOCUS_C_ITRSV1" xfId="1609" xr:uid="{00000000-0005-0000-0000-0000670F0000}"/>
    <cellStyle name="___retention_FEPTablesJul19_2007_CTSG1_FocusTWGs-test_STRJ(SOC)_SOC_Proposal_2 (1)_WK_2007Test0612Rev04_2008Tables_FOCUS_ERM-ERD-FEP-LITH-INTC-FAC-AP_DRAFTv7_2009Tables_FOCUS_C_ITRSV3" xfId="1610" xr:uid="{00000000-0005-0000-0000-0000680F0000}"/>
    <cellStyle name="___retention_FEPTablesJul19_2007_CTSG1_FocusTWGs-test_STRJ(SOC)_SOC_Proposal_2 (1)_WK_2007Test0612Rev04_2008Tables_FOCUS_ERM-ERD-FEP-LITH-INTC-FAC-AP_DRAFTv7_2009Tables_FOCUS_D_ITRS-ITWG Copy 2010 V1" xfId="1611" xr:uid="{00000000-0005-0000-0000-0000690F0000}"/>
    <cellStyle name="___retention_FEPTablesJul19_2007_CTSG1_FocusTWGs-test_STRJ(SOC)_SOC_Proposal_2 (1)_WK_2007Test0612Rev04_2008Tables_FOCUS_ERM-ERD-FEP-LITH-INTC-FAC-AP_DRAFTv7_2009Tables_FOCUS_E_ITRS-AP and Interconnectv1" xfId="5014" xr:uid="{00000000-0005-0000-0000-00006A0F0000}"/>
    <cellStyle name="___retention_FEPTablesJul19_2007_CTSG1_FocusTWGs-test_STRJ(SOC)_SOC_Proposal_2 (1)_WK_2007Test0612Rev04_2008Tables_FOCUS_ERM-ERD-FEP-LITH-INTC-FAC-AP_DRAFTv7_2009Tables_ORTC_V5" xfId="1612" xr:uid="{00000000-0005-0000-0000-00006B0F0000}"/>
    <cellStyle name="___retention_FEPTablesJul19_2007_CTSG1_FocusTWGs-test_STRJ(SOC)_SOC_Proposal_2 (1)_WK_2007Test0612Rev04_2008Tables_FOCUS_ERM-ERD-FEP-LITH-INTC-FAC-AP_DRAFTv7_2010-Update-PIDS-4B-lsw" xfId="6774" xr:uid="{00000000-0005-0000-0000-00006C0F0000}"/>
    <cellStyle name="___retention_FEPTablesJul19_2007_CTSG1_FocusTWGs-test_STRJ(SOC)_SOC_Proposal_2 (1)_WK_2007Test0612Rev04_2008Tables_FOCUS_ERM-ERD-FEP-LITH-INTC-FAC-AP_DRAFTv7_2011_ORTC-2A" xfId="3138" xr:uid="{00000000-0005-0000-0000-00006D0F0000}"/>
    <cellStyle name="___retention_FEPTablesJul19_2007_CTSG1_FocusTWGs-test_STRJ(SOC)_SOC_Proposal_2 (1)_WK_2007Test0612Rev04_2008Tables_FOCUS_ERM-ERD-FEP-LITH-INTC-FAC-AP_DRAFTv7_4FINAL2009Tables_ERD_Oct30_lsw" xfId="1613" xr:uid="{00000000-0005-0000-0000-00006E0F0000}"/>
    <cellStyle name="___retention_FEPTablesJul19_2007_CTSG1_FocusTWGs-test_STRJ(SOC)_SOC_Proposal_2 (1)_WK_2007Test0612Rev04_2008Tables_FOCUS_ERM-ERD-FEP-LITH-INTC-FAC-AP_DRAFTv7_4FINAL2009Tables_ERD_Oct30_lsw2" xfId="1614" xr:uid="{00000000-0005-0000-0000-00006F0F0000}"/>
    <cellStyle name="___retention_FEPTablesJul19_2007_CTSG1_FocusTWGs-test_STRJ(SOC)_SOC_Proposal_2 (1)_WK_2007Test0612Rev04_2008Tables_FOCUS_ERM-ERD-FEP-LITH-INTC-FAC-AP_DRAFTv7_ITRS 2010 NAND Flash table revision--LSW  (Revised 09-15-2010)" xfId="7357" xr:uid="{00000000-0005-0000-0000-0000700F0000}"/>
    <cellStyle name="___retention_FEPTablesJul19_2007_CTSG1_FocusTWGs-test_STRJ(SOC)_SOC_Proposal_2 (1)_WK_2007Test0612Rev04_2008Tables_FOCUS_ERM-ERD-FEP-LITH-INTC-FAC-AP_DRAFTv7_ITRS B)_Table_ver6_INTC1~6_021710_After_Telecon_Rev_Alexis-lswEDITORS-NOTES" xfId="5015" xr:uid="{00000000-0005-0000-0000-0000710F0000}"/>
    <cellStyle name="___retention_FEPTablesJul19_2007_CTSG1_FocusTWGs-test_STRJ(SOC)_SOC_Proposal_2 (1)_WK_2007Test0612Rev04_2008Tables_FOCUS_ERM-ERD-FEP-LITH-INTC-FAC-AP_DRAFTv7_ITRS EUV Mask WG Meeting with Proposals-2009" xfId="1615" xr:uid="{00000000-0005-0000-0000-0000720F0000}"/>
    <cellStyle name="___retention_FEPTablesJul19_2007_CTSG1_FocusTWGs-test_STRJ(SOC)_SOC_Proposal_2 (1)_WK_2007Test0612Rev04_2008Tables_FOCUS_ERM-ERD-FEP-LITH-INTC-FAC-AP_DRAFTv7_ITRS Optica Mask Table change note 200907011" xfId="1616" xr:uid="{00000000-0005-0000-0000-0000730F0000}"/>
    <cellStyle name="___retention_FEPTablesJul19_2007_CTSG1_FocusTWGs-test_STRJ(SOC)_SOC_Proposal_2 (1)_WK_2007Test0612Rev04_2008Tables_FOCUS_ERM-ERD-FEP-LITH-INTC-FAC-AP_DRAFTv7_Litho_Challenges_2009_ITRS_Lith_Table_Summary-V5" xfId="1617" xr:uid="{00000000-0005-0000-0000-0000740F0000}"/>
    <cellStyle name="___retention_FEPTablesJul19_2007_CTSG1_FocusTWGs-test_STRJ(SOC)_SOC_Proposal_2 (1)_WK_2007Test0612Rev04_2008Tables_FOCUS_ERM-ERD-FEP-LITH-INTC-FAC-AP_DRAFTv7_Table INTC6-Final from Italy" xfId="5016" xr:uid="{00000000-0005-0000-0000-0000750F0000}"/>
    <cellStyle name="___retention_FEPTablesJul19_2007_CTSG1_FocusTWGs-test_STRJ(SOC)_SOC_Proposal_2 (1)_WK_2007Test0612Rev04_2008Tables_FOCUS_ERM-ERD-FEP-LITH-INTC-FAC-AP_DRAFTv7_Table-PIDS4-LSW" xfId="7058" xr:uid="{00000000-0005-0000-0000-0000760F0000}"/>
    <cellStyle name="___retention_FEPTablesJul19_2007_CTSG1_FocusTWGs-test_STRJ(SOC)_SOC_Proposal_2 (1)_WK_2007Test0612Rev04_2008Tables_FOCUS_ERM-ERD-FEP-LITH-INTC-FAC-AP_DRAFTv7_To Linda ITRS_NILb (2)" xfId="1618" xr:uid="{00000000-0005-0000-0000-0000770F0000}"/>
    <cellStyle name="___retention_FEPTablesJul19_2007_CTSG1_FocusTWGs-test_STRJ(SOC)_SOC_Proposal_2 (1)_WK_2007Test0612Rev04_2008Test 081203 handler revised proposal by SEAJ" xfId="5017" xr:uid="{00000000-0005-0000-0000-0000780F0000}"/>
    <cellStyle name="___retention_FEPTablesJul19_2007_CTSG1_FocusTWGs-test_STRJ(SOC)_SOC_Proposal_2 (1)_WK_2007Test0612Rev04_2008Test 081203 handler revised proposal by SEAJ_2009 ITRS TestTable(Handler)090505" xfId="5018" xr:uid="{00000000-0005-0000-0000-0000790F0000}"/>
    <cellStyle name="___retention_FEPTablesJul19_2007_CTSG1_FocusTWGs-test_STRJ(SOC)_SOC_Proposal_2 (1)_WK_2007Test0612Rev04_2008Test 081203 handler revised proposal by SEAJ_Table Test-T8 RF updated 14 July 2009" xfId="5019" xr:uid="{00000000-0005-0000-0000-00007A0F0000}"/>
    <cellStyle name="___retention_FEPTablesJul19_2007_CTSG1_FocusTWGs-test_STRJ(SOC)_SOC_Proposal_2 (1)_WK_2007Test0612Rev04_2008Test 1120 prober " xfId="5020" xr:uid="{00000000-0005-0000-0000-00007B0F0000}"/>
    <cellStyle name="___retention_FEPTablesJul19_2007_CTSG1_FocusTWGs-test_STRJ(SOC)_SOC_Proposal_2 (1)_WK_2007Test0612Rev04_2008Test 1120 prober _2009 ITRS TestTable(Handler)090505" xfId="5021" xr:uid="{00000000-0005-0000-0000-00007C0F0000}"/>
    <cellStyle name="___retention_FEPTablesJul19_2007_CTSG1_FocusTWGs-test_STRJ(SOC)_SOC_Proposal_2 (1)_WK_2007Test0612Rev04_2008Test 1120 prober _Table Test-T8 RF updated 14 July 2009" xfId="5022" xr:uid="{00000000-0005-0000-0000-00007D0F0000}"/>
    <cellStyle name="___retention_FEPTablesJul19_2007_CTSG1_FocusTWGs-test_STRJ(SOC)_SOC_Proposal_2 (1)_WK_2007Test0612Rev04_2008Test0722" xfId="5023" xr:uid="{00000000-0005-0000-0000-00007E0F0000}"/>
    <cellStyle name="___retention_FEPTablesJul19_2007_CTSG1_FocusTWGs-test_STRJ(SOC)_SOC_Proposal_2 (1)_WK_2007Test0612Rev04_2008Test0722_2009 ITRS TestTable(Handler)090505" xfId="5024" xr:uid="{00000000-0005-0000-0000-00007F0F0000}"/>
    <cellStyle name="___retention_FEPTablesJul19_2007_CTSG1_FocusTWGs-test_STRJ(SOC)_SOC_Proposal_2 (1)_WK_2007Test0612Rev04_2008Test0722_Table Test-T8 RF updated 14 July 2009" xfId="5025" xr:uid="{00000000-0005-0000-0000-0000800F0000}"/>
    <cellStyle name="___retention_FEPTablesJul19_2007_CTSG1_FocusTWGs-test_STRJ(SOC)_SOC_Proposal_2 (1)_WK_2007Test0612Rev04_2008Test1215" xfId="5026" xr:uid="{00000000-0005-0000-0000-0000810F0000}"/>
    <cellStyle name="___retention_FEPTablesJul19_2007_CTSG1_FocusTWGs-test_STRJ(SOC)_SOC_Proposal_2 (1)_WK_2007Test0612Rev04_2008Test1215_Table Test-T8 RF updated 14 July 2009" xfId="5027" xr:uid="{00000000-0005-0000-0000-0000820F0000}"/>
    <cellStyle name="___retention_FEPTablesJul19_2007_CTSG1_FocusTWGs-test_STRJ(SOC)_SOC_Proposal_2 (1)_WK_2007Test0612Rev04_2008TestProposals_Handler_081208" xfId="5028" xr:uid="{00000000-0005-0000-0000-0000830F0000}"/>
    <cellStyle name="___retention_FEPTablesJul19_2007_CTSG1_FocusTWGs-test_STRJ(SOC)_SOC_Proposal_2 (1)_WK_2007Test0612Rev04_2008TestProposals_Handler_081208_Table Test-T8 RF updated 14 July 2009" xfId="5029" xr:uid="{00000000-0005-0000-0000-0000840F0000}"/>
    <cellStyle name="___retention_FEPTablesJul19_2007_CTSG1_FocusTWGs-test_STRJ(SOC)_SOC_Proposal_2 (1)_WK_2007Test0612Rev04_2009 ITRS TestTable(Handler)090505" xfId="5030" xr:uid="{00000000-0005-0000-0000-0000850F0000}"/>
    <cellStyle name="___retention_FEPTablesJul19_2007_CTSG1_FocusTWGs-test_STRJ(SOC)_SOC_Proposal_2 (1)_WK_2007Test0612Rev04_2009 TR Tables_Factory Integration version 08-LSW" xfId="1619" xr:uid="{00000000-0005-0000-0000-0000860F0000}"/>
    <cellStyle name="___retention_FEPTablesJul19_2007_CTSG1_FocusTWGs-test_STRJ(SOC)_SOC_Proposal_2 (1)_WK_2007Test0612Rev04_2009 TR Tables_Factory Integration(20090806)_02A" xfId="1620" xr:uid="{00000000-0005-0000-0000-0000870F0000}"/>
    <cellStyle name="___retention_FEPTablesJul19_2007_CTSG1_FocusTWGs-test_STRJ(SOC)_SOC_Proposal_2 (1)_WK_2007Test0612Rev04_2009_INDEX" xfId="5031" xr:uid="{00000000-0005-0000-0000-0000880F0000}"/>
    <cellStyle name="___retention_FEPTablesJul19_2007_CTSG1_FocusTWGs-test_STRJ(SOC)_SOC_Proposal_2 (1)_WK_2007Test0612Rev04_2009_InterconnectTables_03032010" xfId="5032" xr:uid="{00000000-0005-0000-0000-0000890F0000}"/>
    <cellStyle name="___retention_FEPTablesJul19_2007_CTSG1_FocusTWGs-test_STRJ(SOC)_SOC_Proposal_2 (1)_WK_2007Test0612Rev04_2009Tables_FOCUS_B_ITRS" xfId="1621" xr:uid="{00000000-0005-0000-0000-00008A0F0000}"/>
    <cellStyle name="___retention_FEPTablesJul19_2007_CTSG1_FocusTWGs-test_STRJ(SOC)_SOC_Proposal_2 (1)_WK_2007Test0612Rev04_2009Tables_FOCUS_B_itwg(Factory Integration)09" xfId="1622" xr:uid="{00000000-0005-0000-0000-00008B0F0000}"/>
    <cellStyle name="___retention_FEPTablesJul19_2007_CTSG1_FocusTWGs-test_STRJ(SOC)_SOC_Proposal_2 (1)_WK_2007Test0612Rev04_2009Tables_Focus_B-LITH-US-Bussels-V3" xfId="1623" xr:uid="{00000000-0005-0000-0000-00008C0F0000}"/>
    <cellStyle name="___retention_FEPTablesJul19_2007_CTSG1_FocusTWGs-test_STRJ(SOC)_SOC_Proposal_2 (1)_WK_2007Test0612Rev04_2009Tables_Focus_B-LITH-US-V13b" xfId="1624" xr:uid="{00000000-0005-0000-0000-00008D0F0000}"/>
    <cellStyle name="___retention_FEPTablesJul19_2007_CTSG1_FocusTWGs-test_STRJ(SOC)_SOC_Proposal_2 (1)_WK_2007Test0612Rev04_2009Tables_FOCUS_C_ITRS-FEPITWG(LL edits)" xfId="7059" xr:uid="{00000000-0005-0000-0000-00008E0F0000}"/>
    <cellStyle name="___retention_FEPTablesJul19_2007_CTSG1_FocusTWGs-test_STRJ(SOC)_SOC_Proposal_2 (1)_WK_2007Test0612Rev04_2009Tables_FOCUS_C_ITRSV1" xfId="1625" xr:uid="{00000000-0005-0000-0000-00008F0F0000}"/>
    <cellStyle name="___retention_FEPTablesJul19_2007_CTSG1_FocusTWGs-test_STRJ(SOC)_SOC_Proposal_2 (1)_WK_2007Test0612Rev04_2009Tables_FOCUS_C_ITRSV3" xfId="1626" xr:uid="{00000000-0005-0000-0000-0000900F0000}"/>
    <cellStyle name="___retention_FEPTablesJul19_2007_CTSG1_FocusTWGs-test_STRJ(SOC)_SOC_Proposal_2 (1)_WK_2007Test0612Rev04_2009Tables_FOCUS_D_ITRS-ITWG Copy 2010 V1" xfId="1627" xr:uid="{00000000-0005-0000-0000-0000910F0000}"/>
    <cellStyle name="___retention_FEPTablesJul19_2007_CTSG1_FocusTWGs-test_STRJ(SOC)_SOC_Proposal_2 (1)_WK_2007Test0612Rev04_2009Tables_FOCUS_E_ITRS-AP and Interconnectv1" xfId="5033" xr:uid="{00000000-0005-0000-0000-0000920F0000}"/>
    <cellStyle name="___retention_FEPTablesJul19_2007_CTSG1_FocusTWGs-test_STRJ(SOC)_SOC_Proposal_2 (1)_WK_2007Test0612Rev04_2009Tables_ORTC_V5" xfId="1628" xr:uid="{00000000-0005-0000-0000-0000930F0000}"/>
    <cellStyle name="___retention_FEPTablesJul19_2007_CTSG1_FocusTWGs-test_STRJ(SOC)_SOC_Proposal_2 (1)_WK_2007Test0612Rev04_2010-Update-PIDS-4B-lsw" xfId="7671" xr:uid="{00000000-0005-0000-0000-0000940F0000}"/>
    <cellStyle name="___retention_FEPTablesJul19_2007_CTSG1_FocusTWGs-test_STRJ(SOC)_SOC_Proposal_2 (1)_WK_2007Test0612Rev04_2011_ORTC-2A" xfId="3139" xr:uid="{00000000-0005-0000-0000-0000950F0000}"/>
    <cellStyle name="___retention_FEPTablesJul19_2007_CTSG1_FocusTWGs-test_STRJ(SOC)_SOC_Proposal_2 (1)_WK_2007Test0612Rev04_4FINAL2009Tables_ERD_Oct30_lsw" xfId="1629" xr:uid="{00000000-0005-0000-0000-0000960F0000}"/>
    <cellStyle name="___retention_FEPTablesJul19_2007_CTSG1_FocusTWGs-test_STRJ(SOC)_SOC_Proposal_2 (1)_WK_2007Test0612Rev04_4FINAL2009Tables_ERD_Oct30_lsw2" xfId="1630" xr:uid="{00000000-0005-0000-0000-0000970F0000}"/>
    <cellStyle name="___retention_FEPTablesJul19_2007_CTSG1_FocusTWGs-test_STRJ(SOC)_SOC_Proposal_2 (1)_WK_2007Test0612Rev04_ITRS 2010 NAND Flash table revision--LSW  (Revised 09-15-2010)" xfId="7060" xr:uid="{00000000-0005-0000-0000-0000980F0000}"/>
    <cellStyle name="___retention_FEPTablesJul19_2007_CTSG1_FocusTWGs-test_STRJ(SOC)_SOC_Proposal_2 (1)_WK_2007Test0612Rev04_ITRS B)_Table_ver6_INTC1~6_021710_After_Telecon_Rev_Alexis-lswEDITORS-NOTES" xfId="5034" xr:uid="{00000000-0005-0000-0000-0000990F0000}"/>
    <cellStyle name="___retention_FEPTablesJul19_2007_CTSG1_FocusTWGs-test_STRJ(SOC)_SOC_Proposal_2 (1)_WK_2007Test0612Rev04_ITRS EUV Mask WG Meeting with Proposals-2009" xfId="1631" xr:uid="{00000000-0005-0000-0000-00009A0F0000}"/>
    <cellStyle name="___retention_FEPTablesJul19_2007_CTSG1_FocusTWGs-test_STRJ(SOC)_SOC_Proposal_2 (1)_WK_2007Test0612Rev04_ITRS Optica Mask Table change note 200907011" xfId="1632" xr:uid="{00000000-0005-0000-0000-00009B0F0000}"/>
    <cellStyle name="___retention_FEPTablesJul19_2007_CTSG1_FocusTWGs-test_STRJ(SOC)_SOC_Proposal_2 (1)_WK_2007Test0612Rev04_Litho_Challenges_2009_ITRS_Lith_Table_Summary-V5" xfId="1633" xr:uid="{00000000-0005-0000-0000-00009C0F0000}"/>
    <cellStyle name="___retention_FEPTablesJul19_2007_CTSG1_FocusTWGs-test_STRJ(SOC)_SOC_Proposal_2 (1)_WK_2007Test0612Rev04_Table INTC6-Final from Italy" xfId="5035" xr:uid="{00000000-0005-0000-0000-00009D0F0000}"/>
    <cellStyle name="___retention_FEPTablesJul19_2007_CTSG1_FocusTWGs-test_STRJ(SOC)_SOC_Proposal_2 (1)_WK_2007Test0612Rev04_Table Test-T11 Prober updated 08Jul09" xfId="5036" xr:uid="{00000000-0005-0000-0000-00009E0F0000}"/>
    <cellStyle name="___retention_FEPTablesJul19_2007_CTSG1_FocusTWGs-test_STRJ(SOC)_SOC_Proposal_2 (1)_WK_2007Test0612Rev04_Table Test-T8 RF updated 14 July 2009" xfId="5037" xr:uid="{00000000-0005-0000-0000-00009F0F0000}"/>
    <cellStyle name="___retention_FEPTablesJul19_2007_CTSG1_FocusTWGs-test_STRJ(SOC)_SOC_Proposal_2 (1)_WK_2007Test0612Rev04_Table-PIDS4-LSW" xfId="7061" xr:uid="{00000000-0005-0000-0000-0000A00F0000}"/>
    <cellStyle name="___retention_FEPTablesJul19_2007_CTSG1_FocusTWGs-test_STRJ(SOC)_SOC_Proposal_2 (1)_WK_2007Test0612Rev04_Test_Tables_20081208" xfId="5038" xr:uid="{00000000-0005-0000-0000-0000A10F0000}"/>
    <cellStyle name="___retention_FEPTablesJul19_2007_CTSG1_FocusTWGs-test_STRJ(SOC)_SOC_Proposal_2 (1)_WK_2007Test0612Rev04_Test_Tables_20081208 Korea feedback_08081225 " xfId="5039" xr:uid="{00000000-0005-0000-0000-0000A20F0000}"/>
    <cellStyle name="___retention_FEPTablesJul19_2007_CTSG1_FocusTWGs-test_STRJ(SOC)_SOC_Proposal_2 (1)_WK_2007Test0612Rev04_Test_Tables_20081208 Korea feedback_08081225 _Table Test-T8 RF updated 14 July 2009" xfId="5040" xr:uid="{00000000-0005-0000-0000-0000A30F0000}"/>
    <cellStyle name="___retention_FEPTablesJul19_2007_CTSG1_FocusTWGs-test_STRJ(SOC)_SOC_Proposal_2 (1)_WK_2007Test0612Rev04_Test_Tables_20081208_Table Test-T8 RF updated 14 July 2009" xfId="5041" xr:uid="{00000000-0005-0000-0000-0000A40F0000}"/>
    <cellStyle name="___retention_FEPTablesJul19_2007_CTSG1_FocusTWGs-test_STRJ(SOC)_SOC_Proposal_2 (1)_WK_2007Test0612Rev04_Test_Tables_20081231プローブカード案" xfId="5042" xr:uid="{00000000-0005-0000-0000-0000A50F0000}"/>
    <cellStyle name="___retention_FEPTablesJul19_2007_CTSG1_FocusTWGs-test_STRJ(SOC)_SOC_Proposal_2 (1)_WK_2007Test0612Rev04_Test_Tables_20081231プローブカード案_Table Test-T8 RF updated 14 July 2009" xfId="5043" xr:uid="{00000000-0005-0000-0000-0000A60F0000}"/>
    <cellStyle name="___retention_FEPTablesJul19_2007_CTSG1_FocusTWGs-test_STRJ(SOC)_SOC_Proposal_2 (1)_WK_2007Test0612Rev04_Test_Tables_20090113プローブカード案2" xfId="5044" xr:uid="{00000000-0005-0000-0000-0000A70F0000}"/>
    <cellStyle name="___retention_FEPTablesJul19_2007_CTSG1_FocusTWGs-test_STRJ(SOC)_SOC_Proposal_2 (1)_WK_2007Test0612Rev04_Test_Tables_20090113プローブカード案2_Table Test-T8 RF updated 14 July 2009" xfId="5045" xr:uid="{00000000-0005-0000-0000-0000A80F0000}"/>
    <cellStyle name="___retention_FEPTablesJul19_2007_CTSG1_FocusTWGs-test_STRJ(SOC)_SOC_Proposal_2 (1)_WK_2007Test0612Rev04_Test_Tables_20090113プローブカード案3" xfId="5046" xr:uid="{00000000-0005-0000-0000-0000A90F0000}"/>
    <cellStyle name="___retention_FEPTablesJul19_2007_CTSG1_FocusTWGs-test_STRJ(SOC)_SOC_Proposal_2 (1)_WK_2007Test0612Rev04_Test_Tables_20090113プローブカード案3_Table Test-T8 RF updated 14 July 2009" xfId="5047" xr:uid="{00000000-0005-0000-0000-0000AA0F0000}"/>
    <cellStyle name="___retention_FEPTablesJul19_2007_CTSG1_FocusTWGs-test_STRJ(SOC)_SOC_Proposal_2 (1)_WK_2007Test0612Rev04_To Linda ITRS_NILb (2)" xfId="1634" xr:uid="{00000000-0005-0000-0000-0000AB0F0000}"/>
    <cellStyle name="___retention_FEPTablesJul19_2007_CTSG1_FocusTWGs-test_STRJ(SOC)_SOC_Proposal_2 (1)_WK_2007Test0612Rev04_見直しfor2009：2007Test0829_SoC&amp;Logic" xfId="5048" xr:uid="{00000000-0005-0000-0000-0000AC0F0000}"/>
    <cellStyle name="___retention_FEPTablesJul19_2007_CTSG1_FocusTWGs-test_STRJ(SOC)_SOC_Proposal_2 (1)_WK_2007Test0612Rev04_見直しfor2009：2007Test0829_SoC&amp;Logic(0707会議後)" xfId="5049" xr:uid="{00000000-0005-0000-0000-0000AD0F0000}"/>
    <cellStyle name="___retention_FEPTablesJul19_2007_CTSG1_FocusTWGs-test_STRJ(SOC)_SOC_Proposal_2 (1)_見直しfor2009：2007Test0829_SoC&amp;Logic" xfId="5050" xr:uid="{00000000-0005-0000-0000-0000AE0F0000}"/>
    <cellStyle name="___retention_FEPTablesJul19_2007_CTSG1_FocusTWGs-test_STRJ(SOC)_SOC_Proposal_2 (1)_見直しfor2009：2007Test0829_SoC&amp;Logic(0707会議後)" xfId="5051" xr:uid="{00000000-0005-0000-0000-0000AF0F0000}"/>
    <cellStyle name="___retention_FEPTablesJul19_2007_CTSG1_FocusTWGs-test_STRJ(SOC)_Table INTC6-Final from Italy" xfId="5052" xr:uid="{00000000-0005-0000-0000-0000B00F0000}"/>
    <cellStyle name="___retention_FEPTablesJul19_2007_CTSG1_FocusTWGs-test_STRJ(SOC)_Table Test-T11 Prober updated 08Jul09" xfId="5053" xr:uid="{00000000-0005-0000-0000-0000B10F0000}"/>
    <cellStyle name="___retention_FEPTablesJul19_2007_CTSG1_FocusTWGs-test_STRJ(SOC)_Table Test-T8 RF updated 14 July 2009" xfId="5054" xr:uid="{00000000-0005-0000-0000-0000B20F0000}"/>
    <cellStyle name="___retention_FEPTablesJul19_2007_CTSG1_FocusTWGs-test_STRJ(SOC)_Table-PIDS4-LSW" xfId="7062" xr:uid="{00000000-0005-0000-0000-0000B30F0000}"/>
    <cellStyle name="___retention_FEPTablesJul19_2007_CTSG1_FocusTWGs-test_STRJ(SOC)_Test_Tables_20081208" xfId="5055" xr:uid="{00000000-0005-0000-0000-0000B40F0000}"/>
    <cellStyle name="___retention_FEPTablesJul19_2007_CTSG1_FocusTWGs-test_STRJ(SOC)_Test_Tables_20081208 Korea feedback_08081225 " xfId="5056" xr:uid="{00000000-0005-0000-0000-0000B50F0000}"/>
    <cellStyle name="___retention_FEPTablesJul19_2007_CTSG1_FocusTWGs-test_STRJ(SOC)_Test_Tables_20081208 Korea feedback_08081225 _Table Test-T8 RF updated 14 July 2009" xfId="5057" xr:uid="{00000000-0005-0000-0000-0000B60F0000}"/>
    <cellStyle name="___retention_FEPTablesJul19_2007_CTSG1_FocusTWGs-test_STRJ(SOC)_Test_Tables_20081208_Table Test-T8 RF updated 14 July 2009" xfId="5058" xr:uid="{00000000-0005-0000-0000-0000B70F0000}"/>
    <cellStyle name="___retention_FEPTablesJul19_2007_CTSG1_FocusTWGs-test_STRJ(SOC)_Test_Tables_20081231プローブカード案" xfId="5059" xr:uid="{00000000-0005-0000-0000-0000B80F0000}"/>
    <cellStyle name="___retention_FEPTablesJul19_2007_CTSG1_FocusTWGs-test_STRJ(SOC)_Test_Tables_20081231プローブカード案_Table Test-T8 RF updated 14 July 2009" xfId="5060" xr:uid="{00000000-0005-0000-0000-0000B90F0000}"/>
    <cellStyle name="___retention_FEPTablesJul19_2007_CTSG1_FocusTWGs-test_STRJ(SOC)_Test_Tables_20090113プローブカード案2" xfId="5061" xr:uid="{00000000-0005-0000-0000-0000BA0F0000}"/>
    <cellStyle name="___retention_FEPTablesJul19_2007_CTSG1_FocusTWGs-test_STRJ(SOC)_Test_Tables_20090113プローブカード案2_Table Test-T8 RF updated 14 July 2009" xfId="5062" xr:uid="{00000000-0005-0000-0000-0000BB0F0000}"/>
    <cellStyle name="___retention_FEPTablesJul19_2007_CTSG1_FocusTWGs-test_STRJ(SOC)_Test_Tables_20090113プローブカード案3" xfId="5063" xr:uid="{00000000-0005-0000-0000-0000BC0F0000}"/>
    <cellStyle name="___retention_FEPTablesJul19_2007_CTSG1_FocusTWGs-test_STRJ(SOC)_Test_Tables_20090113プローブカード案3_Table Test-T8 RF updated 14 July 2009" xfId="5064" xr:uid="{00000000-0005-0000-0000-0000BD0F0000}"/>
    <cellStyle name="___retention_FEPTablesJul19_2007_CTSG1_FocusTWGs-test_STRJ(SOC)_To Linda ITRS_NILb (2)" xfId="1635" xr:uid="{00000000-0005-0000-0000-0000BE0F0000}"/>
    <cellStyle name="___retention_FEPTablesJul19_2007_CTSG1_FocusTWGs-test_STRJ(SOC)_WK_2007Test0612Rev04" xfId="1636" xr:uid="{00000000-0005-0000-0000-0000BF0F0000}"/>
    <cellStyle name="___retention_FEPTablesJul19_2007_CTSG1_FocusTWGs-test_STRJ(SOC)_WK_2007Test0612Rev04 2" xfId="6891" xr:uid="{00000000-0005-0000-0000-0000C00F0000}"/>
    <cellStyle name="___retention_FEPTablesJul19_2007_CTSG1_FocusTWGs-test_STRJ(SOC)_WK_2007Test0612Rev04_2008Tables_FOCUS_ERM-ERD-FEP-LITH-INTC-FAC-AP_DRAFTv7" xfId="1637" xr:uid="{00000000-0005-0000-0000-0000C10F0000}"/>
    <cellStyle name="___retention_FEPTablesJul19_2007_CTSG1_FocusTWGs-test_STRJ(SOC)_WK_2007Test0612Rev04_2008Tables_FOCUS_ERM-ERD-FEP-LITH-INTC-FAC-AP_DRAFTv7 2" xfId="6892" xr:uid="{00000000-0005-0000-0000-0000C20F0000}"/>
    <cellStyle name="___retention_FEPTablesJul19_2007_CTSG1_FocusTWGs-test_STRJ(SOC)_WK_2007Test0612Rev04_2008Tables_FOCUS_ERM-ERD-FEP-LITH-INTC-FAC-AP_DRAFTv7_2009 TR Tables_Factory Integration version 08-LSW" xfId="1638" xr:uid="{00000000-0005-0000-0000-0000C30F0000}"/>
    <cellStyle name="___retention_FEPTablesJul19_2007_CTSG1_FocusTWGs-test_STRJ(SOC)_WK_2007Test0612Rev04_2008Tables_FOCUS_ERM-ERD-FEP-LITH-INTC-FAC-AP_DRAFTv7_2009 TR Tables_Factory Integration(20090806)_02A" xfId="1639" xr:uid="{00000000-0005-0000-0000-0000C40F0000}"/>
    <cellStyle name="___retention_FEPTablesJul19_2007_CTSG1_FocusTWGs-test_STRJ(SOC)_WK_2007Test0612Rev04_2008Tables_FOCUS_ERM-ERD-FEP-LITH-INTC-FAC-AP_DRAFTv7_2009_INDEX" xfId="5065" xr:uid="{00000000-0005-0000-0000-0000C50F0000}"/>
    <cellStyle name="___retention_FEPTablesJul19_2007_CTSG1_FocusTWGs-test_STRJ(SOC)_WK_2007Test0612Rev04_2008Tables_FOCUS_ERM-ERD-FEP-LITH-INTC-FAC-AP_DRAFTv7_2009_InterconnectTables_03032010" xfId="5066" xr:uid="{00000000-0005-0000-0000-0000C60F0000}"/>
    <cellStyle name="___retention_FEPTablesJul19_2007_CTSG1_FocusTWGs-test_STRJ(SOC)_WK_2007Test0612Rev04_2008Tables_FOCUS_ERM-ERD-FEP-LITH-INTC-FAC-AP_DRAFTv7_2009Tables_FOCUS_B_ITRS" xfId="1640" xr:uid="{00000000-0005-0000-0000-0000C70F0000}"/>
    <cellStyle name="___retention_FEPTablesJul19_2007_CTSG1_FocusTWGs-test_STRJ(SOC)_WK_2007Test0612Rev04_2008Tables_FOCUS_ERM-ERD-FEP-LITH-INTC-FAC-AP_DRAFTv7_2009Tables_FOCUS_B_itwg(Factory Integration)09" xfId="1641" xr:uid="{00000000-0005-0000-0000-0000C80F0000}"/>
    <cellStyle name="___retention_FEPTablesJul19_2007_CTSG1_FocusTWGs-test_STRJ(SOC)_WK_2007Test0612Rev04_2008Tables_FOCUS_ERM-ERD-FEP-LITH-INTC-FAC-AP_DRAFTv7_2009Tables_Focus_B-LITH-US-Bussels-V3" xfId="1642" xr:uid="{00000000-0005-0000-0000-0000C90F0000}"/>
    <cellStyle name="___retention_FEPTablesJul19_2007_CTSG1_FocusTWGs-test_STRJ(SOC)_WK_2007Test0612Rev04_2008Tables_FOCUS_ERM-ERD-FEP-LITH-INTC-FAC-AP_DRAFTv7_2009Tables_Focus_B-LITH-US-V13b" xfId="1643" xr:uid="{00000000-0005-0000-0000-0000CA0F0000}"/>
    <cellStyle name="___retention_FEPTablesJul19_2007_CTSG1_FocusTWGs-test_STRJ(SOC)_WK_2007Test0612Rev04_2008Tables_FOCUS_ERM-ERD-FEP-LITH-INTC-FAC-AP_DRAFTv7_2009Tables_FOCUS_C_ITRS-FEPITWG(LL edits)" xfId="6775" xr:uid="{00000000-0005-0000-0000-0000CB0F0000}"/>
    <cellStyle name="___retention_FEPTablesJul19_2007_CTSG1_FocusTWGs-test_STRJ(SOC)_WK_2007Test0612Rev04_2008Tables_FOCUS_ERM-ERD-FEP-LITH-INTC-FAC-AP_DRAFTv7_2009Tables_FOCUS_C_ITRSV1" xfId="1644" xr:uid="{00000000-0005-0000-0000-0000CC0F0000}"/>
    <cellStyle name="___retention_FEPTablesJul19_2007_CTSG1_FocusTWGs-test_STRJ(SOC)_WK_2007Test0612Rev04_2008Tables_FOCUS_ERM-ERD-FEP-LITH-INTC-FAC-AP_DRAFTv7_2009Tables_FOCUS_C_ITRSV3" xfId="1645" xr:uid="{00000000-0005-0000-0000-0000CD0F0000}"/>
    <cellStyle name="___retention_FEPTablesJul19_2007_CTSG1_FocusTWGs-test_STRJ(SOC)_WK_2007Test0612Rev04_2008Tables_FOCUS_ERM-ERD-FEP-LITH-INTC-FAC-AP_DRAFTv7_2009Tables_FOCUS_D_ITRS-ITWG Copy 2010 V1" xfId="1646" xr:uid="{00000000-0005-0000-0000-0000CE0F0000}"/>
    <cellStyle name="___retention_FEPTablesJul19_2007_CTSG1_FocusTWGs-test_STRJ(SOC)_WK_2007Test0612Rev04_2008Tables_FOCUS_ERM-ERD-FEP-LITH-INTC-FAC-AP_DRAFTv7_2009Tables_FOCUS_E_ITRS-AP and Interconnectv1" xfId="5067" xr:uid="{00000000-0005-0000-0000-0000CF0F0000}"/>
    <cellStyle name="___retention_FEPTablesJul19_2007_CTSG1_FocusTWGs-test_STRJ(SOC)_WK_2007Test0612Rev04_2008Tables_FOCUS_ERM-ERD-FEP-LITH-INTC-FAC-AP_DRAFTv7_2009Tables_ORTC_V5" xfId="1647" xr:uid="{00000000-0005-0000-0000-0000D00F0000}"/>
    <cellStyle name="___retention_FEPTablesJul19_2007_CTSG1_FocusTWGs-test_STRJ(SOC)_WK_2007Test0612Rev04_2008Tables_FOCUS_ERM-ERD-FEP-LITH-INTC-FAC-AP_DRAFTv7_2010-Update-PIDS-4B-lsw" xfId="7358" xr:uid="{00000000-0005-0000-0000-0000D10F0000}"/>
    <cellStyle name="___retention_FEPTablesJul19_2007_CTSG1_FocusTWGs-test_STRJ(SOC)_WK_2007Test0612Rev04_2008Tables_FOCUS_ERM-ERD-FEP-LITH-INTC-FAC-AP_DRAFTv7_2011_ORTC-2A" xfId="3140" xr:uid="{00000000-0005-0000-0000-0000D20F0000}"/>
    <cellStyle name="___retention_FEPTablesJul19_2007_CTSG1_FocusTWGs-test_STRJ(SOC)_WK_2007Test0612Rev04_2008Tables_FOCUS_ERM-ERD-FEP-LITH-INTC-FAC-AP_DRAFTv7_4FINAL2009Tables_ERD_Oct30_lsw" xfId="1648" xr:uid="{00000000-0005-0000-0000-0000D30F0000}"/>
    <cellStyle name="___retention_FEPTablesJul19_2007_CTSG1_FocusTWGs-test_STRJ(SOC)_WK_2007Test0612Rev04_2008Tables_FOCUS_ERM-ERD-FEP-LITH-INTC-FAC-AP_DRAFTv7_4FINAL2009Tables_ERD_Oct30_lsw2" xfId="1649" xr:uid="{00000000-0005-0000-0000-0000D40F0000}"/>
    <cellStyle name="___retention_FEPTablesJul19_2007_CTSG1_FocusTWGs-test_STRJ(SOC)_WK_2007Test0612Rev04_2008Tables_FOCUS_ERM-ERD-FEP-LITH-INTC-FAC-AP_DRAFTv7_ITRS 2010 NAND Flash table revision--LSW  (Revised 09-15-2010)" xfId="6776" xr:uid="{00000000-0005-0000-0000-0000D50F0000}"/>
    <cellStyle name="___retention_FEPTablesJul19_2007_CTSG1_FocusTWGs-test_STRJ(SOC)_WK_2007Test0612Rev04_2008Tables_FOCUS_ERM-ERD-FEP-LITH-INTC-FAC-AP_DRAFTv7_ITRS B)_Table_ver6_INTC1~6_021710_After_Telecon_Rev_Alexis-lswEDITORS-NOTES" xfId="5068" xr:uid="{00000000-0005-0000-0000-0000D60F0000}"/>
    <cellStyle name="___retention_FEPTablesJul19_2007_CTSG1_FocusTWGs-test_STRJ(SOC)_WK_2007Test0612Rev04_2008Tables_FOCUS_ERM-ERD-FEP-LITH-INTC-FAC-AP_DRAFTv7_ITRS EUV Mask WG Meeting with Proposals-2009" xfId="1650" xr:uid="{00000000-0005-0000-0000-0000D70F0000}"/>
    <cellStyle name="___retention_FEPTablesJul19_2007_CTSG1_FocusTWGs-test_STRJ(SOC)_WK_2007Test0612Rev04_2008Tables_FOCUS_ERM-ERD-FEP-LITH-INTC-FAC-AP_DRAFTv7_ITRS Optica Mask Table change note 200907011" xfId="1651" xr:uid="{00000000-0005-0000-0000-0000D80F0000}"/>
    <cellStyle name="___retention_FEPTablesJul19_2007_CTSG1_FocusTWGs-test_STRJ(SOC)_WK_2007Test0612Rev04_2008Tables_FOCUS_ERM-ERD-FEP-LITH-INTC-FAC-AP_DRAFTv7_Litho_Challenges_2009_ITRS_Lith_Table_Summary-V5" xfId="1652" xr:uid="{00000000-0005-0000-0000-0000D90F0000}"/>
    <cellStyle name="___retention_FEPTablesJul19_2007_CTSG1_FocusTWGs-test_STRJ(SOC)_WK_2007Test0612Rev04_2008Tables_FOCUS_ERM-ERD-FEP-LITH-INTC-FAC-AP_DRAFTv7_Table INTC6-Final from Italy" xfId="5069" xr:uid="{00000000-0005-0000-0000-0000DA0F0000}"/>
    <cellStyle name="___retention_FEPTablesJul19_2007_CTSG1_FocusTWGs-test_STRJ(SOC)_WK_2007Test0612Rev04_2008Tables_FOCUS_ERM-ERD-FEP-LITH-INTC-FAC-AP_DRAFTv7_Table-PIDS4-LSW" xfId="6777" xr:uid="{00000000-0005-0000-0000-0000DB0F0000}"/>
    <cellStyle name="___retention_FEPTablesJul19_2007_CTSG1_FocusTWGs-test_STRJ(SOC)_WK_2007Test0612Rev04_2008Tables_FOCUS_ERM-ERD-FEP-LITH-INTC-FAC-AP_DRAFTv7_To Linda ITRS_NILb (2)" xfId="1653" xr:uid="{00000000-0005-0000-0000-0000DC0F0000}"/>
    <cellStyle name="___retention_FEPTablesJul19_2007_CTSG1_FocusTWGs-test_STRJ(SOC)_WK_2007Test0612Rev04_2008Test 081203 handler revised proposal by SEAJ" xfId="5070" xr:uid="{00000000-0005-0000-0000-0000DD0F0000}"/>
    <cellStyle name="___retention_FEPTablesJul19_2007_CTSG1_FocusTWGs-test_STRJ(SOC)_WK_2007Test0612Rev04_2008Test 081203 handler revised proposal by SEAJ_2009 ITRS TestTable(Handler)090505" xfId="5071" xr:uid="{00000000-0005-0000-0000-0000DE0F0000}"/>
    <cellStyle name="___retention_FEPTablesJul19_2007_CTSG1_FocusTWGs-test_STRJ(SOC)_WK_2007Test0612Rev04_2008Test 081203 handler revised proposal by SEAJ_Table Test-T8 RF updated 14 July 2009" xfId="5072" xr:uid="{00000000-0005-0000-0000-0000DF0F0000}"/>
    <cellStyle name="___retention_FEPTablesJul19_2007_CTSG1_FocusTWGs-test_STRJ(SOC)_WK_2007Test0612Rev04_2008Test 1120 prober " xfId="5073" xr:uid="{00000000-0005-0000-0000-0000E00F0000}"/>
    <cellStyle name="___retention_FEPTablesJul19_2007_CTSG1_FocusTWGs-test_STRJ(SOC)_WK_2007Test0612Rev04_2008Test 1120 prober _2009 ITRS TestTable(Handler)090505" xfId="5074" xr:uid="{00000000-0005-0000-0000-0000E10F0000}"/>
    <cellStyle name="___retention_FEPTablesJul19_2007_CTSG1_FocusTWGs-test_STRJ(SOC)_WK_2007Test0612Rev04_2008Test 1120 prober _Table Test-T8 RF updated 14 July 2009" xfId="5075" xr:uid="{00000000-0005-0000-0000-0000E20F0000}"/>
    <cellStyle name="___retention_FEPTablesJul19_2007_CTSG1_FocusTWGs-test_STRJ(SOC)_WK_2007Test0612Rev04_2008Test0722" xfId="5076" xr:uid="{00000000-0005-0000-0000-0000E30F0000}"/>
    <cellStyle name="___retention_FEPTablesJul19_2007_CTSG1_FocusTWGs-test_STRJ(SOC)_WK_2007Test0612Rev04_2008Test0722_2009 ITRS TestTable(Handler)090505" xfId="5077" xr:uid="{00000000-0005-0000-0000-0000E40F0000}"/>
    <cellStyle name="___retention_FEPTablesJul19_2007_CTSG1_FocusTWGs-test_STRJ(SOC)_WK_2007Test0612Rev04_2008Test0722_Table Test-T8 RF updated 14 July 2009" xfId="5078" xr:uid="{00000000-0005-0000-0000-0000E50F0000}"/>
    <cellStyle name="___retention_FEPTablesJul19_2007_CTSG1_FocusTWGs-test_STRJ(SOC)_WK_2007Test0612Rev04_2008Test1215" xfId="5079" xr:uid="{00000000-0005-0000-0000-0000E60F0000}"/>
    <cellStyle name="___retention_FEPTablesJul19_2007_CTSG1_FocusTWGs-test_STRJ(SOC)_WK_2007Test0612Rev04_2008Test1215_Table Test-T8 RF updated 14 July 2009" xfId="5080" xr:uid="{00000000-0005-0000-0000-0000E70F0000}"/>
    <cellStyle name="___retention_FEPTablesJul19_2007_CTSG1_FocusTWGs-test_STRJ(SOC)_WK_2007Test0612Rev04_2008TestProposals_Handler_081208" xfId="5081" xr:uid="{00000000-0005-0000-0000-0000E80F0000}"/>
    <cellStyle name="___retention_FEPTablesJul19_2007_CTSG1_FocusTWGs-test_STRJ(SOC)_WK_2007Test0612Rev04_2008TestProposals_Handler_081208_Table Test-T8 RF updated 14 July 2009" xfId="5082" xr:uid="{00000000-0005-0000-0000-0000E90F0000}"/>
    <cellStyle name="___retention_FEPTablesJul19_2007_CTSG1_FocusTWGs-test_STRJ(SOC)_WK_2007Test0612Rev04_2009 ITRS TestTable(Handler)090505" xfId="5083" xr:uid="{00000000-0005-0000-0000-0000EA0F0000}"/>
    <cellStyle name="___retention_FEPTablesJul19_2007_CTSG1_FocusTWGs-test_STRJ(SOC)_WK_2007Test0612Rev04_2009 TR Tables_Factory Integration version 08-LSW" xfId="1654" xr:uid="{00000000-0005-0000-0000-0000EB0F0000}"/>
    <cellStyle name="___retention_FEPTablesJul19_2007_CTSG1_FocusTWGs-test_STRJ(SOC)_WK_2007Test0612Rev04_2009 TR Tables_Factory Integration(20090806)_02A" xfId="1655" xr:uid="{00000000-0005-0000-0000-0000EC0F0000}"/>
    <cellStyle name="___retention_FEPTablesJul19_2007_CTSG1_FocusTWGs-test_STRJ(SOC)_WK_2007Test0612Rev04_2009_INDEX" xfId="5084" xr:uid="{00000000-0005-0000-0000-0000ED0F0000}"/>
    <cellStyle name="___retention_FEPTablesJul19_2007_CTSG1_FocusTWGs-test_STRJ(SOC)_WK_2007Test0612Rev04_2009_InterconnectTables_03032010" xfId="5085" xr:uid="{00000000-0005-0000-0000-0000EE0F0000}"/>
    <cellStyle name="___retention_FEPTablesJul19_2007_CTSG1_FocusTWGs-test_STRJ(SOC)_WK_2007Test0612Rev04_2009Tables_FOCUS_B_ITRS" xfId="1656" xr:uid="{00000000-0005-0000-0000-0000EF0F0000}"/>
    <cellStyle name="___retention_FEPTablesJul19_2007_CTSG1_FocusTWGs-test_STRJ(SOC)_WK_2007Test0612Rev04_2009Tables_FOCUS_B_itwg(Factory Integration)09" xfId="1657" xr:uid="{00000000-0005-0000-0000-0000F00F0000}"/>
    <cellStyle name="___retention_FEPTablesJul19_2007_CTSG1_FocusTWGs-test_STRJ(SOC)_WK_2007Test0612Rev04_2009Tables_Focus_B-LITH-US-Bussels-V3" xfId="1658" xr:uid="{00000000-0005-0000-0000-0000F10F0000}"/>
    <cellStyle name="___retention_FEPTablesJul19_2007_CTSG1_FocusTWGs-test_STRJ(SOC)_WK_2007Test0612Rev04_2009Tables_Focus_B-LITH-US-V13b" xfId="1659" xr:uid="{00000000-0005-0000-0000-0000F20F0000}"/>
    <cellStyle name="___retention_FEPTablesJul19_2007_CTSG1_FocusTWGs-test_STRJ(SOC)_WK_2007Test0612Rev04_2009Tables_FOCUS_C_ITRS-FEPITWG(LL edits)" xfId="7063" xr:uid="{00000000-0005-0000-0000-0000F30F0000}"/>
    <cellStyle name="___retention_FEPTablesJul19_2007_CTSG1_FocusTWGs-test_STRJ(SOC)_WK_2007Test0612Rev04_2009Tables_FOCUS_C_ITRSV1" xfId="1660" xr:uid="{00000000-0005-0000-0000-0000F40F0000}"/>
    <cellStyle name="___retention_FEPTablesJul19_2007_CTSG1_FocusTWGs-test_STRJ(SOC)_WK_2007Test0612Rev04_2009Tables_FOCUS_C_ITRSV3" xfId="1661" xr:uid="{00000000-0005-0000-0000-0000F50F0000}"/>
    <cellStyle name="___retention_FEPTablesJul19_2007_CTSG1_FocusTWGs-test_STRJ(SOC)_WK_2007Test0612Rev04_2009Tables_FOCUS_D_ITRS-ITWG Copy 2010 V1" xfId="1662" xr:uid="{00000000-0005-0000-0000-0000F60F0000}"/>
    <cellStyle name="___retention_FEPTablesJul19_2007_CTSG1_FocusTWGs-test_STRJ(SOC)_WK_2007Test0612Rev04_2009Tables_FOCUS_E_ITRS-AP and Interconnectv1" xfId="5086" xr:uid="{00000000-0005-0000-0000-0000F70F0000}"/>
    <cellStyle name="___retention_FEPTablesJul19_2007_CTSG1_FocusTWGs-test_STRJ(SOC)_WK_2007Test0612Rev04_2009Tables_ORTC_V5" xfId="1663" xr:uid="{00000000-0005-0000-0000-0000F80F0000}"/>
    <cellStyle name="___retention_FEPTablesJul19_2007_CTSG1_FocusTWGs-test_STRJ(SOC)_WK_2007Test0612Rev04_2010-Update-PIDS-4B-lsw" xfId="7064" xr:uid="{00000000-0005-0000-0000-0000F90F0000}"/>
    <cellStyle name="___retention_FEPTablesJul19_2007_CTSG1_FocusTWGs-test_STRJ(SOC)_WK_2007Test0612Rev04_2011_ORTC-2A" xfId="3141" xr:uid="{00000000-0005-0000-0000-0000FA0F0000}"/>
    <cellStyle name="___retention_FEPTablesJul19_2007_CTSG1_FocusTWGs-test_STRJ(SOC)_WK_2007Test0612Rev04_4FINAL2009Tables_ERD_Oct30_lsw" xfId="1664" xr:uid="{00000000-0005-0000-0000-0000FB0F0000}"/>
    <cellStyle name="___retention_FEPTablesJul19_2007_CTSG1_FocusTWGs-test_STRJ(SOC)_WK_2007Test0612Rev04_4FINAL2009Tables_ERD_Oct30_lsw2" xfId="1665" xr:uid="{00000000-0005-0000-0000-0000FC0F0000}"/>
    <cellStyle name="___retention_FEPTablesJul19_2007_CTSG1_FocusTWGs-test_STRJ(SOC)_WK_2007Test0612Rev04_ITRS 2010 NAND Flash table revision--LSW  (Revised 09-15-2010)" xfId="6778" xr:uid="{00000000-0005-0000-0000-0000FD0F0000}"/>
    <cellStyle name="___retention_FEPTablesJul19_2007_CTSG1_FocusTWGs-test_STRJ(SOC)_WK_2007Test0612Rev04_ITRS B)_Table_ver6_INTC1~6_021710_After_Telecon_Rev_Alexis-lswEDITORS-NOTES" xfId="5087" xr:uid="{00000000-0005-0000-0000-0000FE0F0000}"/>
    <cellStyle name="___retention_FEPTablesJul19_2007_CTSG1_FocusTWGs-test_STRJ(SOC)_WK_2007Test0612Rev04_ITRS EUV Mask WG Meeting with Proposals-2009" xfId="1666" xr:uid="{00000000-0005-0000-0000-0000FF0F0000}"/>
    <cellStyle name="___retention_FEPTablesJul19_2007_CTSG1_FocusTWGs-test_STRJ(SOC)_WK_2007Test0612Rev04_ITRS Optica Mask Table change note 200907011" xfId="1667" xr:uid="{00000000-0005-0000-0000-000000100000}"/>
    <cellStyle name="___retention_FEPTablesJul19_2007_CTSG1_FocusTWGs-test_STRJ(SOC)_WK_2007Test0612Rev04_Litho_Challenges_2009_ITRS_Lith_Table_Summary-V5" xfId="1668" xr:uid="{00000000-0005-0000-0000-000001100000}"/>
    <cellStyle name="___retention_FEPTablesJul19_2007_CTSG1_FocusTWGs-test_STRJ(SOC)_WK_2007Test0612Rev04_Table INTC6-Final from Italy" xfId="5088" xr:uid="{00000000-0005-0000-0000-000002100000}"/>
    <cellStyle name="___retention_FEPTablesJul19_2007_CTSG1_FocusTWGs-test_STRJ(SOC)_WK_2007Test0612Rev04_Table Test-T11 Prober updated 08Jul09" xfId="5089" xr:uid="{00000000-0005-0000-0000-000003100000}"/>
    <cellStyle name="___retention_FEPTablesJul19_2007_CTSG1_FocusTWGs-test_STRJ(SOC)_WK_2007Test0612Rev04_Table Test-T8 RF updated 14 July 2009" xfId="5090" xr:uid="{00000000-0005-0000-0000-000004100000}"/>
    <cellStyle name="___retention_FEPTablesJul19_2007_CTSG1_FocusTWGs-test_STRJ(SOC)_WK_2007Test0612Rev04_Table-PIDS4-LSW" xfId="7672" xr:uid="{00000000-0005-0000-0000-000005100000}"/>
    <cellStyle name="___retention_FEPTablesJul19_2007_CTSG1_FocusTWGs-test_STRJ(SOC)_WK_2007Test0612Rev04_Test_Tables_20081208" xfId="5091" xr:uid="{00000000-0005-0000-0000-000006100000}"/>
    <cellStyle name="___retention_FEPTablesJul19_2007_CTSG1_FocusTWGs-test_STRJ(SOC)_WK_2007Test0612Rev04_Test_Tables_20081208 Korea feedback_08081225 " xfId="5092" xr:uid="{00000000-0005-0000-0000-000007100000}"/>
    <cellStyle name="___retention_FEPTablesJul19_2007_CTSG1_FocusTWGs-test_STRJ(SOC)_WK_2007Test0612Rev04_Test_Tables_20081208 Korea feedback_08081225 _Table Test-T8 RF updated 14 July 2009" xfId="5093" xr:uid="{00000000-0005-0000-0000-000008100000}"/>
    <cellStyle name="___retention_FEPTablesJul19_2007_CTSG1_FocusTWGs-test_STRJ(SOC)_WK_2007Test0612Rev04_Test_Tables_20081208_Table Test-T8 RF updated 14 July 2009" xfId="5094" xr:uid="{00000000-0005-0000-0000-000009100000}"/>
    <cellStyle name="___retention_FEPTablesJul19_2007_CTSG1_FocusTWGs-test_STRJ(SOC)_WK_2007Test0612Rev04_Test_Tables_20081231プローブカード案" xfId="5095" xr:uid="{00000000-0005-0000-0000-00000A100000}"/>
    <cellStyle name="___retention_FEPTablesJul19_2007_CTSG1_FocusTWGs-test_STRJ(SOC)_WK_2007Test0612Rev04_Test_Tables_20081231プローブカード案_Table Test-T8 RF updated 14 July 2009" xfId="5096" xr:uid="{00000000-0005-0000-0000-00000B100000}"/>
    <cellStyle name="___retention_FEPTablesJul19_2007_CTSG1_FocusTWGs-test_STRJ(SOC)_WK_2007Test0612Rev04_Test_Tables_20090113プローブカード案2" xfId="5097" xr:uid="{00000000-0005-0000-0000-00000C100000}"/>
    <cellStyle name="___retention_FEPTablesJul19_2007_CTSG1_FocusTWGs-test_STRJ(SOC)_WK_2007Test0612Rev04_Test_Tables_20090113プローブカード案2_Table Test-T8 RF updated 14 July 2009" xfId="5098" xr:uid="{00000000-0005-0000-0000-00000D100000}"/>
    <cellStyle name="___retention_FEPTablesJul19_2007_CTSG1_FocusTWGs-test_STRJ(SOC)_WK_2007Test0612Rev04_Test_Tables_20090113プローブカード案3" xfId="5099" xr:uid="{00000000-0005-0000-0000-00000E100000}"/>
    <cellStyle name="___retention_FEPTablesJul19_2007_CTSG1_FocusTWGs-test_STRJ(SOC)_WK_2007Test0612Rev04_Test_Tables_20090113プローブカード案3_Table Test-T8 RF updated 14 July 2009" xfId="5100" xr:uid="{00000000-0005-0000-0000-00000F100000}"/>
    <cellStyle name="___retention_FEPTablesJul19_2007_CTSG1_FocusTWGs-test_STRJ(SOC)_WK_2007Test0612Rev04_To Linda ITRS_NILb (2)" xfId="1669" xr:uid="{00000000-0005-0000-0000-000010100000}"/>
    <cellStyle name="___retention_FEPTablesJul19_2007_CTSG1_FocusTWGs-test_STRJ(SOC)_WK_2007Test0612Rev04_見直しfor2009：2007Test0829_SoC&amp;Logic" xfId="5101" xr:uid="{00000000-0005-0000-0000-000011100000}"/>
    <cellStyle name="___retention_FEPTablesJul19_2007_CTSG1_FocusTWGs-test_STRJ(SOC)_WK_2007Test0612Rev04_見直しfor2009：2007Test0829_SoC&amp;Logic(0707会議後)" xfId="5102" xr:uid="{00000000-0005-0000-0000-000012100000}"/>
    <cellStyle name="___retention_FEPTablesJul19_2007_CTSG1_FocusTWGs-test_STRJ(SOC)_見直しfor2009：2007Test0829_SoC&amp;Logic" xfId="5103" xr:uid="{00000000-0005-0000-0000-000013100000}"/>
    <cellStyle name="___retention_FEPTablesJul19_2007_CTSG1_FocusTWGs-test_STRJ(SOC)_見直しfor2009：2007Test0829_SoC&amp;Logic(0707会議後)" xfId="5104" xr:uid="{00000000-0005-0000-0000-000014100000}"/>
    <cellStyle name="___retention_FEPTablesJul19_2007_SoC_table_Rev 1" xfId="1670" xr:uid="{00000000-0005-0000-0000-000015100000}"/>
    <cellStyle name="___retention_FEPTablesJul19_2007_SoC_table_Rev 1 2" xfId="6893" xr:uid="{00000000-0005-0000-0000-000016100000}"/>
    <cellStyle name="___retention_FEPTablesJul19_2007_SoC_table_Rev 1_2007Test_SoC_0618" xfId="1671" xr:uid="{00000000-0005-0000-0000-000017100000}"/>
    <cellStyle name="___retention_FEPTablesJul19_2007_SoC_table_Rev 1_2007Test_SoC_0618 2" xfId="7491" xr:uid="{00000000-0005-0000-0000-000018100000}"/>
    <cellStyle name="___retention_FEPTablesJul19_2007_SoC_table_Rev 1_2007Test_SoC_0618_2008Tables_FOCUS_ERM-ERD-FEP-LITH-INTC-FAC-AP_DRAFTv7" xfId="1672" xr:uid="{00000000-0005-0000-0000-000019100000}"/>
    <cellStyle name="___retention_FEPTablesJul19_2007_SoC_table_Rev 1_2007Test_SoC_0618_2008Tables_FOCUS_ERM-ERD-FEP-LITH-INTC-FAC-AP_DRAFTv7 2" xfId="6894" xr:uid="{00000000-0005-0000-0000-00001A100000}"/>
    <cellStyle name="___retention_FEPTablesJul19_2007_SoC_table_Rev 1_2007Test_SoC_0618_2008Tables_FOCUS_ERM-ERD-FEP-LITH-INTC-FAC-AP_DRAFTv7_2009 TR Tables_Factory Integration version 08-LSW" xfId="1673" xr:uid="{00000000-0005-0000-0000-00001B100000}"/>
    <cellStyle name="___retention_FEPTablesJul19_2007_SoC_table_Rev 1_2007Test_SoC_0618_2008Tables_FOCUS_ERM-ERD-FEP-LITH-INTC-FAC-AP_DRAFTv7_2009 TR Tables_Factory Integration(20090806)_02A" xfId="1674" xr:uid="{00000000-0005-0000-0000-00001C100000}"/>
    <cellStyle name="___retention_FEPTablesJul19_2007_SoC_table_Rev 1_2007Test_SoC_0618_2008Tables_FOCUS_ERM-ERD-FEP-LITH-INTC-FAC-AP_DRAFTv7_2009_INDEX" xfId="5105" xr:uid="{00000000-0005-0000-0000-00001D100000}"/>
    <cellStyle name="___retention_FEPTablesJul19_2007_SoC_table_Rev 1_2007Test_SoC_0618_2008Tables_FOCUS_ERM-ERD-FEP-LITH-INTC-FAC-AP_DRAFTv7_2009_InterconnectTables_03032010" xfId="5106" xr:uid="{00000000-0005-0000-0000-00001E100000}"/>
    <cellStyle name="___retention_FEPTablesJul19_2007_SoC_table_Rev 1_2007Test_SoC_0618_2008Tables_FOCUS_ERM-ERD-FEP-LITH-INTC-FAC-AP_DRAFTv7_2009Tables_FOCUS_B_ITRS" xfId="1675" xr:uid="{00000000-0005-0000-0000-00001F100000}"/>
    <cellStyle name="___retention_FEPTablesJul19_2007_SoC_table_Rev 1_2007Test_SoC_0618_2008Tables_FOCUS_ERM-ERD-FEP-LITH-INTC-FAC-AP_DRAFTv7_2009Tables_FOCUS_B_itwg(Factory Integration)09" xfId="1676" xr:uid="{00000000-0005-0000-0000-000020100000}"/>
    <cellStyle name="___retention_FEPTablesJul19_2007_SoC_table_Rev 1_2007Test_SoC_0618_2008Tables_FOCUS_ERM-ERD-FEP-LITH-INTC-FAC-AP_DRAFTv7_2009Tables_Focus_B-LITH-US-Bussels-V3" xfId="1677" xr:uid="{00000000-0005-0000-0000-000021100000}"/>
    <cellStyle name="___retention_FEPTablesJul19_2007_SoC_table_Rev 1_2007Test_SoC_0618_2008Tables_FOCUS_ERM-ERD-FEP-LITH-INTC-FAC-AP_DRAFTv7_2009Tables_Focus_B-LITH-US-V13b" xfId="1678" xr:uid="{00000000-0005-0000-0000-000022100000}"/>
    <cellStyle name="___retention_FEPTablesJul19_2007_SoC_table_Rev 1_2007Test_SoC_0618_2008Tables_FOCUS_ERM-ERD-FEP-LITH-INTC-FAC-AP_DRAFTv7_2009Tables_FOCUS_C_ITRS-FEPITWG(LL edits)" xfId="7240" xr:uid="{00000000-0005-0000-0000-000023100000}"/>
    <cellStyle name="___retention_FEPTablesJul19_2007_SoC_table_Rev 1_2007Test_SoC_0618_2008Tables_FOCUS_ERM-ERD-FEP-LITH-INTC-FAC-AP_DRAFTv7_2009Tables_FOCUS_C_ITRSV1" xfId="1679" xr:uid="{00000000-0005-0000-0000-000024100000}"/>
    <cellStyle name="___retention_FEPTablesJul19_2007_SoC_table_Rev 1_2007Test_SoC_0618_2008Tables_FOCUS_ERM-ERD-FEP-LITH-INTC-FAC-AP_DRAFTv7_2009Tables_FOCUS_C_ITRSV3" xfId="1680" xr:uid="{00000000-0005-0000-0000-000025100000}"/>
    <cellStyle name="___retention_FEPTablesJul19_2007_SoC_table_Rev 1_2007Test_SoC_0618_2008Tables_FOCUS_ERM-ERD-FEP-LITH-INTC-FAC-AP_DRAFTv7_2009Tables_FOCUS_D_ITRS-ITWG Copy 2010 V1" xfId="1681" xr:uid="{00000000-0005-0000-0000-000026100000}"/>
    <cellStyle name="___retention_FEPTablesJul19_2007_SoC_table_Rev 1_2007Test_SoC_0618_2008Tables_FOCUS_ERM-ERD-FEP-LITH-INTC-FAC-AP_DRAFTv7_2009Tables_FOCUS_E_ITRS-AP and Interconnectv1" xfId="5107" xr:uid="{00000000-0005-0000-0000-000027100000}"/>
    <cellStyle name="___retention_FEPTablesJul19_2007_SoC_table_Rev 1_2007Test_SoC_0618_2008Tables_FOCUS_ERM-ERD-FEP-LITH-INTC-FAC-AP_DRAFTv7_2009Tables_ORTC_V5" xfId="1682" xr:uid="{00000000-0005-0000-0000-000028100000}"/>
    <cellStyle name="___retention_FEPTablesJul19_2007_SoC_table_Rev 1_2007Test_SoC_0618_2008Tables_FOCUS_ERM-ERD-FEP-LITH-INTC-FAC-AP_DRAFTv7_2010-Update-PIDS-4B-lsw" xfId="7065" xr:uid="{00000000-0005-0000-0000-000029100000}"/>
    <cellStyle name="___retention_FEPTablesJul19_2007_SoC_table_Rev 1_2007Test_SoC_0618_2008Tables_FOCUS_ERM-ERD-FEP-LITH-INTC-FAC-AP_DRAFTv7_2011_ORTC-2A" xfId="3142" xr:uid="{00000000-0005-0000-0000-00002A100000}"/>
    <cellStyle name="___retention_FEPTablesJul19_2007_SoC_table_Rev 1_2007Test_SoC_0618_2008Tables_FOCUS_ERM-ERD-FEP-LITH-INTC-FAC-AP_DRAFTv7_4FINAL2009Tables_ERD_Oct30_lsw" xfId="1683" xr:uid="{00000000-0005-0000-0000-00002B100000}"/>
    <cellStyle name="___retention_FEPTablesJul19_2007_SoC_table_Rev 1_2007Test_SoC_0618_2008Tables_FOCUS_ERM-ERD-FEP-LITH-INTC-FAC-AP_DRAFTv7_4FINAL2009Tables_ERD_Oct30_lsw2" xfId="1684" xr:uid="{00000000-0005-0000-0000-00002C100000}"/>
    <cellStyle name="___retention_FEPTablesJul19_2007_SoC_table_Rev 1_2007Test_SoC_0618_2008Tables_FOCUS_ERM-ERD-FEP-LITH-INTC-FAC-AP_DRAFTv7_ITRS 2010 NAND Flash table revision--LSW  (Revised 09-15-2010)" xfId="7673" xr:uid="{00000000-0005-0000-0000-00002D100000}"/>
    <cellStyle name="___retention_FEPTablesJul19_2007_SoC_table_Rev 1_2007Test_SoC_0618_2008Tables_FOCUS_ERM-ERD-FEP-LITH-INTC-FAC-AP_DRAFTv7_ITRS B)_Table_ver6_INTC1~6_021710_After_Telecon_Rev_Alexis-lswEDITORS-NOTES" xfId="5108" xr:uid="{00000000-0005-0000-0000-00002E100000}"/>
    <cellStyle name="___retention_FEPTablesJul19_2007_SoC_table_Rev 1_2007Test_SoC_0618_2008Tables_FOCUS_ERM-ERD-FEP-LITH-INTC-FAC-AP_DRAFTv7_ITRS EUV Mask WG Meeting with Proposals-2009" xfId="1685" xr:uid="{00000000-0005-0000-0000-00002F100000}"/>
    <cellStyle name="___retention_FEPTablesJul19_2007_SoC_table_Rev 1_2007Test_SoC_0618_2008Tables_FOCUS_ERM-ERD-FEP-LITH-INTC-FAC-AP_DRAFTv7_ITRS Optica Mask Table change note 200907011" xfId="1686" xr:uid="{00000000-0005-0000-0000-000030100000}"/>
    <cellStyle name="___retention_FEPTablesJul19_2007_SoC_table_Rev 1_2007Test_SoC_0618_2008Tables_FOCUS_ERM-ERD-FEP-LITH-INTC-FAC-AP_DRAFTv7_Litho_Challenges_2009_ITRS_Lith_Table_Summary-V5" xfId="1687" xr:uid="{00000000-0005-0000-0000-000031100000}"/>
    <cellStyle name="___retention_FEPTablesJul19_2007_SoC_table_Rev 1_2007Test_SoC_0618_2008Tables_FOCUS_ERM-ERD-FEP-LITH-INTC-FAC-AP_DRAFTv7_Table INTC6-Final from Italy" xfId="5109" xr:uid="{00000000-0005-0000-0000-000032100000}"/>
    <cellStyle name="___retention_FEPTablesJul19_2007_SoC_table_Rev 1_2007Test_SoC_0618_2008Tables_FOCUS_ERM-ERD-FEP-LITH-INTC-FAC-AP_DRAFTv7_Table-PIDS4-LSW" xfId="7230" xr:uid="{00000000-0005-0000-0000-000033100000}"/>
    <cellStyle name="___retention_FEPTablesJul19_2007_SoC_table_Rev 1_2007Test_SoC_0618_2008Tables_FOCUS_ERM-ERD-FEP-LITH-INTC-FAC-AP_DRAFTv7_To Linda ITRS_NILb (2)" xfId="1688" xr:uid="{00000000-0005-0000-0000-000034100000}"/>
    <cellStyle name="___retention_FEPTablesJul19_2007_SoC_table_Rev 1_2007Test_SoC_0618_2008Test 081203 handler revised proposal by SEAJ" xfId="5110" xr:uid="{00000000-0005-0000-0000-000035100000}"/>
    <cellStyle name="___retention_FEPTablesJul19_2007_SoC_table_Rev 1_2007Test_SoC_0618_2008Test 081203 handler revised proposal by SEAJ_2009 ITRS TestTable(Handler)090505" xfId="5111" xr:uid="{00000000-0005-0000-0000-000036100000}"/>
    <cellStyle name="___retention_FEPTablesJul19_2007_SoC_table_Rev 1_2007Test_SoC_0618_2008Test 081203 handler revised proposal by SEAJ_Table Test-T8 RF updated 14 July 2009" xfId="5112" xr:uid="{00000000-0005-0000-0000-000037100000}"/>
    <cellStyle name="___retention_FEPTablesJul19_2007_SoC_table_Rev 1_2007Test_SoC_0618_2008Test 1120 prober " xfId="5113" xr:uid="{00000000-0005-0000-0000-000038100000}"/>
    <cellStyle name="___retention_FEPTablesJul19_2007_SoC_table_Rev 1_2007Test_SoC_0618_2008Test 1120 prober _2009 ITRS TestTable(Handler)090505" xfId="5114" xr:uid="{00000000-0005-0000-0000-000039100000}"/>
    <cellStyle name="___retention_FEPTablesJul19_2007_SoC_table_Rev 1_2007Test_SoC_0618_2008Test 1120 prober _Table Test-T8 RF updated 14 July 2009" xfId="5115" xr:uid="{00000000-0005-0000-0000-00003A100000}"/>
    <cellStyle name="___retention_FEPTablesJul19_2007_SoC_table_Rev 1_2007Test_SoC_0618_2008Test0722" xfId="5116" xr:uid="{00000000-0005-0000-0000-00003B100000}"/>
    <cellStyle name="___retention_FEPTablesJul19_2007_SoC_table_Rev 1_2007Test_SoC_0618_2008Test0722_2009 ITRS TestTable(Handler)090505" xfId="5117" xr:uid="{00000000-0005-0000-0000-00003C100000}"/>
    <cellStyle name="___retention_FEPTablesJul19_2007_SoC_table_Rev 1_2007Test_SoC_0618_2008Test0722_Table Test-T8 RF updated 14 July 2009" xfId="5118" xr:uid="{00000000-0005-0000-0000-00003D100000}"/>
    <cellStyle name="___retention_FEPTablesJul19_2007_SoC_table_Rev 1_2007Test_SoC_0618_2008Test1215" xfId="5119" xr:uid="{00000000-0005-0000-0000-00003E100000}"/>
    <cellStyle name="___retention_FEPTablesJul19_2007_SoC_table_Rev 1_2007Test_SoC_0618_2008Test1215_Table Test-T8 RF updated 14 July 2009" xfId="5120" xr:uid="{00000000-0005-0000-0000-00003F100000}"/>
    <cellStyle name="___retention_FEPTablesJul19_2007_SoC_table_Rev 1_2007Test_SoC_0618_2008TestProposals_Handler_081208" xfId="5121" xr:uid="{00000000-0005-0000-0000-000040100000}"/>
    <cellStyle name="___retention_FEPTablesJul19_2007_SoC_table_Rev 1_2007Test_SoC_0618_2008TestProposals_Handler_081208_Table Test-T8 RF updated 14 July 2009" xfId="5122" xr:uid="{00000000-0005-0000-0000-000041100000}"/>
    <cellStyle name="___retention_FEPTablesJul19_2007_SoC_table_Rev 1_2007Test_SoC_0618_2009 ITRS TestTable(Handler)090505" xfId="5123" xr:uid="{00000000-0005-0000-0000-000042100000}"/>
    <cellStyle name="___retention_FEPTablesJul19_2007_SoC_table_Rev 1_2007Test_SoC_0618_2009 TR Tables_Factory Integration version 08-LSW" xfId="1689" xr:uid="{00000000-0005-0000-0000-000043100000}"/>
    <cellStyle name="___retention_FEPTablesJul19_2007_SoC_table_Rev 1_2007Test_SoC_0618_2009 TR Tables_Factory Integration(20090806)_02A" xfId="1690" xr:uid="{00000000-0005-0000-0000-000044100000}"/>
    <cellStyle name="___retention_FEPTablesJul19_2007_SoC_table_Rev 1_2007Test_SoC_0618_2009_INDEX" xfId="5124" xr:uid="{00000000-0005-0000-0000-000045100000}"/>
    <cellStyle name="___retention_FEPTablesJul19_2007_SoC_table_Rev 1_2007Test_SoC_0618_2009_InterconnectTables_03032010" xfId="5125" xr:uid="{00000000-0005-0000-0000-000046100000}"/>
    <cellStyle name="___retention_FEPTablesJul19_2007_SoC_table_Rev 1_2007Test_SoC_0618_2009Tables_FOCUS_B_ITRS" xfId="1691" xr:uid="{00000000-0005-0000-0000-000047100000}"/>
    <cellStyle name="___retention_FEPTablesJul19_2007_SoC_table_Rev 1_2007Test_SoC_0618_2009Tables_FOCUS_B_itwg(Factory Integration)09" xfId="1692" xr:uid="{00000000-0005-0000-0000-000048100000}"/>
    <cellStyle name="___retention_FEPTablesJul19_2007_SoC_table_Rev 1_2007Test_SoC_0618_2009Tables_Focus_B-LITH-US-Bussels-V3" xfId="1693" xr:uid="{00000000-0005-0000-0000-000049100000}"/>
    <cellStyle name="___retention_FEPTablesJul19_2007_SoC_table_Rev 1_2007Test_SoC_0618_2009Tables_Focus_B-LITH-US-V13b" xfId="1694" xr:uid="{00000000-0005-0000-0000-00004A100000}"/>
    <cellStyle name="___retention_FEPTablesJul19_2007_SoC_table_Rev 1_2007Test_SoC_0618_2009Tables_FOCUS_C_ITRS-FEPITWG(LL edits)" xfId="7674" xr:uid="{00000000-0005-0000-0000-00004B100000}"/>
    <cellStyle name="___retention_FEPTablesJul19_2007_SoC_table_Rev 1_2007Test_SoC_0618_2009Tables_FOCUS_C_ITRSV1" xfId="1695" xr:uid="{00000000-0005-0000-0000-00004C100000}"/>
    <cellStyle name="___retention_FEPTablesJul19_2007_SoC_table_Rev 1_2007Test_SoC_0618_2009Tables_FOCUS_C_ITRSV3" xfId="1696" xr:uid="{00000000-0005-0000-0000-00004D100000}"/>
    <cellStyle name="___retention_FEPTablesJul19_2007_SoC_table_Rev 1_2007Test_SoC_0618_2009Tables_FOCUS_D_ITRS-ITWG Copy 2010 V1" xfId="1697" xr:uid="{00000000-0005-0000-0000-00004E100000}"/>
    <cellStyle name="___retention_FEPTablesJul19_2007_SoC_table_Rev 1_2007Test_SoC_0618_2009Tables_FOCUS_E_ITRS-AP and Interconnectv1" xfId="5126" xr:uid="{00000000-0005-0000-0000-00004F100000}"/>
    <cellStyle name="___retention_FEPTablesJul19_2007_SoC_table_Rev 1_2007Test_SoC_0618_2009Tables_ORTC_V5" xfId="1698" xr:uid="{00000000-0005-0000-0000-000050100000}"/>
    <cellStyle name="___retention_FEPTablesJul19_2007_SoC_table_Rev 1_2007Test_SoC_0618_2010-Update-PIDS-4B-lsw" xfId="6779" xr:uid="{00000000-0005-0000-0000-000051100000}"/>
    <cellStyle name="___retention_FEPTablesJul19_2007_SoC_table_Rev 1_2007Test_SoC_0618_2011_ORTC-2A" xfId="3143" xr:uid="{00000000-0005-0000-0000-000052100000}"/>
    <cellStyle name="___retention_FEPTablesJul19_2007_SoC_table_Rev 1_2007Test_SoC_0618_4FINAL2009Tables_ERD_Oct30_lsw" xfId="1699" xr:uid="{00000000-0005-0000-0000-000053100000}"/>
    <cellStyle name="___retention_FEPTablesJul19_2007_SoC_table_Rev 1_2007Test_SoC_0618_4FINAL2009Tables_ERD_Oct30_lsw2" xfId="1700" xr:uid="{00000000-0005-0000-0000-000054100000}"/>
    <cellStyle name="___retention_FEPTablesJul19_2007_SoC_table_Rev 1_2007Test_SoC_0618_ITRS 2010 NAND Flash table revision--LSW  (Revised 09-15-2010)" xfId="7066" xr:uid="{00000000-0005-0000-0000-000055100000}"/>
    <cellStyle name="___retention_FEPTablesJul19_2007_SoC_table_Rev 1_2007Test_SoC_0618_ITRS B)_Table_ver6_INTC1~6_021710_After_Telecon_Rev_Alexis-lswEDITORS-NOTES" xfId="5127" xr:uid="{00000000-0005-0000-0000-000056100000}"/>
    <cellStyle name="___retention_FEPTablesJul19_2007_SoC_table_Rev 1_2007Test_SoC_0618_ITRS EUV Mask WG Meeting with Proposals-2009" xfId="1701" xr:uid="{00000000-0005-0000-0000-000057100000}"/>
    <cellStyle name="___retention_FEPTablesJul19_2007_SoC_table_Rev 1_2007Test_SoC_0618_ITRS Optica Mask Table change note 200907011" xfId="1702" xr:uid="{00000000-0005-0000-0000-000058100000}"/>
    <cellStyle name="___retention_FEPTablesJul19_2007_SoC_table_Rev 1_2007Test_SoC_0618_Litho_Challenges_2009_ITRS_Lith_Table_Summary-V5" xfId="1703" xr:uid="{00000000-0005-0000-0000-000059100000}"/>
    <cellStyle name="___retention_FEPTablesJul19_2007_SoC_table_Rev 1_2007Test_SoC_0618_Table INTC6-Final from Italy" xfId="5128" xr:uid="{00000000-0005-0000-0000-00005A100000}"/>
    <cellStyle name="___retention_FEPTablesJul19_2007_SoC_table_Rev 1_2007Test_SoC_0618_Table Test-T11 Prober updated 08Jul09" xfId="5129" xr:uid="{00000000-0005-0000-0000-00005B100000}"/>
    <cellStyle name="___retention_FEPTablesJul19_2007_SoC_table_Rev 1_2007Test_SoC_0618_Table Test-T8 RF updated 14 July 2009" xfId="5130" xr:uid="{00000000-0005-0000-0000-00005C100000}"/>
    <cellStyle name="___retention_FEPTablesJul19_2007_SoC_table_Rev 1_2007Test_SoC_0618_Table-PIDS4-LSW" xfId="7675" xr:uid="{00000000-0005-0000-0000-00005D100000}"/>
    <cellStyle name="___retention_FEPTablesJul19_2007_SoC_table_Rev 1_2007Test_SoC_0618_Test_Tables_20081208" xfId="5131" xr:uid="{00000000-0005-0000-0000-00005E100000}"/>
    <cellStyle name="___retention_FEPTablesJul19_2007_SoC_table_Rev 1_2007Test_SoC_0618_Test_Tables_20081208 Korea feedback_08081225 " xfId="5132" xr:uid="{00000000-0005-0000-0000-00005F100000}"/>
    <cellStyle name="___retention_FEPTablesJul19_2007_SoC_table_Rev 1_2007Test_SoC_0618_Test_Tables_20081208 Korea feedback_08081225 _Table Test-T8 RF updated 14 July 2009" xfId="5133" xr:uid="{00000000-0005-0000-0000-000060100000}"/>
    <cellStyle name="___retention_FEPTablesJul19_2007_SoC_table_Rev 1_2007Test_SoC_0618_Test_Tables_20081208_Table Test-T8 RF updated 14 July 2009" xfId="5134" xr:uid="{00000000-0005-0000-0000-000061100000}"/>
    <cellStyle name="___retention_FEPTablesJul19_2007_SoC_table_Rev 1_2007Test_SoC_0618_Test_Tables_20081231プローブカード案" xfId="5135" xr:uid="{00000000-0005-0000-0000-000062100000}"/>
    <cellStyle name="___retention_FEPTablesJul19_2007_SoC_table_Rev 1_2007Test_SoC_0618_Test_Tables_20081231プローブカード案_Table Test-T8 RF updated 14 July 2009" xfId="5136" xr:uid="{00000000-0005-0000-0000-000063100000}"/>
    <cellStyle name="___retention_FEPTablesJul19_2007_SoC_table_Rev 1_2007Test_SoC_0618_Test_Tables_20090113プローブカード案2" xfId="5137" xr:uid="{00000000-0005-0000-0000-000064100000}"/>
    <cellStyle name="___retention_FEPTablesJul19_2007_SoC_table_Rev 1_2007Test_SoC_0618_Test_Tables_20090113プローブカード案2_Table Test-T8 RF updated 14 July 2009" xfId="5138" xr:uid="{00000000-0005-0000-0000-000065100000}"/>
    <cellStyle name="___retention_FEPTablesJul19_2007_SoC_table_Rev 1_2007Test_SoC_0618_Test_Tables_20090113プローブカード案3" xfId="5139" xr:uid="{00000000-0005-0000-0000-000066100000}"/>
    <cellStyle name="___retention_FEPTablesJul19_2007_SoC_table_Rev 1_2007Test_SoC_0618_Test_Tables_20090113プローブカード案3_Table Test-T8 RF updated 14 July 2009" xfId="5140" xr:uid="{00000000-0005-0000-0000-000067100000}"/>
    <cellStyle name="___retention_FEPTablesJul19_2007_SoC_table_Rev 1_2007Test_SoC_0618_To Linda ITRS_NILb (2)" xfId="1704" xr:uid="{00000000-0005-0000-0000-000068100000}"/>
    <cellStyle name="___retention_FEPTablesJul19_2007_SoC_table_Rev 1_2007Test_SoC_0618_見直しfor2009：2007Test0829_SoC&amp;Logic" xfId="5141" xr:uid="{00000000-0005-0000-0000-000069100000}"/>
    <cellStyle name="___retention_FEPTablesJul19_2007_SoC_table_Rev 1_2007Test_SoC_0618_見直しfor2009：2007Test0829_SoC&amp;Logic(0707会議後)" xfId="5142" xr:uid="{00000000-0005-0000-0000-00006A100000}"/>
    <cellStyle name="___retention_FEPTablesJul19_2007_SoC_table_Rev 1_2008Tables_FOCUS_ERM-ERD-FEP-LITH-INTC-FAC-AP_DRAFTv7" xfId="1705" xr:uid="{00000000-0005-0000-0000-00006B100000}"/>
    <cellStyle name="___retention_FEPTablesJul19_2007_SoC_table_Rev 1_2008Tables_FOCUS_ERM-ERD-FEP-LITH-INTC-FAC-AP_DRAFTv7 2" xfId="7492" xr:uid="{00000000-0005-0000-0000-00006C100000}"/>
    <cellStyle name="___retention_FEPTablesJul19_2007_SoC_table_Rev 1_2008Tables_FOCUS_ERM-ERD-FEP-LITH-INTC-FAC-AP_DRAFTv7_2009 TR Tables_Factory Integration version 08-LSW" xfId="1706" xr:uid="{00000000-0005-0000-0000-00006D100000}"/>
    <cellStyle name="___retention_FEPTablesJul19_2007_SoC_table_Rev 1_2008Tables_FOCUS_ERM-ERD-FEP-LITH-INTC-FAC-AP_DRAFTv7_2009 TR Tables_Factory Integration(20090806)_02A" xfId="1707" xr:uid="{00000000-0005-0000-0000-00006E100000}"/>
    <cellStyle name="___retention_FEPTablesJul19_2007_SoC_table_Rev 1_2008Tables_FOCUS_ERM-ERD-FEP-LITH-INTC-FAC-AP_DRAFTv7_2009_INDEX" xfId="5143" xr:uid="{00000000-0005-0000-0000-00006F100000}"/>
    <cellStyle name="___retention_FEPTablesJul19_2007_SoC_table_Rev 1_2008Tables_FOCUS_ERM-ERD-FEP-LITH-INTC-FAC-AP_DRAFTv7_2009_InterconnectTables_03032010" xfId="5144" xr:uid="{00000000-0005-0000-0000-000070100000}"/>
    <cellStyle name="___retention_FEPTablesJul19_2007_SoC_table_Rev 1_2008Tables_FOCUS_ERM-ERD-FEP-LITH-INTC-FAC-AP_DRAFTv7_2009Tables_FOCUS_B_ITRS" xfId="1708" xr:uid="{00000000-0005-0000-0000-000071100000}"/>
    <cellStyle name="___retention_FEPTablesJul19_2007_SoC_table_Rev 1_2008Tables_FOCUS_ERM-ERD-FEP-LITH-INTC-FAC-AP_DRAFTv7_2009Tables_FOCUS_B_itwg(Factory Integration)09" xfId="1709" xr:uid="{00000000-0005-0000-0000-000072100000}"/>
    <cellStyle name="___retention_FEPTablesJul19_2007_SoC_table_Rev 1_2008Tables_FOCUS_ERM-ERD-FEP-LITH-INTC-FAC-AP_DRAFTv7_2009Tables_Focus_B-LITH-US-Bussels-V3" xfId="1710" xr:uid="{00000000-0005-0000-0000-000073100000}"/>
    <cellStyle name="___retention_FEPTablesJul19_2007_SoC_table_Rev 1_2008Tables_FOCUS_ERM-ERD-FEP-LITH-INTC-FAC-AP_DRAFTv7_2009Tables_Focus_B-LITH-US-V13b" xfId="1711" xr:uid="{00000000-0005-0000-0000-000074100000}"/>
    <cellStyle name="___retention_FEPTablesJul19_2007_SoC_table_Rev 1_2008Tables_FOCUS_ERM-ERD-FEP-LITH-INTC-FAC-AP_DRAFTv7_2009Tables_FOCUS_C_ITRS-FEPITWG(LL edits)" xfId="6979" xr:uid="{00000000-0005-0000-0000-000075100000}"/>
    <cellStyle name="___retention_FEPTablesJul19_2007_SoC_table_Rev 1_2008Tables_FOCUS_ERM-ERD-FEP-LITH-INTC-FAC-AP_DRAFTv7_2009Tables_FOCUS_C_ITRSV1" xfId="1712" xr:uid="{00000000-0005-0000-0000-000076100000}"/>
    <cellStyle name="___retention_FEPTablesJul19_2007_SoC_table_Rev 1_2008Tables_FOCUS_ERM-ERD-FEP-LITH-INTC-FAC-AP_DRAFTv7_2009Tables_FOCUS_C_ITRSV3" xfId="1713" xr:uid="{00000000-0005-0000-0000-000077100000}"/>
    <cellStyle name="___retention_FEPTablesJul19_2007_SoC_table_Rev 1_2008Tables_FOCUS_ERM-ERD-FEP-LITH-INTC-FAC-AP_DRAFTv7_2009Tables_FOCUS_D_ITRS-ITWG Copy 2010 V1" xfId="1714" xr:uid="{00000000-0005-0000-0000-000078100000}"/>
    <cellStyle name="___retention_FEPTablesJul19_2007_SoC_table_Rev 1_2008Tables_FOCUS_ERM-ERD-FEP-LITH-INTC-FAC-AP_DRAFTv7_2009Tables_FOCUS_E_ITRS-AP and Interconnectv1" xfId="5145" xr:uid="{00000000-0005-0000-0000-000079100000}"/>
    <cellStyle name="___retention_FEPTablesJul19_2007_SoC_table_Rev 1_2008Tables_FOCUS_ERM-ERD-FEP-LITH-INTC-FAC-AP_DRAFTv7_2009Tables_ORTC_V5" xfId="1715" xr:uid="{00000000-0005-0000-0000-00007A100000}"/>
    <cellStyle name="___retention_FEPTablesJul19_2007_SoC_table_Rev 1_2008Tables_FOCUS_ERM-ERD-FEP-LITH-INTC-FAC-AP_DRAFTv7_2010-Update-PIDS-4B-lsw" xfId="7676" xr:uid="{00000000-0005-0000-0000-00007B100000}"/>
    <cellStyle name="___retention_FEPTablesJul19_2007_SoC_table_Rev 1_2008Tables_FOCUS_ERM-ERD-FEP-LITH-INTC-FAC-AP_DRAFTv7_2011_ORTC-2A" xfId="3144" xr:uid="{00000000-0005-0000-0000-00007C100000}"/>
    <cellStyle name="___retention_FEPTablesJul19_2007_SoC_table_Rev 1_2008Tables_FOCUS_ERM-ERD-FEP-LITH-INTC-FAC-AP_DRAFTv7_4FINAL2009Tables_ERD_Oct30_lsw" xfId="1716" xr:uid="{00000000-0005-0000-0000-00007D100000}"/>
    <cellStyle name="___retention_FEPTablesJul19_2007_SoC_table_Rev 1_2008Tables_FOCUS_ERM-ERD-FEP-LITH-INTC-FAC-AP_DRAFTv7_4FINAL2009Tables_ERD_Oct30_lsw2" xfId="1717" xr:uid="{00000000-0005-0000-0000-00007E100000}"/>
    <cellStyle name="___retention_FEPTablesJul19_2007_SoC_table_Rev 1_2008Tables_FOCUS_ERM-ERD-FEP-LITH-INTC-FAC-AP_DRAFTv7_ITRS 2010 NAND Flash table revision--LSW  (Revised 09-15-2010)" xfId="6780" xr:uid="{00000000-0005-0000-0000-00007F100000}"/>
    <cellStyle name="___retention_FEPTablesJul19_2007_SoC_table_Rev 1_2008Tables_FOCUS_ERM-ERD-FEP-LITH-INTC-FAC-AP_DRAFTv7_ITRS B)_Table_ver6_INTC1~6_021710_After_Telecon_Rev_Alexis-lswEDITORS-NOTES" xfId="5146" xr:uid="{00000000-0005-0000-0000-000080100000}"/>
    <cellStyle name="___retention_FEPTablesJul19_2007_SoC_table_Rev 1_2008Tables_FOCUS_ERM-ERD-FEP-LITH-INTC-FAC-AP_DRAFTv7_ITRS EUV Mask WG Meeting with Proposals-2009" xfId="1718" xr:uid="{00000000-0005-0000-0000-000081100000}"/>
    <cellStyle name="___retention_FEPTablesJul19_2007_SoC_table_Rev 1_2008Tables_FOCUS_ERM-ERD-FEP-LITH-INTC-FAC-AP_DRAFTv7_ITRS Optica Mask Table change note 200907011" xfId="1719" xr:uid="{00000000-0005-0000-0000-000082100000}"/>
    <cellStyle name="___retention_FEPTablesJul19_2007_SoC_table_Rev 1_2008Tables_FOCUS_ERM-ERD-FEP-LITH-INTC-FAC-AP_DRAFTv7_Litho_Challenges_2009_ITRS_Lith_Table_Summary-V5" xfId="1720" xr:uid="{00000000-0005-0000-0000-000083100000}"/>
    <cellStyle name="___retention_FEPTablesJul19_2007_SoC_table_Rev 1_2008Tables_FOCUS_ERM-ERD-FEP-LITH-INTC-FAC-AP_DRAFTv7_Table INTC6-Final from Italy" xfId="5147" xr:uid="{00000000-0005-0000-0000-000084100000}"/>
    <cellStyle name="___retention_FEPTablesJul19_2007_SoC_table_Rev 1_2008Tables_FOCUS_ERM-ERD-FEP-LITH-INTC-FAC-AP_DRAFTv7_Table-PIDS4-LSW" xfId="7359" xr:uid="{00000000-0005-0000-0000-000085100000}"/>
    <cellStyle name="___retention_FEPTablesJul19_2007_SoC_table_Rev 1_2008Tables_FOCUS_ERM-ERD-FEP-LITH-INTC-FAC-AP_DRAFTv7_To Linda ITRS_NILb (2)" xfId="1721" xr:uid="{00000000-0005-0000-0000-000086100000}"/>
    <cellStyle name="___retention_FEPTablesJul19_2007_SoC_table_Rev 1_2008Test 081203 handler revised proposal by SEAJ" xfId="5148" xr:uid="{00000000-0005-0000-0000-000087100000}"/>
    <cellStyle name="___retention_FEPTablesJul19_2007_SoC_table_Rev 1_2008Test 081203 handler revised proposal by SEAJ_2009 ITRS TestTable(Handler)090505" xfId="5149" xr:uid="{00000000-0005-0000-0000-000088100000}"/>
    <cellStyle name="___retention_FEPTablesJul19_2007_SoC_table_Rev 1_2008Test 081203 handler revised proposal by SEAJ_Table Test-T8 RF updated 14 July 2009" xfId="5150" xr:uid="{00000000-0005-0000-0000-000089100000}"/>
    <cellStyle name="___retention_FEPTablesJul19_2007_SoC_table_Rev 1_2008Test 1120 prober " xfId="5151" xr:uid="{00000000-0005-0000-0000-00008A100000}"/>
    <cellStyle name="___retention_FEPTablesJul19_2007_SoC_table_Rev 1_2008Test 1120 prober _2009 ITRS TestTable(Handler)090505" xfId="5152" xr:uid="{00000000-0005-0000-0000-00008B100000}"/>
    <cellStyle name="___retention_FEPTablesJul19_2007_SoC_table_Rev 1_2008Test 1120 prober _Table Test-T8 RF updated 14 July 2009" xfId="5153" xr:uid="{00000000-0005-0000-0000-00008C100000}"/>
    <cellStyle name="___retention_FEPTablesJul19_2007_SoC_table_Rev 1_2008Test0722" xfId="5154" xr:uid="{00000000-0005-0000-0000-00008D100000}"/>
    <cellStyle name="___retention_FEPTablesJul19_2007_SoC_table_Rev 1_2008Test0722_2009 ITRS TestTable(Handler)090505" xfId="5155" xr:uid="{00000000-0005-0000-0000-00008E100000}"/>
    <cellStyle name="___retention_FEPTablesJul19_2007_SoC_table_Rev 1_2008Test0722_Table Test-T8 RF updated 14 July 2009" xfId="5156" xr:uid="{00000000-0005-0000-0000-00008F100000}"/>
    <cellStyle name="___retention_FEPTablesJul19_2007_SoC_table_Rev 1_2008Test1215" xfId="5157" xr:uid="{00000000-0005-0000-0000-000090100000}"/>
    <cellStyle name="___retention_FEPTablesJul19_2007_SoC_table_Rev 1_2008Test1215_Table Test-T8 RF updated 14 July 2009" xfId="5158" xr:uid="{00000000-0005-0000-0000-000091100000}"/>
    <cellStyle name="___retention_FEPTablesJul19_2007_SoC_table_Rev 1_2008TestProposals_Handler_081208" xfId="5159" xr:uid="{00000000-0005-0000-0000-000092100000}"/>
    <cellStyle name="___retention_FEPTablesJul19_2007_SoC_table_Rev 1_2008TestProposals_Handler_081208_Table Test-T8 RF updated 14 July 2009" xfId="5160" xr:uid="{00000000-0005-0000-0000-000093100000}"/>
    <cellStyle name="___retention_FEPTablesJul19_2007_SoC_table_Rev 1_2009 ITRS TestTable(Handler)090505" xfId="5161" xr:uid="{00000000-0005-0000-0000-000094100000}"/>
    <cellStyle name="___retention_FEPTablesJul19_2007_SoC_table_Rev 1_2009 TR Tables_Factory Integration version 08-LSW" xfId="1722" xr:uid="{00000000-0005-0000-0000-000095100000}"/>
    <cellStyle name="___retention_FEPTablesJul19_2007_SoC_table_Rev 1_2009 TR Tables_Factory Integration(20090806)_02A" xfId="1723" xr:uid="{00000000-0005-0000-0000-000096100000}"/>
    <cellStyle name="___retention_FEPTablesJul19_2007_SoC_table_Rev 1_2009_INDEX" xfId="5162" xr:uid="{00000000-0005-0000-0000-000097100000}"/>
    <cellStyle name="___retention_FEPTablesJul19_2007_SoC_table_Rev 1_2009_InterconnectTables_03032010" xfId="5163" xr:uid="{00000000-0005-0000-0000-000098100000}"/>
    <cellStyle name="___retention_FEPTablesJul19_2007_SoC_table_Rev 1_2009Tables_FOCUS_B_ITRS" xfId="1724" xr:uid="{00000000-0005-0000-0000-000099100000}"/>
    <cellStyle name="___retention_FEPTablesJul19_2007_SoC_table_Rev 1_2009Tables_FOCUS_B_itwg(Factory Integration)09" xfId="1725" xr:uid="{00000000-0005-0000-0000-00009A100000}"/>
    <cellStyle name="___retention_FEPTablesJul19_2007_SoC_table_Rev 1_2009Tables_Focus_B-LITH-US-Bussels-V3" xfId="1726" xr:uid="{00000000-0005-0000-0000-00009B100000}"/>
    <cellStyle name="___retention_FEPTablesJul19_2007_SoC_table_Rev 1_2009Tables_Focus_B-LITH-US-V13b" xfId="1727" xr:uid="{00000000-0005-0000-0000-00009C100000}"/>
    <cellStyle name="___retention_FEPTablesJul19_2007_SoC_table_Rev 1_2009Tables_FOCUS_C_ITRS-FEPITWG(LL edits)" xfId="6965" xr:uid="{00000000-0005-0000-0000-00009D100000}"/>
    <cellStyle name="___retention_FEPTablesJul19_2007_SoC_table_Rev 1_2009Tables_FOCUS_C_ITRSV1" xfId="1728" xr:uid="{00000000-0005-0000-0000-00009E100000}"/>
    <cellStyle name="___retention_FEPTablesJul19_2007_SoC_table_Rev 1_2009Tables_FOCUS_C_ITRSV3" xfId="1729" xr:uid="{00000000-0005-0000-0000-00009F100000}"/>
    <cellStyle name="___retention_FEPTablesJul19_2007_SoC_table_Rev 1_2009Tables_FOCUS_D_ITRS-ITWG Copy 2010 V1" xfId="1730" xr:uid="{00000000-0005-0000-0000-0000A0100000}"/>
    <cellStyle name="___retention_FEPTablesJul19_2007_SoC_table_Rev 1_2009Tables_FOCUS_E_ITRS-AP and Interconnectv1" xfId="5164" xr:uid="{00000000-0005-0000-0000-0000A1100000}"/>
    <cellStyle name="___retention_FEPTablesJul19_2007_SoC_table_Rev 1_2009Tables_ORTC_V5" xfId="1731" xr:uid="{00000000-0005-0000-0000-0000A2100000}"/>
    <cellStyle name="___retention_FEPTablesJul19_2007_SoC_table_Rev 1_2010-Update-PIDS-4B-lsw" xfId="7067" xr:uid="{00000000-0005-0000-0000-0000A3100000}"/>
    <cellStyle name="___retention_FEPTablesJul19_2007_SoC_table_Rev 1_2011_ORTC-2A" xfId="3145" xr:uid="{00000000-0005-0000-0000-0000A4100000}"/>
    <cellStyle name="___retention_FEPTablesJul19_2007_SoC_table_Rev 1_4FINAL2009Tables_ERD_Oct30_lsw" xfId="1732" xr:uid="{00000000-0005-0000-0000-0000A5100000}"/>
    <cellStyle name="___retention_FEPTablesJul19_2007_SoC_table_Rev 1_4FINAL2009Tables_ERD_Oct30_lsw2" xfId="1733" xr:uid="{00000000-0005-0000-0000-0000A6100000}"/>
    <cellStyle name="___retention_FEPTablesJul19_2007_SoC_table_Rev 1_ITRS 2010 NAND Flash table revision--LSW  (Revised 09-15-2010)" xfId="7068" xr:uid="{00000000-0005-0000-0000-0000A7100000}"/>
    <cellStyle name="___retention_FEPTablesJul19_2007_SoC_table_Rev 1_ITRS B)_Table_ver6_INTC1~6_021710_After_Telecon_Rev_Alexis-lswEDITORS-NOTES" xfId="5165" xr:uid="{00000000-0005-0000-0000-0000A8100000}"/>
    <cellStyle name="___retention_FEPTablesJul19_2007_SoC_table_Rev 1_ITRS EUV Mask WG Meeting with Proposals-2009" xfId="1734" xr:uid="{00000000-0005-0000-0000-0000A9100000}"/>
    <cellStyle name="___retention_FEPTablesJul19_2007_SoC_table_Rev 1_ITRS Optica Mask Table change note 200907011" xfId="1735" xr:uid="{00000000-0005-0000-0000-0000AA100000}"/>
    <cellStyle name="___retention_FEPTablesJul19_2007_SoC_table_Rev 1_Litho_Challenges_2009_ITRS_Lith_Table_Summary-V5" xfId="1736" xr:uid="{00000000-0005-0000-0000-0000AB100000}"/>
    <cellStyle name="___retention_FEPTablesJul19_2007_SoC_table_Rev 1_SOC_Proposal_2 (1)" xfId="1737" xr:uid="{00000000-0005-0000-0000-0000AC100000}"/>
    <cellStyle name="___retention_FEPTablesJul19_2007_SoC_table_Rev 1_SOC_Proposal_2 (1) 2" xfId="7493" xr:uid="{00000000-0005-0000-0000-0000AD100000}"/>
    <cellStyle name="___retention_FEPTablesJul19_2007_SoC_table_Rev 1_SOC_Proposal_2 (1)_2007Test_SoC_0618" xfId="1738" xr:uid="{00000000-0005-0000-0000-0000AE100000}"/>
    <cellStyle name="___retention_FEPTablesJul19_2007_SoC_table_Rev 1_SOC_Proposal_2 (1)_2007Test_SoC_0618 2" xfId="7494" xr:uid="{00000000-0005-0000-0000-0000AF100000}"/>
    <cellStyle name="___retention_FEPTablesJul19_2007_SoC_table_Rev 1_SOC_Proposal_2 (1)_2007Test_SoC_0618_2008Tables_FOCUS_ERM-ERD-FEP-LITH-INTC-FAC-AP_DRAFTv7" xfId="1739" xr:uid="{00000000-0005-0000-0000-0000B0100000}"/>
    <cellStyle name="___retention_FEPTablesJul19_2007_SoC_table_Rev 1_SOC_Proposal_2 (1)_2007Test_SoC_0618_2008Tables_FOCUS_ERM-ERD-FEP-LITH-INTC-FAC-AP_DRAFTv7 2" xfId="7495" xr:uid="{00000000-0005-0000-0000-0000B1100000}"/>
    <cellStyle name="___retention_FEPTablesJul19_2007_SoC_table_Rev 1_SOC_Proposal_2 (1)_2007Test_SoC_0618_2008Tables_FOCUS_ERM-ERD-FEP-LITH-INTC-FAC-AP_DRAFTv7_2009 TR Tables_Factory Integration version 08-LSW" xfId="1740" xr:uid="{00000000-0005-0000-0000-0000B2100000}"/>
    <cellStyle name="___retention_FEPTablesJul19_2007_SoC_table_Rev 1_SOC_Proposal_2 (1)_2007Test_SoC_0618_2008Tables_FOCUS_ERM-ERD-FEP-LITH-INTC-FAC-AP_DRAFTv7_2009 TR Tables_Factory Integration(20090806)_02A" xfId="1741" xr:uid="{00000000-0005-0000-0000-0000B3100000}"/>
    <cellStyle name="___retention_FEPTablesJul19_2007_SoC_table_Rev 1_SOC_Proposal_2 (1)_2007Test_SoC_0618_2008Tables_FOCUS_ERM-ERD-FEP-LITH-INTC-FAC-AP_DRAFTv7_2009_INDEX" xfId="5166" xr:uid="{00000000-0005-0000-0000-0000B4100000}"/>
    <cellStyle name="___retention_FEPTablesJul19_2007_SoC_table_Rev 1_SOC_Proposal_2 (1)_2007Test_SoC_0618_2008Tables_FOCUS_ERM-ERD-FEP-LITH-INTC-FAC-AP_DRAFTv7_2009_InterconnectTables_03032010" xfId="5167" xr:uid="{00000000-0005-0000-0000-0000B5100000}"/>
    <cellStyle name="___retention_FEPTablesJul19_2007_SoC_table_Rev 1_SOC_Proposal_2 (1)_2007Test_SoC_0618_2008Tables_FOCUS_ERM-ERD-FEP-LITH-INTC-FAC-AP_DRAFTv7_2009Tables_FOCUS_B_ITRS" xfId="1742" xr:uid="{00000000-0005-0000-0000-0000B6100000}"/>
    <cellStyle name="___retention_FEPTablesJul19_2007_SoC_table_Rev 1_SOC_Proposal_2 (1)_2007Test_SoC_0618_2008Tables_FOCUS_ERM-ERD-FEP-LITH-INTC-FAC-AP_DRAFTv7_2009Tables_FOCUS_B_itwg(Factory Integration)09" xfId="1743" xr:uid="{00000000-0005-0000-0000-0000B7100000}"/>
    <cellStyle name="___retention_FEPTablesJul19_2007_SoC_table_Rev 1_SOC_Proposal_2 (1)_2007Test_SoC_0618_2008Tables_FOCUS_ERM-ERD-FEP-LITH-INTC-FAC-AP_DRAFTv7_2009Tables_Focus_B-LITH-US-Bussels-V3" xfId="1744" xr:uid="{00000000-0005-0000-0000-0000B8100000}"/>
    <cellStyle name="___retention_FEPTablesJul19_2007_SoC_table_Rev 1_SOC_Proposal_2 (1)_2007Test_SoC_0618_2008Tables_FOCUS_ERM-ERD-FEP-LITH-INTC-FAC-AP_DRAFTv7_2009Tables_Focus_B-LITH-US-V13b" xfId="1745" xr:uid="{00000000-0005-0000-0000-0000B9100000}"/>
    <cellStyle name="___retention_FEPTablesJul19_2007_SoC_table_Rev 1_SOC_Proposal_2 (1)_2007Test_SoC_0618_2008Tables_FOCUS_ERM-ERD-FEP-LITH-INTC-FAC-AP_DRAFTv7_2009Tables_FOCUS_C_ITRS-FEPITWG(LL edits)" xfId="7069" xr:uid="{00000000-0005-0000-0000-0000BA100000}"/>
    <cellStyle name="___retention_FEPTablesJul19_2007_SoC_table_Rev 1_SOC_Proposal_2 (1)_2007Test_SoC_0618_2008Tables_FOCUS_ERM-ERD-FEP-LITH-INTC-FAC-AP_DRAFTv7_2009Tables_FOCUS_C_ITRSV1" xfId="1746" xr:uid="{00000000-0005-0000-0000-0000BB100000}"/>
    <cellStyle name="___retention_FEPTablesJul19_2007_SoC_table_Rev 1_SOC_Proposal_2 (1)_2007Test_SoC_0618_2008Tables_FOCUS_ERM-ERD-FEP-LITH-INTC-FAC-AP_DRAFTv7_2009Tables_FOCUS_C_ITRSV3" xfId="1747" xr:uid="{00000000-0005-0000-0000-0000BC100000}"/>
    <cellStyle name="___retention_FEPTablesJul19_2007_SoC_table_Rev 1_SOC_Proposal_2 (1)_2007Test_SoC_0618_2008Tables_FOCUS_ERM-ERD-FEP-LITH-INTC-FAC-AP_DRAFTv7_2009Tables_FOCUS_D_ITRS-ITWG Copy 2010 V1" xfId="1748" xr:uid="{00000000-0005-0000-0000-0000BD100000}"/>
    <cellStyle name="___retention_FEPTablesJul19_2007_SoC_table_Rev 1_SOC_Proposal_2 (1)_2007Test_SoC_0618_2008Tables_FOCUS_ERM-ERD-FEP-LITH-INTC-FAC-AP_DRAFTv7_2009Tables_FOCUS_E_ITRS-AP and Interconnectv1" xfId="5168" xr:uid="{00000000-0005-0000-0000-0000BE100000}"/>
    <cellStyle name="___retention_FEPTablesJul19_2007_SoC_table_Rev 1_SOC_Proposal_2 (1)_2007Test_SoC_0618_2008Tables_FOCUS_ERM-ERD-FEP-LITH-INTC-FAC-AP_DRAFTv7_2009Tables_ORTC_V5" xfId="1749" xr:uid="{00000000-0005-0000-0000-0000BF100000}"/>
    <cellStyle name="___retention_FEPTablesJul19_2007_SoC_table_Rev 1_SOC_Proposal_2 (1)_2007Test_SoC_0618_2008Tables_FOCUS_ERM-ERD-FEP-LITH-INTC-FAC-AP_DRAFTv7_2010-Update-PIDS-4B-lsw" xfId="7360" xr:uid="{00000000-0005-0000-0000-0000C0100000}"/>
    <cellStyle name="___retention_FEPTablesJul19_2007_SoC_table_Rev 1_SOC_Proposal_2 (1)_2007Test_SoC_0618_2008Tables_FOCUS_ERM-ERD-FEP-LITH-INTC-FAC-AP_DRAFTv7_2011_ORTC-2A" xfId="3146" xr:uid="{00000000-0005-0000-0000-0000C1100000}"/>
    <cellStyle name="___retention_FEPTablesJul19_2007_SoC_table_Rev 1_SOC_Proposal_2 (1)_2007Test_SoC_0618_2008Tables_FOCUS_ERM-ERD-FEP-LITH-INTC-FAC-AP_DRAFTv7_4FINAL2009Tables_ERD_Oct30_lsw" xfId="1750" xr:uid="{00000000-0005-0000-0000-0000C2100000}"/>
    <cellStyle name="___retention_FEPTablesJul19_2007_SoC_table_Rev 1_SOC_Proposal_2 (1)_2007Test_SoC_0618_2008Tables_FOCUS_ERM-ERD-FEP-LITH-INTC-FAC-AP_DRAFTv7_4FINAL2009Tables_ERD_Oct30_lsw2" xfId="1751" xr:uid="{00000000-0005-0000-0000-0000C3100000}"/>
    <cellStyle name="___retention_FEPTablesJul19_2007_SoC_table_Rev 1_SOC_Proposal_2 (1)_2007Test_SoC_0618_2008Tables_FOCUS_ERM-ERD-FEP-LITH-INTC-FAC-AP_DRAFTv7_ITRS 2010 NAND Flash table revision--LSW  (Revised 09-15-2010)" xfId="7248" xr:uid="{00000000-0005-0000-0000-0000C4100000}"/>
    <cellStyle name="___retention_FEPTablesJul19_2007_SoC_table_Rev 1_SOC_Proposal_2 (1)_2007Test_SoC_0618_2008Tables_FOCUS_ERM-ERD-FEP-LITH-INTC-FAC-AP_DRAFTv7_ITRS B)_Table_ver6_INTC1~6_021710_After_Telecon_Rev_Alexis-lswEDITORS-NOTES" xfId="5169" xr:uid="{00000000-0005-0000-0000-0000C5100000}"/>
    <cellStyle name="___retention_FEPTablesJul19_2007_SoC_table_Rev 1_SOC_Proposal_2 (1)_2007Test_SoC_0618_2008Tables_FOCUS_ERM-ERD-FEP-LITH-INTC-FAC-AP_DRAFTv7_ITRS EUV Mask WG Meeting with Proposals-2009" xfId="1752" xr:uid="{00000000-0005-0000-0000-0000C6100000}"/>
    <cellStyle name="___retention_FEPTablesJul19_2007_SoC_table_Rev 1_SOC_Proposal_2 (1)_2007Test_SoC_0618_2008Tables_FOCUS_ERM-ERD-FEP-LITH-INTC-FAC-AP_DRAFTv7_ITRS Optica Mask Table change note 200907011" xfId="1753" xr:uid="{00000000-0005-0000-0000-0000C7100000}"/>
    <cellStyle name="___retention_FEPTablesJul19_2007_SoC_table_Rev 1_SOC_Proposal_2 (1)_2007Test_SoC_0618_2008Tables_FOCUS_ERM-ERD-FEP-LITH-INTC-FAC-AP_DRAFTv7_Litho_Challenges_2009_ITRS_Lith_Table_Summary-V5" xfId="1754" xr:uid="{00000000-0005-0000-0000-0000C8100000}"/>
    <cellStyle name="___retention_FEPTablesJul19_2007_SoC_table_Rev 1_SOC_Proposal_2 (1)_2007Test_SoC_0618_2008Tables_FOCUS_ERM-ERD-FEP-LITH-INTC-FAC-AP_DRAFTv7_Table INTC6-Final from Italy" xfId="5170" xr:uid="{00000000-0005-0000-0000-0000C9100000}"/>
    <cellStyle name="___retention_FEPTablesJul19_2007_SoC_table_Rev 1_SOC_Proposal_2 (1)_2007Test_SoC_0618_2008Tables_FOCUS_ERM-ERD-FEP-LITH-INTC-FAC-AP_DRAFTv7_Table-PIDS4-LSW" xfId="7070" xr:uid="{00000000-0005-0000-0000-0000CA100000}"/>
    <cellStyle name="___retention_FEPTablesJul19_2007_SoC_table_Rev 1_SOC_Proposal_2 (1)_2007Test_SoC_0618_2008Tables_FOCUS_ERM-ERD-FEP-LITH-INTC-FAC-AP_DRAFTv7_To Linda ITRS_NILb (2)" xfId="1755" xr:uid="{00000000-0005-0000-0000-0000CB100000}"/>
    <cellStyle name="___retention_FEPTablesJul19_2007_SoC_table_Rev 1_SOC_Proposal_2 (1)_2007Test_SoC_0618_2008Test 081203 handler revised proposal by SEAJ" xfId="5171" xr:uid="{00000000-0005-0000-0000-0000CC100000}"/>
    <cellStyle name="___retention_FEPTablesJul19_2007_SoC_table_Rev 1_SOC_Proposal_2 (1)_2007Test_SoC_0618_2008Test 081203 handler revised proposal by SEAJ_2009 ITRS TestTable(Handler)090505" xfId="5172" xr:uid="{00000000-0005-0000-0000-0000CD100000}"/>
    <cellStyle name="___retention_FEPTablesJul19_2007_SoC_table_Rev 1_SOC_Proposal_2 (1)_2007Test_SoC_0618_2008Test 081203 handler revised proposal by SEAJ_Table Test-T8 RF updated 14 July 2009" xfId="5173" xr:uid="{00000000-0005-0000-0000-0000CE100000}"/>
    <cellStyle name="___retention_FEPTablesJul19_2007_SoC_table_Rev 1_SOC_Proposal_2 (1)_2007Test_SoC_0618_2008Test 1120 prober " xfId="5174" xr:uid="{00000000-0005-0000-0000-0000CF100000}"/>
    <cellStyle name="___retention_FEPTablesJul19_2007_SoC_table_Rev 1_SOC_Proposal_2 (1)_2007Test_SoC_0618_2008Test 1120 prober _2009 ITRS TestTable(Handler)090505" xfId="5175" xr:uid="{00000000-0005-0000-0000-0000D0100000}"/>
    <cellStyle name="___retention_FEPTablesJul19_2007_SoC_table_Rev 1_SOC_Proposal_2 (1)_2007Test_SoC_0618_2008Test 1120 prober _Table Test-T8 RF updated 14 July 2009" xfId="5176" xr:uid="{00000000-0005-0000-0000-0000D1100000}"/>
    <cellStyle name="___retention_FEPTablesJul19_2007_SoC_table_Rev 1_SOC_Proposal_2 (1)_2007Test_SoC_0618_2008Test0722" xfId="5177" xr:uid="{00000000-0005-0000-0000-0000D2100000}"/>
    <cellStyle name="___retention_FEPTablesJul19_2007_SoC_table_Rev 1_SOC_Proposal_2 (1)_2007Test_SoC_0618_2008Test0722_2009 ITRS TestTable(Handler)090505" xfId="5178" xr:uid="{00000000-0005-0000-0000-0000D3100000}"/>
    <cellStyle name="___retention_FEPTablesJul19_2007_SoC_table_Rev 1_SOC_Proposal_2 (1)_2007Test_SoC_0618_2008Test0722_Table Test-T8 RF updated 14 July 2009" xfId="5179" xr:uid="{00000000-0005-0000-0000-0000D4100000}"/>
    <cellStyle name="___retention_FEPTablesJul19_2007_SoC_table_Rev 1_SOC_Proposal_2 (1)_2007Test_SoC_0618_2008Test1215" xfId="5180" xr:uid="{00000000-0005-0000-0000-0000D5100000}"/>
    <cellStyle name="___retention_FEPTablesJul19_2007_SoC_table_Rev 1_SOC_Proposal_2 (1)_2007Test_SoC_0618_2008Test1215_Table Test-T8 RF updated 14 July 2009" xfId="5181" xr:uid="{00000000-0005-0000-0000-0000D6100000}"/>
    <cellStyle name="___retention_FEPTablesJul19_2007_SoC_table_Rev 1_SOC_Proposal_2 (1)_2007Test_SoC_0618_2008TestProposals_Handler_081208" xfId="5182" xr:uid="{00000000-0005-0000-0000-0000D7100000}"/>
    <cellStyle name="___retention_FEPTablesJul19_2007_SoC_table_Rev 1_SOC_Proposal_2 (1)_2007Test_SoC_0618_2008TestProposals_Handler_081208_Table Test-T8 RF updated 14 July 2009" xfId="5183" xr:uid="{00000000-0005-0000-0000-0000D8100000}"/>
    <cellStyle name="___retention_FEPTablesJul19_2007_SoC_table_Rev 1_SOC_Proposal_2 (1)_2007Test_SoC_0618_2009 ITRS TestTable(Handler)090505" xfId="5184" xr:uid="{00000000-0005-0000-0000-0000D9100000}"/>
    <cellStyle name="___retention_FEPTablesJul19_2007_SoC_table_Rev 1_SOC_Proposal_2 (1)_2007Test_SoC_0618_2009 TR Tables_Factory Integration version 08-LSW" xfId="1756" xr:uid="{00000000-0005-0000-0000-0000DA100000}"/>
    <cellStyle name="___retention_FEPTablesJul19_2007_SoC_table_Rev 1_SOC_Proposal_2 (1)_2007Test_SoC_0618_2009 TR Tables_Factory Integration(20090806)_02A" xfId="1757" xr:uid="{00000000-0005-0000-0000-0000DB100000}"/>
    <cellStyle name="___retention_FEPTablesJul19_2007_SoC_table_Rev 1_SOC_Proposal_2 (1)_2007Test_SoC_0618_2009_INDEX" xfId="5185" xr:uid="{00000000-0005-0000-0000-0000DC100000}"/>
    <cellStyle name="___retention_FEPTablesJul19_2007_SoC_table_Rev 1_SOC_Proposal_2 (1)_2007Test_SoC_0618_2009_InterconnectTables_03032010" xfId="5186" xr:uid="{00000000-0005-0000-0000-0000DD100000}"/>
    <cellStyle name="___retention_FEPTablesJul19_2007_SoC_table_Rev 1_SOC_Proposal_2 (1)_2007Test_SoC_0618_2009Tables_FOCUS_B_ITRS" xfId="1758" xr:uid="{00000000-0005-0000-0000-0000DE100000}"/>
    <cellStyle name="___retention_FEPTablesJul19_2007_SoC_table_Rev 1_SOC_Proposal_2 (1)_2007Test_SoC_0618_2009Tables_FOCUS_B_itwg(Factory Integration)09" xfId="1759" xr:uid="{00000000-0005-0000-0000-0000DF100000}"/>
    <cellStyle name="___retention_FEPTablesJul19_2007_SoC_table_Rev 1_SOC_Proposal_2 (1)_2007Test_SoC_0618_2009Tables_Focus_B-LITH-US-Bussels-V3" xfId="1760" xr:uid="{00000000-0005-0000-0000-0000E0100000}"/>
    <cellStyle name="___retention_FEPTablesJul19_2007_SoC_table_Rev 1_SOC_Proposal_2 (1)_2007Test_SoC_0618_2009Tables_Focus_B-LITH-US-V13b" xfId="1761" xr:uid="{00000000-0005-0000-0000-0000E1100000}"/>
    <cellStyle name="___retention_FEPTablesJul19_2007_SoC_table_Rev 1_SOC_Proposal_2 (1)_2007Test_SoC_0618_2009Tables_FOCUS_C_ITRS-FEPITWG(LL edits)" xfId="7361" xr:uid="{00000000-0005-0000-0000-0000E2100000}"/>
    <cellStyle name="___retention_FEPTablesJul19_2007_SoC_table_Rev 1_SOC_Proposal_2 (1)_2007Test_SoC_0618_2009Tables_FOCUS_C_ITRSV1" xfId="1762" xr:uid="{00000000-0005-0000-0000-0000E3100000}"/>
    <cellStyle name="___retention_FEPTablesJul19_2007_SoC_table_Rev 1_SOC_Proposal_2 (1)_2007Test_SoC_0618_2009Tables_FOCUS_C_ITRSV3" xfId="1763" xr:uid="{00000000-0005-0000-0000-0000E4100000}"/>
    <cellStyle name="___retention_FEPTablesJul19_2007_SoC_table_Rev 1_SOC_Proposal_2 (1)_2007Test_SoC_0618_2009Tables_FOCUS_D_ITRS-ITWG Copy 2010 V1" xfId="1764" xr:uid="{00000000-0005-0000-0000-0000E5100000}"/>
    <cellStyle name="___retention_FEPTablesJul19_2007_SoC_table_Rev 1_SOC_Proposal_2 (1)_2007Test_SoC_0618_2009Tables_FOCUS_E_ITRS-AP and Interconnectv1" xfId="5187" xr:uid="{00000000-0005-0000-0000-0000E6100000}"/>
    <cellStyle name="___retention_FEPTablesJul19_2007_SoC_table_Rev 1_SOC_Proposal_2 (1)_2007Test_SoC_0618_2009Tables_ORTC_V5" xfId="1765" xr:uid="{00000000-0005-0000-0000-0000E7100000}"/>
    <cellStyle name="___retention_FEPTablesJul19_2007_SoC_table_Rev 1_SOC_Proposal_2 (1)_2007Test_SoC_0618_2010-Update-PIDS-4B-lsw" xfId="7362" xr:uid="{00000000-0005-0000-0000-0000E8100000}"/>
    <cellStyle name="___retention_FEPTablesJul19_2007_SoC_table_Rev 1_SOC_Proposal_2 (1)_2007Test_SoC_0618_2011_ORTC-2A" xfId="3147" xr:uid="{00000000-0005-0000-0000-0000E9100000}"/>
    <cellStyle name="___retention_FEPTablesJul19_2007_SoC_table_Rev 1_SOC_Proposal_2 (1)_2007Test_SoC_0618_4FINAL2009Tables_ERD_Oct30_lsw" xfId="1766" xr:uid="{00000000-0005-0000-0000-0000EA100000}"/>
    <cellStyle name="___retention_FEPTablesJul19_2007_SoC_table_Rev 1_SOC_Proposal_2 (1)_2007Test_SoC_0618_4FINAL2009Tables_ERD_Oct30_lsw2" xfId="1767" xr:uid="{00000000-0005-0000-0000-0000EB100000}"/>
    <cellStyle name="___retention_FEPTablesJul19_2007_SoC_table_Rev 1_SOC_Proposal_2 (1)_2007Test_SoC_0618_ITRS 2010 NAND Flash table revision--LSW  (Revised 09-15-2010)" xfId="6781" xr:uid="{00000000-0005-0000-0000-0000EC100000}"/>
    <cellStyle name="___retention_FEPTablesJul19_2007_SoC_table_Rev 1_SOC_Proposal_2 (1)_2007Test_SoC_0618_ITRS B)_Table_ver6_INTC1~6_021710_After_Telecon_Rev_Alexis-lswEDITORS-NOTES" xfId="5188" xr:uid="{00000000-0005-0000-0000-0000ED100000}"/>
    <cellStyle name="___retention_FEPTablesJul19_2007_SoC_table_Rev 1_SOC_Proposal_2 (1)_2007Test_SoC_0618_ITRS EUV Mask WG Meeting with Proposals-2009" xfId="1768" xr:uid="{00000000-0005-0000-0000-0000EE100000}"/>
    <cellStyle name="___retention_FEPTablesJul19_2007_SoC_table_Rev 1_SOC_Proposal_2 (1)_2007Test_SoC_0618_ITRS Optica Mask Table change note 200907011" xfId="1769" xr:uid="{00000000-0005-0000-0000-0000EF100000}"/>
    <cellStyle name="___retention_FEPTablesJul19_2007_SoC_table_Rev 1_SOC_Proposal_2 (1)_2007Test_SoC_0618_Litho_Challenges_2009_ITRS_Lith_Table_Summary-V5" xfId="1770" xr:uid="{00000000-0005-0000-0000-0000F0100000}"/>
    <cellStyle name="___retention_FEPTablesJul19_2007_SoC_table_Rev 1_SOC_Proposal_2 (1)_2007Test_SoC_0618_Table INTC6-Final from Italy" xfId="5189" xr:uid="{00000000-0005-0000-0000-0000F1100000}"/>
    <cellStyle name="___retention_FEPTablesJul19_2007_SoC_table_Rev 1_SOC_Proposal_2 (1)_2007Test_SoC_0618_Table Test-T11 Prober updated 08Jul09" xfId="5190" xr:uid="{00000000-0005-0000-0000-0000F2100000}"/>
    <cellStyle name="___retention_FEPTablesJul19_2007_SoC_table_Rev 1_SOC_Proposal_2 (1)_2007Test_SoC_0618_Table Test-T8 RF updated 14 July 2009" xfId="5191" xr:uid="{00000000-0005-0000-0000-0000F3100000}"/>
    <cellStyle name="___retention_FEPTablesJul19_2007_SoC_table_Rev 1_SOC_Proposal_2 (1)_2007Test_SoC_0618_Table-PIDS4-LSW" xfId="6782" xr:uid="{00000000-0005-0000-0000-0000F4100000}"/>
    <cellStyle name="___retention_FEPTablesJul19_2007_SoC_table_Rev 1_SOC_Proposal_2 (1)_2007Test_SoC_0618_Test_Tables_20081208" xfId="5192" xr:uid="{00000000-0005-0000-0000-0000F5100000}"/>
    <cellStyle name="___retention_FEPTablesJul19_2007_SoC_table_Rev 1_SOC_Proposal_2 (1)_2007Test_SoC_0618_Test_Tables_20081208 Korea feedback_08081225 " xfId="5193" xr:uid="{00000000-0005-0000-0000-0000F6100000}"/>
    <cellStyle name="___retention_FEPTablesJul19_2007_SoC_table_Rev 1_SOC_Proposal_2 (1)_2007Test_SoC_0618_Test_Tables_20081208 Korea feedback_08081225 _Table Test-T8 RF updated 14 July 2009" xfId="5194" xr:uid="{00000000-0005-0000-0000-0000F7100000}"/>
    <cellStyle name="___retention_FEPTablesJul19_2007_SoC_table_Rev 1_SOC_Proposal_2 (1)_2007Test_SoC_0618_Test_Tables_20081208_Table Test-T8 RF updated 14 July 2009" xfId="5195" xr:uid="{00000000-0005-0000-0000-0000F8100000}"/>
    <cellStyle name="___retention_FEPTablesJul19_2007_SoC_table_Rev 1_SOC_Proposal_2 (1)_2007Test_SoC_0618_Test_Tables_20081231プローブカード案" xfId="5196" xr:uid="{00000000-0005-0000-0000-0000F9100000}"/>
    <cellStyle name="___retention_FEPTablesJul19_2007_SoC_table_Rev 1_SOC_Proposal_2 (1)_2007Test_SoC_0618_Test_Tables_20081231プローブカード案_Table Test-T8 RF updated 14 July 2009" xfId="5197" xr:uid="{00000000-0005-0000-0000-0000FA100000}"/>
    <cellStyle name="___retention_FEPTablesJul19_2007_SoC_table_Rev 1_SOC_Proposal_2 (1)_2007Test_SoC_0618_Test_Tables_20090113プローブカード案2" xfId="5198" xr:uid="{00000000-0005-0000-0000-0000FB100000}"/>
    <cellStyle name="___retention_FEPTablesJul19_2007_SoC_table_Rev 1_SOC_Proposal_2 (1)_2007Test_SoC_0618_Test_Tables_20090113プローブカード案2_Table Test-T8 RF updated 14 July 2009" xfId="5199" xr:uid="{00000000-0005-0000-0000-0000FC100000}"/>
    <cellStyle name="___retention_FEPTablesJul19_2007_SoC_table_Rev 1_SOC_Proposal_2 (1)_2007Test_SoC_0618_Test_Tables_20090113プローブカード案3" xfId="5200" xr:uid="{00000000-0005-0000-0000-0000FD100000}"/>
    <cellStyle name="___retention_FEPTablesJul19_2007_SoC_table_Rev 1_SOC_Proposal_2 (1)_2007Test_SoC_0618_Test_Tables_20090113プローブカード案3_Table Test-T8 RF updated 14 July 2009" xfId="5201" xr:uid="{00000000-0005-0000-0000-0000FE100000}"/>
    <cellStyle name="___retention_FEPTablesJul19_2007_SoC_table_Rev 1_SOC_Proposal_2 (1)_2007Test_SoC_0618_To Linda ITRS_NILb (2)" xfId="1771" xr:uid="{00000000-0005-0000-0000-0000FF100000}"/>
    <cellStyle name="___retention_FEPTablesJul19_2007_SoC_table_Rev 1_SOC_Proposal_2 (1)_2007Test_SoC_0618_見直しfor2009：2007Test0829_SoC&amp;Logic" xfId="5202" xr:uid="{00000000-0005-0000-0000-000000110000}"/>
    <cellStyle name="___retention_FEPTablesJul19_2007_SoC_table_Rev 1_SOC_Proposal_2 (1)_2007Test_SoC_0618_見直しfor2009：2007Test0829_SoC&amp;Logic(0707会議後)" xfId="5203" xr:uid="{00000000-0005-0000-0000-000001110000}"/>
    <cellStyle name="___retention_FEPTablesJul19_2007_SoC_table_Rev 1_SOC_Proposal_2 (1)_2008Tables_FOCUS_ERM-ERD-FEP-LITH-INTC-FAC-AP_DRAFTv7" xfId="1772" xr:uid="{00000000-0005-0000-0000-000002110000}"/>
    <cellStyle name="___retention_FEPTablesJul19_2007_SoC_table_Rev 1_SOC_Proposal_2 (1)_2008Tables_FOCUS_ERM-ERD-FEP-LITH-INTC-FAC-AP_DRAFTv7 2" xfId="7496" xr:uid="{00000000-0005-0000-0000-000003110000}"/>
    <cellStyle name="___retention_FEPTablesJul19_2007_SoC_table_Rev 1_SOC_Proposal_2 (1)_2008Tables_FOCUS_ERM-ERD-FEP-LITH-INTC-FAC-AP_DRAFTv7_2009 TR Tables_Factory Integration version 08-LSW" xfId="1773" xr:uid="{00000000-0005-0000-0000-000004110000}"/>
    <cellStyle name="___retention_FEPTablesJul19_2007_SoC_table_Rev 1_SOC_Proposal_2 (1)_2008Tables_FOCUS_ERM-ERD-FEP-LITH-INTC-FAC-AP_DRAFTv7_2009 TR Tables_Factory Integration(20090806)_02A" xfId="1774" xr:uid="{00000000-0005-0000-0000-000005110000}"/>
    <cellStyle name="___retention_FEPTablesJul19_2007_SoC_table_Rev 1_SOC_Proposal_2 (1)_2008Tables_FOCUS_ERM-ERD-FEP-LITH-INTC-FAC-AP_DRAFTv7_2009_INDEX" xfId="5204" xr:uid="{00000000-0005-0000-0000-000006110000}"/>
    <cellStyle name="___retention_FEPTablesJul19_2007_SoC_table_Rev 1_SOC_Proposal_2 (1)_2008Tables_FOCUS_ERM-ERD-FEP-LITH-INTC-FAC-AP_DRAFTv7_2009_InterconnectTables_03032010" xfId="5205" xr:uid="{00000000-0005-0000-0000-000007110000}"/>
    <cellStyle name="___retention_FEPTablesJul19_2007_SoC_table_Rev 1_SOC_Proposal_2 (1)_2008Tables_FOCUS_ERM-ERD-FEP-LITH-INTC-FAC-AP_DRAFTv7_2009Tables_FOCUS_B_ITRS" xfId="1775" xr:uid="{00000000-0005-0000-0000-000008110000}"/>
    <cellStyle name="___retention_FEPTablesJul19_2007_SoC_table_Rev 1_SOC_Proposal_2 (1)_2008Tables_FOCUS_ERM-ERD-FEP-LITH-INTC-FAC-AP_DRAFTv7_2009Tables_FOCUS_B_itwg(Factory Integration)09" xfId="1776" xr:uid="{00000000-0005-0000-0000-000009110000}"/>
    <cellStyle name="___retention_FEPTablesJul19_2007_SoC_table_Rev 1_SOC_Proposal_2 (1)_2008Tables_FOCUS_ERM-ERD-FEP-LITH-INTC-FAC-AP_DRAFTv7_2009Tables_Focus_B-LITH-US-Bussels-V3" xfId="1777" xr:uid="{00000000-0005-0000-0000-00000A110000}"/>
    <cellStyle name="___retention_FEPTablesJul19_2007_SoC_table_Rev 1_SOC_Proposal_2 (1)_2008Tables_FOCUS_ERM-ERD-FEP-LITH-INTC-FAC-AP_DRAFTv7_2009Tables_Focus_B-LITH-US-V13b" xfId="1778" xr:uid="{00000000-0005-0000-0000-00000B110000}"/>
    <cellStyle name="___retention_FEPTablesJul19_2007_SoC_table_Rev 1_SOC_Proposal_2 (1)_2008Tables_FOCUS_ERM-ERD-FEP-LITH-INTC-FAC-AP_DRAFTv7_2009Tables_FOCUS_C_ITRS-FEPITWG(LL edits)" xfId="6783" xr:uid="{00000000-0005-0000-0000-00000C110000}"/>
    <cellStyle name="___retention_FEPTablesJul19_2007_SoC_table_Rev 1_SOC_Proposal_2 (1)_2008Tables_FOCUS_ERM-ERD-FEP-LITH-INTC-FAC-AP_DRAFTv7_2009Tables_FOCUS_C_ITRSV1" xfId="1779" xr:uid="{00000000-0005-0000-0000-00000D110000}"/>
    <cellStyle name="___retention_FEPTablesJul19_2007_SoC_table_Rev 1_SOC_Proposal_2 (1)_2008Tables_FOCUS_ERM-ERD-FEP-LITH-INTC-FAC-AP_DRAFTv7_2009Tables_FOCUS_C_ITRSV3" xfId="1780" xr:uid="{00000000-0005-0000-0000-00000E110000}"/>
    <cellStyle name="___retention_FEPTablesJul19_2007_SoC_table_Rev 1_SOC_Proposal_2 (1)_2008Tables_FOCUS_ERM-ERD-FEP-LITH-INTC-FAC-AP_DRAFTv7_2009Tables_FOCUS_D_ITRS-ITWG Copy 2010 V1" xfId="1781" xr:uid="{00000000-0005-0000-0000-00000F110000}"/>
    <cellStyle name="___retention_FEPTablesJul19_2007_SoC_table_Rev 1_SOC_Proposal_2 (1)_2008Tables_FOCUS_ERM-ERD-FEP-LITH-INTC-FAC-AP_DRAFTv7_2009Tables_FOCUS_E_ITRS-AP and Interconnectv1" xfId="5206" xr:uid="{00000000-0005-0000-0000-000010110000}"/>
    <cellStyle name="___retention_FEPTablesJul19_2007_SoC_table_Rev 1_SOC_Proposal_2 (1)_2008Tables_FOCUS_ERM-ERD-FEP-LITH-INTC-FAC-AP_DRAFTv7_2009Tables_ORTC_V5" xfId="1782" xr:uid="{00000000-0005-0000-0000-000011110000}"/>
    <cellStyle name="___retention_FEPTablesJul19_2007_SoC_table_Rev 1_SOC_Proposal_2 (1)_2008Tables_FOCUS_ERM-ERD-FEP-LITH-INTC-FAC-AP_DRAFTv7_2010-Update-PIDS-4B-lsw" xfId="7677" xr:uid="{00000000-0005-0000-0000-000012110000}"/>
    <cellStyle name="___retention_FEPTablesJul19_2007_SoC_table_Rev 1_SOC_Proposal_2 (1)_2008Tables_FOCUS_ERM-ERD-FEP-LITH-INTC-FAC-AP_DRAFTv7_2011_ORTC-2A" xfId="3148" xr:uid="{00000000-0005-0000-0000-000013110000}"/>
    <cellStyle name="___retention_FEPTablesJul19_2007_SoC_table_Rev 1_SOC_Proposal_2 (1)_2008Tables_FOCUS_ERM-ERD-FEP-LITH-INTC-FAC-AP_DRAFTv7_4FINAL2009Tables_ERD_Oct30_lsw" xfId="1783" xr:uid="{00000000-0005-0000-0000-000014110000}"/>
    <cellStyle name="___retention_FEPTablesJul19_2007_SoC_table_Rev 1_SOC_Proposal_2 (1)_2008Tables_FOCUS_ERM-ERD-FEP-LITH-INTC-FAC-AP_DRAFTv7_4FINAL2009Tables_ERD_Oct30_lsw2" xfId="1784" xr:uid="{00000000-0005-0000-0000-000015110000}"/>
    <cellStyle name="___retention_FEPTablesJul19_2007_SoC_table_Rev 1_SOC_Proposal_2 (1)_2008Tables_FOCUS_ERM-ERD-FEP-LITH-INTC-FAC-AP_DRAFTv7_ITRS 2010 NAND Flash table revision--LSW  (Revised 09-15-2010)" xfId="7678" xr:uid="{00000000-0005-0000-0000-000016110000}"/>
    <cellStyle name="___retention_FEPTablesJul19_2007_SoC_table_Rev 1_SOC_Proposal_2 (1)_2008Tables_FOCUS_ERM-ERD-FEP-LITH-INTC-FAC-AP_DRAFTv7_ITRS B)_Table_ver6_INTC1~6_021710_After_Telecon_Rev_Alexis-lswEDITORS-NOTES" xfId="5207" xr:uid="{00000000-0005-0000-0000-000017110000}"/>
    <cellStyle name="___retention_FEPTablesJul19_2007_SoC_table_Rev 1_SOC_Proposal_2 (1)_2008Tables_FOCUS_ERM-ERD-FEP-LITH-INTC-FAC-AP_DRAFTv7_ITRS EUV Mask WG Meeting with Proposals-2009" xfId="1785" xr:uid="{00000000-0005-0000-0000-000018110000}"/>
    <cellStyle name="___retention_FEPTablesJul19_2007_SoC_table_Rev 1_SOC_Proposal_2 (1)_2008Tables_FOCUS_ERM-ERD-FEP-LITH-INTC-FAC-AP_DRAFTv7_ITRS Optica Mask Table change note 200907011" xfId="1786" xr:uid="{00000000-0005-0000-0000-000019110000}"/>
    <cellStyle name="___retention_FEPTablesJul19_2007_SoC_table_Rev 1_SOC_Proposal_2 (1)_2008Tables_FOCUS_ERM-ERD-FEP-LITH-INTC-FAC-AP_DRAFTv7_Litho_Challenges_2009_ITRS_Lith_Table_Summary-V5" xfId="1787" xr:uid="{00000000-0005-0000-0000-00001A110000}"/>
    <cellStyle name="___retention_FEPTablesJul19_2007_SoC_table_Rev 1_SOC_Proposal_2 (1)_2008Tables_FOCUS_ERM-ERD-FEP-LITH-INTC-FAC-AP_DRAFTv7_Table INTC6-Final from Italy" xfId="5208" xr:uid="{00000000-0005-0000-0000-00001B110000}"/>
    <cellStyle name="___retention_FEPTablesJul19_2007_SoC_table_Rev 1_SOC_Proposal_2 (1)_2008Tables_FOCUS_ERM-ERD-FEP-LITH-INTC-FAC-AP_DRAFTv7_Table-PIDS4-LSW" xfId="7679" xr:uid="{00000000-0005-0000-0000-00001C110000}"/>
    <cellStyle name="___retention_FEPTablesJul19_2007_SoC_table_Rev 1_SOC_Proposal_2 (1)_2008Tables_FOCUS_ERM-ERD-FEP-LITH-INTC-FAC-AP_DRAFTv7_To Linda ITRS_NILb (2)" xfId="1788" xr:uid="{00000000-0005-0000-0000-00001D110000}"/>
    <cellStyle name="___retention_FEPTablesJul19_2007_SoC_table_Rev 1_SOC_Proposal_2 (1)_2008Test 081203 handler revised proposal by SEAJ" xfId="5209" xr:uid="{00000000-0005-0000-0000-00001E110000}"/>
    <cellStyle name="___retention_FEPTablesJul19_2007_SoC_table_Rev 1_SOC_Proposal_2 (1)_2008Test 081203 handler revised proposal by SEAJ_2009 ITRS TestTable(Handler)090505" xfId="5210" xr:uid="{00000000-0005-0000-0000-00001F110000}"/>
    <cellStyle name="___retention_FEPTablesJul19_2007_SoC_table_Rev 1_SOC_Proposal_2 (1)_2008Test 081203 handler revised proposal by SEAJ_Table Test-T8 RF updated 14 July 2009" xfId="5211" xr:uid="{00000000-0005-0000-0000-000020110000}"/>
    <cellStyle name="___retention_FEPTablesJul19_2007_SoC_table_Rev 1_SOC_Proposal_2 (1)_2008Test 1120 prober " xfId="5212" xr:uid="{00000000-0005-0000-0000-000021110000}"/>
    <cellStyle name="___retention_FEPTablesJul19_2007_SoC_table_Rev 1_SOC_Proposal_2 (1)_2008Test 1120 prober _2009 ITRS TestTable(Handler)090505" xfId="5213" xr:uid="{00000000-0005-0000-0000-000022110000}"/>
    <cellStyle name="___retention_FEPTablesJul19_2007_SoC_table_Rev 1_SOC_Proposal_2 (1)_2008Test 1120 prober _Table Test-T8 RF updated 14 July 2009" xfId="5214" xr:uid="{00000000-0005-0000-0000-000023110000}"/>
    <cellStyle name="___retention_FEPTablesJul19_2007_SoC_table_Rev 1_SOC_Proposal_2 (1)_2008Test0722" xfId="5215" xr:uid="{00000000-0005-0000-0000-000024110000}"/>
    <cellStyle name="___retention_FEPTablesJul19_2007_SoC_table_Rev 1_SOC_Proposal_2 (1)_2008Test0722_2009 ITRS TestTable(Handler)090505" xfId="5216" xr:uid="{00000000-0005-0000-0000-000025110000}"/>
    <cellStyle name="___retention_FEPTablesJul19_2007_SoC_table_Rev 1_SOC_Proposal_2 (1)_2008Test0722_Table Test-T8 RF updated 14 July 2009" xfId="5217" xr:uid="{00000000-0005-0000-0000-000026110000}"/>
    <cellStyle name="___retention_FEPTablesJul19_2007_SoC_table_Rev 1_SOC_Proposal_2 (1)_2008Test1215" xfId="5218" xr:uid="{00000000-0005-0000-0000-000027110000}"/>
    <cellStyle name="___retention_FEPTablesJul19_2007_SoC_table_Rev 1_SOC_Proposal_2 (1)_2008Test1215_Table Test-T8 RF updated 14 July 2009" xfId="5219" xr:uid="{00000000-0005-0000-0000-000028110000}"/>
    <cellStyle name="___retention_FEPTablesJul19_2007_SoC_table_Rev 1_SOC_Proposal_2 (1)_2008TestProposals_Handler_081208" xfId="5220" xr:uid="{00000000-0005-0000-0000-000029110000}"/>
    <cellStyle name="___retention_FEPTablesJul19_2007_SoC_table_Rev 1_SOC_Proposal_2 (1)_2008TestProposals_Handler_081208_Table Test-T8 RF updated 14 July 2009" xfId="5221" xr:uid="{00000000-0005-0000-0000-00002A110000}"/>
    <cellStyle name="___retention_FEPTablesJul19_2007_SoC_table_Rev 1_SOC_Proposal_2 (1)_2009 ITRS TestTable(Handler)090505" xfId="5222" xr:uid="{00000000-0005-0000-0000-00002B110000}"/>
    <cellStyle name="___retention_FEPTablesJul19_2007_SoC_table_Rev 1_SOC_Proposal_2 (1)_2009 TR Tables_Factory Integration version 08-LSW" xfId="1789" xr:uid="{00000000-0005-0000-0000-00002C110000}"/>
    <cellStyle name="___retention_FEPTablesJul19_2007_SoC_table_Rev 1_SOC_Proposal_2 (1)_2009 TR Tables_Factory Integration(20090806)_02A" xfId="1790" xr:uid="{00000000-0005-0000-0000-00002D110000}"/>
    <cellStyle name="___retention_FEPTablesJul19_2007_SoC_table_Rev 1_SOC_Proposal_2 (1)_2009_INDEX" xfId="5223" xr:uid="{00000000-0005-0000-0000-00002E110000}"/>
    <cellStyle name="___retention_FEPTablesJul19_2007_SoC_table_Rev 1_SOC_Proposal_2 (1)_2009_InterconnectTables_03032010" xfId="5224" xr:uid="{00000000-0005-0000-0000-00002F110000}"/>
    <cellStyle name="___retention_FEPTablesJul19_2007_SoC_table_Rev 1_SOC_Proposal_2 (1)_2009Tables_FOCUS_B_ITRS" xfId="1791" xr:uid="{00000000-0005-0000-0000-000030110000}"/>
    <cellStyle name="___retention_FEPTablesJul19_2007_SoC_table_Rev 1_SOC_Proposal_2 (1)_2009Tables_FOCUS_B_itwg(Factory Integration)09" xfId="1792" xr:uid="{00000000-0005-0000-0000-000031110000}"/>
    <cellStyle name="___retention_FEPTablesJul19_2007_SoC_table_Rev 1_SOC_Proposal_2 (1)_2009Tables_Focus_B-LITH-US-Bussels-V3" xfId="1793" xr:uid="{00000000-0005-0000-0000-000032110000}"/>
    <cellStyle name="___retention_FEPTablesJul19_2007_SoC_table_Rev 1_SOC_Proposal_2 (1)_2009Tables_Focus_B-LITH-US-V13b" xfId="1794" xr:uid="{00000000-0005-0000-0000-000033110000}"/>
    <cellStyle name="___retention_FEPTablesJul19_2007_SoC_table_Rev 1_SOC_Proposal_2 (1)_2009Tables_FOCUS_C_ITRS-FEPITWG(LL edits)" xfId="7231" xr:uid="{00000000-0005-0000-0000-000034110000}"/>
    <cellStyle name="___retention_FEPTablesJul19_2007_SoC_table_Rev 1_SOC_Proposal_2 (1)_2009Tables_FOCUS_C_ITRSV1" xfId="1795" xr:uid="{00000000-0005-0000-0000-000035110000}"/>
    <cellStyle name="___retention_FEPTablesJul19_2007_SoC_table_Rev 1_SOC_Proposal_2 (1)_2009Tables_FOCUS_C_ITRSV3" xfId="1796" xr:uid="{00000000-0005-0000-0000-000036110000}"/>
    <cellStyle name="___retention_FEPTablesJul19_2007_SoC_table_Rev 1_SOC_Proposal_2 (1)_2009Tables_FOCUS_D_ITRS-ITWG Copy 2010 V1" xfId="1797" xr:uid="{00000000-0005-0000-0000-000037110000}"/>
    <cellStyle name="___retention_FEPTablesJul19_2007_SoC_table_Rev 1_SOC_Proposal_2 (1)_2009Tables_FOCUS_E_ITRS-AP and Interconnectv1" xfId="5225" xr:uid="{00000000-0005-0000-0000-000038110000}"/>
    <cellStyle name="___retention_FEPTablesJul19_2007_SoC_table_Rev 1_SOC_Proposal_2 (1)_2009Tables_ORTC_V5" xfId="1798" xr:uid="{00000000-0005-0000-0000-000039110000}"/>
    <cellStyle name="___retention_FEPTablesJul19_2007_SoC_table_Rev 1_SOC_Proposal_2 (1)_2010-Update-PIDS-4B-lsw" xfId="6784" xr:uid="{00000000-0005-0000-0000-00003A110000}"/>
    <cellStyle name="___retention_FEPTablesJul19_2007_SoC_table_Rev 1_SOC_Proposal_2 (1)_2011_ORTC-2A" xfId="3149" xr:uid="{00000000-0005-0000-0000-00003B110000}"/>
    <cellStyle name="___retention_FEPTablesJul19_2007_SoC_table_Rev 1_SOC_Proposal_2 (1)_4FINAL2009Tables_ERD_Oct30_lsw" xfId="1799" xr:uid="{00000000-0005-0000-0000-00003C110000}"/>
    <cellStyle name="___retention_FEPTablesJul19_2007_SoC_table_Rev 1_SOC_Proposal_2 (1)_4FINAL2009Tables_ERD_Oct30_lsw2" xfId="1800" xr:uid="{00000000-0005-0000-0000-00003D110000}"/>
    <cellStyle name="___retention_FEPTablesJul19_2007_SoC_table_Rev 1_SOC_Proposal_2 (1)_ITRS 2010 NAND Flash table revision--LSW  (Revised 09-15-2010)" xfId="7363" xr:uid="{00000000-0005-0000-0000-00003E110000}"/>
    <cellStyle name="___retention_FEPTablesJul19_2007_SoC_table_Rev 1_SOC_Proposal_2 (1)_ITRS B)_Table_ver6_INTC1~6_021710_After_Telecon_Rev_Alexis-lswEDITORS-NOTES" xfId="5226" xr:uid="{00000000-0005-0000-0000-00003F110000}"/>
    <cellStyle name="___retention_FEPTablesJul19_2007_SoC_table_Rev 1_SOC_Proposal_2 (1)_ITRS EUV Mask WG Meeting with Proposals-2009" xfId="1801" xr:uid="{00000000-0005-0000-0000-000040110000}"/>
    <cellStyle name="___retention_FEPTablesJul19_2007_SoC_table_Rev 1_SOC_Proposal_2 (1)_ITRS Optica Mask Table change note 200907011" xfId="1802" xr:uid="{00000000-0005-0000-0000-000041110000}"/>
    <cellStyle name="___retention_FEPTablesJul19_2007_SoC_table_Rev 1_SOC_Proposal_2 (1)_Litho_Challenges_2009_ITRS_Lith_Table_Summary-V5" xfId="1803" xr:uid="{00000000-0005-0000-0000-000042110000}"/>
    <cellStyle name="___retention_FEPTablesJul19_2007_SoC_table_Rev 1_SOC_Proposal_2 (1)_Table INTC6-Final from Italy" xfId="5227" xr:uid="{00000000-0005-0000-0000-000043110000}"/>
    <cellStyle name="___retention_FEPTablesJul19_2007_SoC_table_Rev 1_SOC_Proposal_2 (1)_Table Test-T11 Prober updated 08Jul09" xfId="5228" xr:uid="{00000000-0005-0000-0000-000044110000}"/>
    <cellStyle name="___retention_FEPTablesJul19_2007_SoC_table_Rev 1_SOC_Proposal_2 (1)_Table Test-T8 RF updated 14 July 2009" xfId="5229" xr:uid="{00000000-0005-0000-0000-000045110000}"/>
    <cellStyle name="___retention_FEPTablesJul19_2007_SoC_table_Rev 1_SOC_Proposal_2 (1)_Table-PIDS4-LSW" xfId="7364" xr:uid="{00000000-0005-0000-0000-000046110000}"/>
    <cellStyle name="___retention_FEPTablesJul19_2007_SoC_table_Rev 1_SOC_Proposal_2 (1)_Test_Tables_20081208" xfId="5230" xr:uid="{00000000-0005-0000-0000-000047110000}"/>
    <cellStyle name="___retention_FEPTablesJul19_2007_SoC_table_Rev 1_SOC_Proposal_2 (1)_Test_Tables_20081208 Korea feedback_08081225 " xfId="5231" xr:uid="{00000000-0005-0000-0000-000048110000}"/>
    <cellStyle name="___retention_FEPTablesJul19_2007_SoC_table_Rev 1_SOC_Proposal_2 (1)_Test_Tables_20081208 Korea feedback_08081225 _Table Test-T8 RF updated 14 July 2009" xfId="5232" xr:uid="{00000000-0005-0000-0000-000049110000}"/>
    <cellStyle name="___retention_FEPTablesJul19_2007_SoC_table_Rev 1_SOC_Proposal_2 (1)_Test_Tables_20081208_Table Test-T8 RF updated 14 July 2009" xfId="5233" xr:uid="{00000000-0005-0000-0000-00004A110000}"/>
    <cellStyle name="___retention_FEPTablesJul19_2007_SoC_table_Rev 1_SOC_Proposal_2 (1)_Test_Tables_20081231プローブカード案" xfId="5234" xr:uid="{00000000-0005-0000-0000-00004B110000}"/>
    <cellStyle name="___retention_FEPTablesJul19_2007_SoC_table_Rev 1_SOC_Proposal_2 (1)_Test_Tables_20081231プローブカード案_Table Test-T8 RF updated 14 July 2009" xfId="5235" xr:uid="{00000000-0005-0000-0000-00004C110000}"/>
    <cellStyle name="___retention_FEPTablesJul19_2007_SoC_table_Rev 1_SOC_Proposal_2 (1)_Test_Tables_20090113プローブカード案2" xfId="5236" xr:uid="{00000000-0005-0000-0000-00004D110000}"/>
    <cellStyle name="___retention_FEPTablesJul19_2007_SoC_table_Rev 1_SOC_Proposal_2 (1)_Test_Tables_20090113プローブカード案2_Table Test-T8 RF updated 14 July 2009" xfId="5237" xr:uid="{00000000-0005-0000-0000-00004E110000}"/>
    <cellStyle name="___retention_FEPTablesJul19_2007_SoC_table_Rev 1_SOC_Proposal_2 (1)_Test_Tables_20090113プローブカード案3" xfId="5238" xr:uid="{00000000-0005-0000-0000-00004F110000}"/>
    <cellStyle name="___retention_FEPTablesJul19_2007_SoC_table_Rev 1_SOC_Proposal_2 (1)_Test_Tables_20090113プローブカード案3_Table Test-T8 RF updated 14 July 2009" xfId="5239" xr:uid="{00000000-0005-0000-0000-000050110000}"/>
    <cellStyle name="___retention_FEPTablesJul19_2007_SoC_table_Rev 1_SOC_Proposal_2 (1)_To Linda ITRS_NILb (2)" xfId="1804" xr:uid="{00000000-0005-0000-0000-000051110000}"/>
    <cellStyle name="___retention_FEPTablesJul19_2007_SoC_table_Rev 1_SOC_Proposal_2 (1)_WK_2007Test0612Rev04" xfId="1805" xr:uid="{00000000-0005-0000-0000-000052110000}"/>
    <cellStyle name="___retention_FEPTablesJul19_2007_SoC_table_Rev 1_SOC_Proposal_2 (1)_WK_2007Test0612Rev04 2" xfId="7497" xr:uid="{00000000-0005-0000-0000-000053110000}"/>
    <cellStyle name="___retention_FEPTablesJul19_2007_SoC_table_Rev 1_SOC_Proposal_2 (1)_WK_2007Test0612Rev04_2008Tables_FOCUS_ERM-ERD-FEP-LITH-INTC-FAC-AP_DRAFTv7" xfId="1806" xr:uid="{00000000-0005-0000-0000-000054110000}"/>
    <cellStyle name="___retention_FEPTablesJul19_2007_SoC_table_Rev 1_SOC_Proposal_2 (1)_WK_2007Test0612Rev04_2008Tables_FOCUS_ERM-ERD-FEP-LITH-INTC-FAC-AP_DRAFTv7 2" xfId="7498" xr:uid="{00000000-0005-0000-0000-000055110000}"/>
    <cellStyle name="___retention_FEPTablesJul19_2007_SoC_table_Rev 1_SOC_Proposal_2 (1)_WK_2007Test0612Rev04_2008Tables_FOCUS_ERM-ERD-FEP-LITH-INTC-FAC-AP_DRAFTv7_2009 TR Tables_Factory Integration version 08-LSW" xfId="1807" xr:uid="{00000000-0005-0000-0000-000056110000}"/>
    <cellStyle name="___retention_FEPTablesJul19_2007_SoC_table_Rev 1_SOC_Proposal_2 (1)_WK_2007Test0612Rev04_2008Tables_FOCUS_ERM-ERD-FEP-LITH-INTC-FAC-AP_DRAFTv7_2009 TR Tables_Factory Integration(20090806)_02A" xfId="1808" xr:uid="{00000000-0005-0000-0000-000057110000}"/>
    <cellStyle name="___retention_FEPTablesJul19_2007_SoC_table_Rev 1_SOC_Proposal_2 (1)_WK_2007Test0612Rev04_2008Tables_FOCUS_ERM-ERD-FEP-LITH-INTC-FAC-AP_DRAFTv7_2009_INDEX" xfId="5240" xr:uid="{00000000-0005-0000-0000-000058110000}"/>
    <cellStyle name="___retention_FEPTablesJul19_2007_SoC_table_Rev 1_SOC_Proposal_2 (1)_WK_2007Test0612Rev04_2008Tables_FOCUS_ERM-ERD-FEP-LITH-INTC-FAC-AP_DRAFTv7_2009_InterconnectTables_03032010" xfId="5241" xr:uid="{00000000-0005-0000-0000-000059110000}"/>
    <cellStyle name="___retention_FEPTablesJul19_2007_SoC_table_Rev 1_SOC_Proposal_2 (1)_WK_2007Test0612Rev04_2008Tables_FOCUS_ERM-ERD-FEP-LITH-INTC-FAC-AP_DRAFTv7_2009Tables_FOCUS_B_ITRS" xfId="1809" xr:uid="{00000000-0005-0000-0000-00005A110000}"/>
    <cellStyle name="___retention_FEPTablesJul19_2007_SoC_table_Rev 1_SOC_Proposal_2 (1)_WK_2007Test0612Rev04_2008Tables_FOCUS_ERM-ERD-FEP-LITH-INTC-FAC-AP_DRAFTv7_2009Tables_FOCUS_B_itwg(Factory Integration)09" xfId="1810" xr:uid="{00000000-0005-0000-0000-00005B110000}"/>
    <cellStyle name="___retention_FEPTablesJul19_2007_SoC_table_Rev 1_SOC_Proposal_2 (1)_WK_2007Test0612Rev04_2008Tables_FOCUS_ERM-ERD-FEP-LITH-INTC-FAC-AP_DRAFTv7_2009Tables_Focus_B-LITH-US-Bussels-V3" xfId="1811" xr:uid="{00000000-0005-0000-0000-00005C110000}"/>
    <cellStyle name="___retention_FEPTablesJul19_2007_SoC_table_Rev 1_SOC_Proposal_2 (1)_WK_2007Test0612Rev04_2008Tables_FOCUS_ERM-ERD-FEP-LITH-INTC-FAC-AP_DRAFTv7_2009Tables_Focus_B-LITH-US-V13b" xfId="1812" xr:uid="{00000000-0005-0000-0000-00005D110000}"/>
    <cellStyle name="___retention_FEPTablesJul19_2007_SoC_table_Rev 1_SOC_Proposal_2 (1)_WK_2007Test0612Rev04_2008Tables_FOCUS_ERM-ERD-FEP-LITH-INTC-FAC-AP_DRAFTv7_2009Tables_FOCUS_C_ITRS-FEPITWG(LL edits)" xfId="7071" xr:uid="{00000000-0005-0000-0000-00005E110000}"/>
    <cellStyle name="___retention_FEPTablesJul19_2007_SoC_table_Rev 1_SOC_Proposal_2 (1)_WK_2007Test0612Rev04_2008Tables_FOCUS_ERM-ERD-FEP-LITH-INTC-FAC-AP_DRAFTv7_2009Tables_FOCUS_C_ITRSV1" xfId="1813" xr:uid="{00000000-0005-0000-0000-00005F110000}"/>
    <cellStyle name="___retention_FEPTablesJul19_2007_SoC_table_Rev 1_SOC_Proposal_2 (1)_WK_2007Test0612Rev04_2008Tables_FOCUS_ERM-ERD-FEP-LITH-INTC-FAC-AP_DRAFTv7_2009Tables_FOCUS_C_ITRSV3" xfId="1814" xr:uid="{00000000-0005-0000-0000-000060110000}"/>
    <cellStyle name="___retention_FEPTablesJul19_2007_SoC_table_Rev 1_SOC_Proposal_2 (1)_WK_2007Test0612Rev04_2008Tables_FOCUS_ERM-ERD-FEP-LITH-INTC-FAC-AP_DRAFTv7_2009Tables_FOCUS_D_ITRS-ITWG Copy 2010 V1" xfId="1815" xr:uid="{00000000-0005-0000-0000-000061110000}"/>
    <cellStyle name="___retention_FEPTablesJul19_2007_SoC_table_Rev 1_SOC_Proposal_2 (1)_WK_2007Test0612Rev04_2008Tables_FOCUS_ERM-ERD-FEP-LITH-INTC-FAC-AP_DRAFTv7_2009Tables_FOCUS_E_ITRS-AP and Interconnectv1" xfId="5242" xr:uid="{00000000-0005-0000-0000-000062110000}"/>
    <cellStyle name="___retention_FEPTablesJul19_2007_SoC_table_Rev 1_SOC_Proposal_2 (1)_WK_2007Test0612Rev04_2008Tables_FOCUS_ERM-ERD-FEP-LITH-INTC-FAC-AP_DRAFTv7_2009Tables_ORTC_V5" xfId="1816" xr:uid="{00000000-0005-0000-0000-000063110000}"/>
    <cellStyle name="___retention_FEPTablesJul19_2007_SoC_table_Rev 1_SOC_Proposal_2 (1)_WK_2007Test0612Rev04_2008Tables_FOCUS_ERM-ERD-FEP-LITH-INTC-FAC-AP_DRAFTv7_2010-Update-PIDS-4B-lsw" xfId="7072" xr:uid="{00000000-0005-0000-0000-000064110000}"/>
    <cellStyle name="___retention_FEPTablesJul19_2007_SoC_table_Rev 1_SOC_Proposal_2 (1)_WK_2007Test0612Rev04_2008Tables_FOCUS_ERM-ERD-FEP-LITH-INTC-FAC-AP_DRAFTv7_2011_ORTC-2A" xfId="3150" xr:uid="{00000000-0005-0000-0000-000065110000}"/>
    <cellStyle name="___retention_FEPTablesJul19_2007_SoC_table_Rev 1_SOC_Proposal_2 (1)_WK_2007Test0612Rev04_2008Tables_FOCUS_ERM-ERD-FEP-LITH-INTC-FAC-AP_DRAFTv7_4FINAL2009Tables_ERD_Oct30_lsw" xfId="1817" xr:uid="{00000000-0005-0000-0000-000066110000}"/>
    <cellStyle name="___retention_FEPTablesJul19_2007_SoC_table_Rev 1_SOC_Proposal_2 (1)_WK_2007Test0612Rev04_2008Tables_FOCUS_ERM-ERD-FEP-LITH-INTC-FAC-AP_DRAFTv7_4FINAL2009Tables_ERD_Oct30_lsw2" xfId="1818" xr:uid="{00000000-0005-0000-0000-000067110000}"/>
    <cellStyle name="___retention_FEPTablesJul19_2007_SoC_table_Rev 1_SOC_Proposal_2 (1)_WK_2007Test0612Rev04_2008Tables_FOCUS_ERM-ERD-FEP-LITH-INTC-FAC-AP_DRAFTv7_ITRS 2010 NAND Flash table revision--LSW  (Revised 09-15-2010)" xfId="7073" xr:uid="{00000000-0005-0000-0000-000068110000}"/>
    <cellStyle name="___retention_FEPTablesJul19_2007_SoC_table_Rev 1_SOC_Proposal_2 (1)_WK_2007Test0612Rev04_2008Tables_FOCUS_ERM-ERD-FEP-LITH-INTC-FAC-AP_DRAFTv7_ITRS B)_Table_ver6_INTC1~6_021710_After_Telecon_Rev_Alexis-lswEDITORS-NOTES" xfId="5243" xr:uid="{00000000-0005-0000-0000-000069110000}"/>
    <cellStyle name="___retention_FEPTablesJul19_2007_SoC_table_Rev 1_SOC_Proposal_2 (1)_WK_2007Test0612Rev04_2008Tables_FOCUS_ERM-ERD-FEP-LITH-INTC-FAC-AP_DRAFTv7_ITRS EUV Mask WG Meeting with Proposals-2009" xfId="1819" xr:uid="{00000000-0005-0000-0000-00006A110000}"/>
    <cellStyle name="___retention_FEPTablesJul19_2007_SoC_table_Rev 1_SOC_Proposal_2 (1)_WK_2007Test0612Rev04_2008Tables_FOCUS_ERM-ERD-FEP-LITH-INTC-FAC-AP_DRAFTv7_ITRS Optica Mask Table change note 200907011" xfId="1820" xr:uid="{00000000-0005-0000-0000-00006B110000}"/>
    <cellStyle name="___retention_FEPTablesJul19_2007_SoC_table_Rev 1_SOC_Proposal_2 (1)_WK_2007Test0612Rev04_2008Tables_FOCUS_ERM-ERD-FEP-LITH-INTC-FAC-AP_DRAFTv7_Litho_Challenges_2009_ITRS_Lith_Table_Summary-V5" xfId="1821" xr:uid="{00000000-0005-0000-0000-00006C110000}"/>
    <cellStyle name="___retention_FEPTablesJul19_2007_SoC_table_Rev 1_SOC_Proposal_2 (1)_WK_2007Test0612Rev04_2008Tables_FOCUS_ERM-ERD-FEP-LITH-INTC-FAC-AP_DRAFTv7_Table INTC6-Final from Italy" xfId="5244" xr:uid="{00000000-0005-0000-0000-00006D110000}"/>
    <cellStyle name="___retention_FEPTablesJul19_2007_SoC_table_Rev 1_SOC_Proposal_2 (1)_WK_2007Test0612Rev04_2008Tables_FOCUS_ERM-ERD-FEP-LITH-INTC-FAC-AP_DRAFTv7_Table-PIDS4-LSW" xfId="7365" xr:uid="{00000000-0005-0000-0000-00006E110000}"/>
    <cellStyle name="___retention_FEPTablesJul19_2007_SoC_table_Rev 1_SOC_Proposal_2 (1)_WK_2007Test0612Rev04_2008Tables_FOCUS_ERM-ERD-FEP-LITH-INTC-FAC-AP_DRAFTv7_To Linda ITRS_NILb (2)" xfId="1822" xr:uid="{00000000-0005-0000-0000-00006F110000}"/>
    <cellStyle name="___retention_FEPTablesJul19_2007_SoC_table_Rev 1_SOC_Proposal_2 (1)_WK_2007Test0612Rev04_2008Test 081203 handler revised proposal by SEAJ" xfId="5245" xr:uid="{00000000-0005-0000-0000-000070110000}"/>
    <cellStyle name="___retention_FEPTablesJul19_2007_SoC_table_Rev 1_SOC_Proposal_2 (1)_WK_2007Test0612Rev04_2008Test 081203 handler revised proposal by SEAJ_2009 ITRS TestTable(Handler)090505" xfId="5246" xr:uid="{00000000-0005-0000-0000-000071110000}"/>
    <cellStyle name="___retention_FEPTablesJul19_2007_SoC_table_Rev 1_SOC_Proposal_2 (1)_WK_2007Test0612Rev04_2008Test 081203 handler revised proposal by SEAJ_Table Test-T8 RF updated 14 July 2009" xfId="5247" xr:uid="{00000000-0005-0000-0000-000072110000}"/>
    <cellStyle name="___retention_FEPTablesJul19_2007_SoC_table_Rev 1_SOC_Proposal_2 (1)_WK_2007Test0612Rev04_2008Test 1120 prober " xfId="5248" xr:uid="{00000000-0005-0000-0000-000073110000}"/>
    <cellStyle name="___retention_FEPTablesJul19_2007_SoC_table_Rev 1_SOC_Proposal_2 (1)_WK_2007Test0612Rev04_2008Test 1120 prober _2009 ITRS TestTable(Handler)090505" xfId="5249" xr:uid="{00000000-0005-0000-0000-000074110000}"/>
    <cellStyle name="___retention_FEPTablesJul19_2007_SoC_table_Rev 1_SOC_Proposal_2 (1)_WK_2007Test0612Rev04_2008Test 1120 prober _Table Test-T8 RF updated 14 July 2009" xfId="5250" xr:uid="{00000000-0005-0000-0000-000075110000}"/>
    <cellStyle name="___retention_FEPTablesJul19_2007_SoC_table_Rev 1_SOC_Proposal_2 (1)_WK_2007Test0612Rev04_2008Test0722" xfId="5251" xr:uid="{00000000-0005-0000-0000-000076110000}"/>
    <cellStyle name="___retention_FEPTablesJul19_2007_SoC_table_Rev 1_SOC_Proposal_2 (1)_WK_2007Test0612Rev04_2008Test0722_2009 ITRS TestTable(Handler)090505" xfId="5252" xr:uid="{00000000-0005-0000-0000-000077110000}"/>
    <cellStyle name="___retention_FEPTablesJul19_2007_SoC_table_Rev 1_SOC_Proposal_2 (1)_WK_2007Test0612Rev04_2008Test0722_Table Test-T8 RF updated 14 July 2009" xfId="5253" xr:uid="{00000000-0005-0000-0000-000078110000}"/>
    <cellStyle name="___retention_FEPTablesJul19_2007_SoC_table_Rev 1_SOC_Proposal_2 (1)_WK_2007Test0612Rev04_2008Test1215" xfId="5254" xr:uid="{00000000-0005-0000-0000-000079110000}"/>
    <cellStyle name="___retention_FEPTablesJul19_2007_SoC_table_Rev 1_SOC_Proposal_2 (1)_WK_2007Test0612Rev04_2008Test1215_Table Test-T8 RF updated 14 July 2009" xfId="5255" xr:uid="{00000000-0005-0000-0000-00007A110000}"/>
    <cellStyle name="___retention_FEPTablesJul19_2007_SoC_table_Rev 1_SOC_Proposal_2 (1)_WK_2007Test0612Rev04_2008TestProposals_Handler_081208" xfId="5256" xr:uid="{00000000-0005-0000-0000-00007B110000}"/>
    <cellStyle name="___retention_FEPTablesJul19_2007_SoC_table_Rev 1_SOC_Proposal_2 (1)_WK_2007Test0612Rev04_2008TestProposals_Handler_081208_Table Test-T8 RF updated 14 July 2009" xfId="5257" xr:uid="{00000000-0005-0000-0000-00007C110000}"/>
    <cellStyle name="___retention_FEPTablesJul19_2007_SoC_table_Rev 1_SOC_Proposal_2 (1)_WK_2007Test0612Rev04_2009 ITRS TestTable(Handler)090505" xfId="5258" xr:uid="{00000000-0005-0000-0000-00007D110000}"/>
    <cellStyle name="___retention_FEPTablesJul19_2007_SoC_table_Rev 1_SOC_Proposal_2 (1)_WK_2007Test0612Rev04_2009 TR Tables_Factory Integration version 08-LSW" xfId="1823" xr:uid="{00000000-0005-0000-0000-00007E110000}"/>
    <cellStyle name="___retention_FEPTablesJul19_2007_SoC_table_Rev 1_SOC_Proposal_2 (1)_WK_2007Test0612Rev04_2009 TR Tables_Factory Integration(20090806)_02A" xfId="1824" xr:uid="{00000000-0005-0000-0000-00007F110000}"/>
    <cellStyle name="___retention_FEPTablesJul19_2007_SoC_table_Rev 1_SOC_Proposal_2 (1)_WK_2007Test0612Rev04_2009_INDEX" xfId="5259" xr:uid="{00000000-0005-0000-0000-000080110000}"/>
    <cellStyle name="___retention_FEPTablesJul19_2007_SoC_table_Rev 1_SOC_Proposal_2 (1)_WK_2007Test0612Rev04_2009_InterconnectTables_03032010" xfId="5260" xr:uid="{00000000-0005-0000-0000-000081110000}"/>
    <cellStyle name="___retention_FEPTablesJul19_2007_SoC_table_Rev 1_SOC_Proposal_2 (1)_WK_2007Test0612Rev04_2009Tables_FOCUS_B_ITRS" xfId="1825" xr:uid="{00000000-0005-0000-0000-000082110000}"/>
    <cellStyle name="___retention_FEPTablesJul19_2007_SoC_table_Rev 1_SOC_Proposal_2 (1)_WK_2007Test0612Rev04_2009Tables_FOCUS_B_itwg(Factory Integration)09" xfId="1826" xr:uid="{00000000-0005-0000-0000-000083110000}"/>
    <cellStyle name="___retention_FEPTablesJul19_2007_SoC_table_Rev 1_SOC_Proposal_2 (1)_WK_2007Test0612Rev04_2009Tables_Focus_B-LITH-US-Bussels-V3" xfId="1827" xr:uid="{00000000-0005-0000-0000-000084110000}"/>
    <cellStyle name="___retention_FEPTablesJul19_2007_SoC_table_Rev 1_SOC_Proposal_2 (1)_WK_2007Test0612Rev04_2009Tables_Focus_B-LITH-US-V13b" xfId="1828" xr:uid="{00000000-0005-0000-0000-000085110000}"/>
    <cellStyle name="___retention_FEPTablesJul19_2007_SoC_table_Rev 1_SOC_Proposal_2 (1)_WK_2007Test0612Rev04_2009Tables_FOCUS_C_ITRS-FEPITWG(LL edits)" xfId="7366" xr:uid="{00000000-0005-0000-0000-000086110000}"/>
    <cellStyle name="___retention_FEPTablesJul19_2007_SoC_table_Rev 1_SOC_Proposal_2 (1)_WK_2007Test0612Rev04_2009Tables_FOCUS_C_ITRSV1" xfId="1829" xr:uid="{00000000-0005-0000-0000-000087110000}"/>
    <cellStyle name="___retention_FEPTablesJul19_2007_SoC_table_Rev 1_SOC_Proposal_2 (1)_WK_2007Test0612Rev04_2009Tables_FOCUS_C_ITRSV3" xfId="1830" xr:uid="{00000000-0005-0000-0000-000088110000}"/>
    <cellStyle name="___retention_FEPTablesJul19_2007_SoC_table_Rev 1_SOC_Proposal_2 (1)_WK_2007Test0612Rev04_2009Tables_FOCUS_D_ITRS-ITWG Copy 2010 V1" xfId="1831" xr:uid="{00000000-0005-0000-0000-000089110000}"/>
    <cellStyle name="___retention_FEPTablesJul19_2007_SoC_table_Rev 1_SOC_Proposal_2 (1)_WK_2007Test0612Rev04_2009Tables_FOCUS_E_ITRS-AP and Interconnectv1" xfId="5261" xr:uid="{00000000-0005-0000-0000-00008A110000}"/>
    <cellStyle name="___retention_FEPTablesJul19_2007_SoC_table_Rev 1_SOC_Proposal_2 (1)_WK_2007Test0612Rev04_2009Tables_ORTC_V5" xfId="1832" xr:uid="{00000000-0005-0000-0000-00008B110000}"/>
    <cellStyle name="___retention_FEPTablesJul19_2007_SoC_table_Rev 1_SOC_Proposal_2 (1)_WK_2007Test0612Rev04_2010-Update-PIDS-4B-lsw" xfId="6785" xr:uid="{00000000-0005-0000-0000-00008C110000}"/>
    <cellStyle name="___retention_FEPTablesJul19_2007_SoC_table_Rev 1_SOC_Proposal_2 (1)_WK_2007Test0612Rev04_2011_ORTC-2A" xfId="3151" xr:uid="{00000000-0005-0000-0000-00008D110000}"/>
    <cellStyle name="___retention_FEPTablesJul19_2007_SoC_table_Rev 1_SOC_Proposal_2 (1)_WK_2007Test0612Rev04_4FINAL2009Tables_ERD_Oct30_lsw" xfId="1833" xr:uid="{00000000-0005-0000-0000-00008E110000}"/>
    <cellStyle name="___retention_FEPTablesJul19_2007_SoC_table_Rev 1_SOC_Proposal_2 (1)_WK_2007Test0612Rev04_4FINAL2009Tables_ERD_Oct30_lsw2" xfId="1834" xr:uid="{00000000-0005-0000-0000-00008F110000}"/>
    <cellStyle name="___retention_FEPTablesJul19_2007_SoC_table_Rev 1_SOC_Proposal_2 (1)_WK_2007Test0612Rev04_ITRS 2010 NAND Flash table revision--LSW  (Revised 09-15-2010)" xfId="7367" xr:uid="{00000000-0005-0000-0000-000090110000}"/>
    <cellStyle name="___retention_FEPTablesJul19_2007_SoC_table_Rev 1_SOC_Proposal_2 (1)_WK_2007Test0612Rev04_ITRS B)_Table_ver6_INTC1~6_021710_After_Telecon_Rev_Alexis-lswEDITORS-NOTES" xfId="5262" xr:uid="{00000000-0005-0000-0000-000091110000}"/>
    <cellStyle name="___retention_FEPTablesJul19_2007_SoC_table_Rev 1_SOC_Proposal_2 (1)_WK_2007Test0612Rev04_ITRS EUV Mask WG Meeting with Proposals-2009" xfId="1835" xr:uid="{00000000-0005-0000-0000-000092110000}"/>
    <cellStyle name="___retention_FEPTablesJul19_2007_SoC_table_Rev 1_SOC_Proposal_2 (1)_WK_2007Test0612Rev04_ITRS Optica Mask Table change note 200907011" xfId="1836" xr:uid="{00000000-0005-0000-0000-000093110000}"/>
    <cellStyle name="___retention_FEPTablesJul19_2007_SoC_table_Rev 1_SOC_Proposal_2 (1)_WK_2007Test0612Rev04_Litho_Challenges_2009_ITRS_Lith_Table_Summary-V5" xfId="1837" xr:uid="{00000000-0005-0000-0000-000094110000}"/>
    <cellStyle name="___retention_FEPTablesJul19_2007_SoC_table_Rev 1_SOC_Proposal_2 (1)_WK_2007Test0612Rev04_Table INTC6-Final from Italy" xfId="5263" xr:uid="{00000000-0005-0000-0000-000095110000}"/>
    <cellStyle name="___retention_FEPTablesJul19_2007_SoC_table_Rev 1_SOC_Proposal_2 (1)_WK_2007Test0612Rev04_Table Test-T11 Prober updated 08Jul09" xfId="5264" xr:uid="{00000000-0005-0000-0000-000096110000}"/>
    <cellStyle name="___retention_FEPTablesJul19_2007_SoC_table_Rev 1_SOC_Proposal_2 (1)_WK_2007Test0612Rev04_Table Test-T8 RF updated 14 July 2009" xfId="5265" xr:uid="{00000000-0005-0000-0000-000097110000}"/>
    <cellStyle name="___retention_FEPTablesJul19_2007_SoC_table_Rev 1_SOC_Proposal_2 (1)_WK_2007Test0612Rev04_Table-PIDS4-LSW" xfId="6786" xr:uid="{00000000-0005-0000-0000-000098110000}"/>
    <cellStyle name="___retention_FEPTablesJul19_2007_SoC_table_Rev 1_SOC_Proposal_2 (1)_WK_2007Test0612Rev04_Test_Tables_20081208" xfId="5266" xr:uid="{00000000-0005-0000-0000-000099110000}"/>
    <cellStyle name="___retention_FEPTablesJul19_2007_SoC_table_Rev 1_SOC_Proposal_2 (1)_WK_2007Test0612Rev04_Test_Tables_20081208 Korea feedback_08081225 " xfId="5267" xr:uid="{00000000-0005-0000-0000-00009A110000}"/>
    <cellStyle name="___retention_FEPTablesJul19_2007_SoC_table_Rev 1_SOC_Proposal_2 (1)_WK_2007Test0612Rev04_Test_Tables_20081208 Korea feedback_08081225 _Table Test-T8 RF updated 14 July 2009" xfId="5268" xr:uid="{00000000-0005-0000-0000-00009B110000}"/>
    <cellStyle name="___retention_FEPTablesJul19_2007_SoC_table_Rev 1_SOC_Proposal_2 (1)_WK_2007Test0612Rev04_Test_Tables_20081208_Table Test-T8 RF updated 14 July 2009" xfId="5269" xr:uid="{00000000-0005-0000-0000-00009C110000}"/>
    <cellStyle name="___retention_FEPTablesJul19_2007_SoC_table_Rev 1_SOC_Proposal_2 (1)_WK_2007Test0612Rev04_Test_Tables_20081231プローブカード案" xfId="5270" xr:uid="{00000000-0005-0000-0000-00009D110000}"/>
    <cellStyle name="___retention_FEPTablesJul19_2007_SoC_table_Rev 1_SOC_Proposal_2 (1)_WK_2007Test0612Rev04_Test_Tables_20081231プローブカード案_Table Test-T8 RF updated 14 July 2009" xfId="5271" xr:uid="{00000000-0005-0000-0000-00009E110000}"/>
    <cellStyle name="___retention_FEPTablesJul19_2007_SoC_table_Rev 1_SOC_Proposal_2 (1)_WK_2007Test0612Rev04_Test_Tables_20090113プローブカード案2" xfId="5272" xr:uid="{00000000-0005-0000-0000-00009F110000}"/>
    <cellStyle name="___retention_FEPTablesJul19_2007_SoC_table_Rev 1_SOC_Proposal_2 (1)_WK_2007Test0612Rev04_Test_Tables_20090113プローブカード案2_Table Test-T8 RF updated 14 July 2009" xfId="5273" xr:uid="{00000000-0005-0000-0000-0000A0110000}"/>
    <cellStyle name="___retention_FEPTablesJul19_2007_SoC_table_Rev 1_SOC_Proposal_2 (1)_WK_2007Test0612Rev04_Test_Tables_20090113プローブカード案3" xfId="5274" xr:uid="{00000000-0005-0000-0000-0000A1110000}"/>
    <cellStyle name="___retention_FEPTablesJul19_2007_SoC_table_Rev 1_SOC_Proposal_2 (1)_WK_2007Test0612Rev04_Test_Tables_20090113プローブカード案3_Table Test-T8 RF updated 14 July 2009" xfId="5275" xr:uid="{00000000-0005-0000-0000-0000A2110000}"/>
    <cellStyle name="___retention_FEPTablesJul19_2007_SoC_table_Rev 1_SOC_Proposal_2 (1)_WK_2007Test0612Rev04_To Linda ITRS_NILb (2)" xfId="1838" xr:uid="{00000000-0005-0000-0000-0000A3110000}"/>
    <cellStyle name="___retention_FEPTablesJul19_2007_SoC_table_Rev 1_SOC_Proposal_2 (1)_WK_2007Test0612Rev04_見直しfor2009：2007Test0829_SoC&amp;Logic" xfId="5276" xr:uid="{00000000-0005-0000-0000-0000A4110000}"/>
    <cellStyle name="___retention_FEPTablesJul19_2007_SoC_table_Rev 1_SOC_Proposal_2 (1)_WK_2007Test0612Rev04_見直しfor2009：2007Test0829_SoC&amp;Logic(0707会議後)" xfId="5277" xr:uid="{00000000-0005-0000-0000-0000A5110000}"/>
    <cellStyle name="___retention_FEPTablesJul19_2007_SoC_table_Rev 1_SOC_Proposal_2 (1)_見直しfor2009：2007Test0829_SoC&amp;Logic" xfId="5278" xr:uid="{00000000-0005-0000-0000-0000A6110000}"/>
    <cellStyle name="___retention_FEPTablesJul19_2007_SoC_table_Rev 1_SOC_Proposal_2 (1)_見直しfor2009：2007Test0829_SoC&amp;Logic(0707会議後)" xfId="5279" xr:uid="{00000000-0005-0000-0000-0000A7110000}"/>
    <cellStyle name="___retention_FEPTablesJul19_2007_SoC_table_Rev 1_Table INTC6-Final from Italy" xfId="5280" xr:uid="{00000000-0005-0000-0000-0000A8110000}"/>
    <cellStyle name="___retention_FEPTablesJul19_2007_SoC_table_Rev 1_Table Test-T11 Prober updated 08Jul09" xfId="5281" xr:uid="{00000000-0005-0000-0000-0000A9110000}"/>
    <cellStyle name="___retention_FEPTablesJul19_2007_SoC_table_Rev 1_Table Test-T8 RF updated 14 July 2009" xfId="5282" xr:uid="{00000000-0005-0000-0000-0000AA110000}"/>
    <cellStyle name="___retention_FEPTablesJul19_2007_SoC_table_Rev 1_Table-PIDS4-LSW" xfId="6787" xr:uid="{00000000-0005-0000-0000-0000AB110000}"/>
    <cellStyle name="___retention_FEPTablesJul19_2007_SoC_table_Rev 1_Test_Tables_20081208" xfId="5283" xr:uid="{00000000-0005-0000-0000-0000AC110000}"/>
    <cellStyle name="___retention_FEPTablesJul19_2007_SoC_table_Rev 1_Test_Tables_20081208 Korea feedback_08081225 " xfId="5284" xr:uid="{00000000-0005-0000-0000-0000AD110000}"/>
    <cellStyle name="___retention_FEPTablesJul19_2007_SoC_table_Rev 1_Test_Tables_20081208 Korea feedback_08081225 _Table Test-T8 RF updated 14 July 2009" xfId="5285" xr:uid="{00000000-0005-0000-0000-0000AE110000}"/>
    <cellStyle name="___retention_FEPTablesJul19_2007_SoC_table_Rev 1_Test_Tables_20081208_Table Test-T8 RF updated 14 July 2009" xfId="5286" xr:uid="{00000000-0005-0000-0000-0000AF110000}"/>
    <cellStyle name="___retention_FEPTablesJul19_2007_SoC_table_Rev 1_Test_Tables_20081231プローブカード案" xfId="5287" xr:uid="{00000000-0005-0000-0000-0000B0110000}"/>
    <cellStyle name="___retention_FEPTablesJul19_2007_SoC_table_Rev 1_Test_Tables_20081231プローブカード案_Table Test-T8 RF updated 14 July 2009" xfId="5288" xr:uid="{00000000-0005-0000-0000-0000B1110000}"/>
    <cellStyle name="___retention_FEPTablesJul19_2007_SoC_table_Rev 1_Test_Tables_20090113プローブカード案2" xfId="5289" xr:uid="{00000000-0005-0000-0000-0000B2110000}"/>
    <cellStyle name="___retention_FEPTablesJul19_2007_SoC_table_Rev 1_Test_Tables_20090113プローブカード案2_Table Test-T8 RF updated 14 July 2009" xfId="5290" xr:uid="{00000000-0005-0000-0000-0000B3110000}"/>
    <cellStyle name="___retention_FEPTablesJul19_2007_SoC_table_Rev 1_Test_Tables_20090113プローブカード案3" xfId="5291" xr:uid="{00000000-0005-0000-0000-0000B4110000}"/>
    <cellStyle name="___retention_FEPTablesJul19_2007_SoC_table_Rev 1_Test_Tables_20090113プローブカード案3_Table Test-T8 RF updated 14 July 2009" xfId="5292" xr:uid="{00000000-0005-0000-0000-0000B5110000}"/>
    <cellStyle name="___retention_FEPTablesJul19_2007_SoC_table_Rev 1_To Linda ITRS_NILb (2)" xfId="1839" xr:uid="{00000000-0005-0000-0000-0000B6110000}"/>
    <cellStyle name="___retention_FEPTablesJul19_2007_SoC_table_Rev 1_WK_2007Test0612Rev04" xfId="1840" xr:uid="{00000000-0005-0000-0000-0000B7110000}"/>
    <cellStyle name="___retention_FEPTablesJul19_2007_SoC_table_Rev 1_WK_2007Test0612Rev04 2" xfId="7499" xr:uid="{00000000-0005-0000-0000-0000B8110000}"/>
    <cellStyle name="___retention_FEPTablesJul19_2007_SoC_table_Rev 1_WK_2007Test0612Rev04_2008Tables_FOCUS_ERM-ERD-FEP-LITH-INTC-FAC-AP_DRAFTv7" xfId="1841" xr:uid="{00000000-0005-0000-0000-0000B9110000}"/>
    <cellStyle name="___retention_FEPTablesJul19_2007_SoC_table_Rev 1_WK_2007Test0612Rev04_2008Tables_FOCUS_ERM-ERD-FEP-LITH-INTC-FAC-AP_DRAFTv7 2" xfId="7254" xr:uid="{00000000-0005-0000-0000-0000BA110000}"/>
    <cellStyle name="___retention_FEPTablesJul19_2007_SoC_table_Rev 1_WK_2007Test0612Rev04_2008Tables_FOCUS_ERM-ERD-FEP-LITH-INTC-FAC-AP_DRAFTv7_2009 TR Tables_Factory Integration version 08-LSW" xfId="1842" xr:uid="{00000000-0005-0000-0000-0000BB110000}"/>
    <cellStyle name="___retention_FEPTablesJul19_2007_SoC_table_Rev 1_WK_2007Test0612Rev04_2008Tables_FOCUS_ERM-ERD-FEP-LITH-INTC-FAC-AP_DRAFTv7_2009 TR Tables_Factory Integration(20090806)_02A" xfId="1843" xr:uid="{00000000-0005-0000-0000-0000BC110000}"/>
    <cellStyle name="___retention_FEPTablesJul19_2007_SoC_table_Rev 1_WK_2007Test0612Rev04_2008Tables_FOCUS_ERM-ERD-FEP-LITH-INTC-FAC-AP_DRAFTv7_2009_INDEX" xfId="5293" xr:uid="{00000000-0005-0000-0000-0000BD110000}"/>
    <cellStyle name="___retention_FEPTablesJul19_2007_SoC_table_Rev 1_WK_2007Test0612Rev04_2008Tables_FOCUS_ERM-ERD-FEP-LITH-INTC-FAC-AP_DRAFTv7_2009_InterconnectTables_03032010" xfId="5294" xr:uid="{00000000-0005-0000-0000-0000BE110000}"/>
    <cellStyle name="___retention_FEPTablesJul19_2007_SoC_table_Rev 1_WK_2007Test0612Rev04_2008Tables_FOCUS_ERM-ERD-FEP-LITH-INTC-FAC-AP_DRAFTv7_2009Tables_FOCUS_B_ITRS" xfId="1844" xr:uid="{00000000-0005-0000-0000-0000BF110000}"/>
    <cellStyle name="___retention_FEPTablesJul19_2007_SoC_table_Rev 1_WK_2007Test0612Rev04_2008Tables_FOCUS_ERM-ERD-FEP-LITH-INTC-FAC-AP_DRAFTv7_2009Tables_FOCUS_B_itwg(Factory Integration)09" xfId="1845" xr:uid="{00000000-0005-0000-0000-0000C0110000}"/>
    <cellStyle name="___retention_FEPTablesJul19_2007_SoC_table_Rev 1_WK_2007Test0612Rev04_2008Tables_FOCUS_ERM-ERD-FEP-LITH-INTC-FAC-AP_DRAFTv7_2009Tables_Focus_B-LITH-US-Bussels-V3" xfId="1846" xr:uid="{00000000-0005-0000-0000-0000C1110000}"/>
    <cellStyle name="___retention_FEPTablesJul19_2007_SoC_table_Rev 1_WK_2007Test0612Rev04_2008Tables_FOCUS_ERM-ERD-FEP-LITH-INTC-FAC-AP_DRAFTv7_2009Tables_Focus_B-LITH-US-V13b" xfId="1847" xr:uid="{00000000-0005-0000-0000-0000C2110000}"/>
    <cellStyle name="___retention_FEPTablesJul19_2007_SoC_table_Rev 1_WK_2007Test0612Rev04_2008Tables_FOCUS_ERM-ERD-FEP-LITH-INTC-FAC-AP_DRAFTv7_2009Tables_FOCUS_C_ITRS-FEPITWG(LL edits)" xfId="6966" xr:uid="{00000000-0005-0000-0000-0000C3110000}"/>
    <cellStyle name="___retention_FEPTablesJul19_2007_SoC_table_Rev 1_WK_2007Test0612Rev04_2008Tables_FOCUS_ERM-ERD-FEP-LITH-INTC-FAC-AP_DRAFTv7_2009Tables_FOCUS_C_ITRSV1" xfId="1848" xr:uid="{00000000-0005-0000-0000-0000C4110000}"/>
    <cellStyle name="___retention_FEPTablesJul19_2007_SoC_table_Rev 1_WK_2007Test0612Rev04_2008Tables_FOCUS_ERM-ERD-FEP-LITH-INTC-FAC-AP_DRAFTv7_2009Tables_FOCUS_C_ITRSV3" xfId="1849" xr:uid="{00000000-0005-0000-0000-0000C5110000}"/>
    <cellStyle name="___retention_FEPTablesJul19_2007_SoC_table_Rev 1_WK_2007Test0612Rev04_2008Tables_FOCUS_ERM-ERD-FEP-LITH-INTC-FAC-AP_DRAFTv7_2009Tables_FOCUS_D_ITRS-ITWG Copy 2010 V1" xfId="1850" xr:uid="{00000000-0005-0000-0000-0000C6110000}"/>
    <cellStyle name="___retention_FEPTablesJul19_2007_SoC_table_Rev 1_WK_2007Test0612Rev04_2008Tables_FOCUS_ERM-ERD-FEP-LITH-INTC-FAC-AP_DRAFTv7_2009Tables_FOCUS_E_ITRS-AP and Interconnectv1" xfId="5295" xr:uid="{00000000-0005-0000-0000-0000C7110000}"/>
    <cellStyle name="___retention_FEPTablesJul19_2007_SoC_table_Rev 1_WK_2007Test0612Rev04_2008Tables_FOCUS_ERM-ERD-FEP-LITH-INTC-FAC-AP_DRAFTv7_2009Tables_ORTC_V5" xfId="1851" xr:uid="{00000000-0005-0000-0000-0000C8110000}"/>
    <cellStyle name="___retention_FEPTablesJul19_2007_SoC_table_Rev 1_WK_2007Test0612Rev04_2008Tables_FOCUS_ERM-ERD-FEP-LITH-INTC-FAC-AP_DRAFTv7_2010-Update-PIDS-4B-lsw" xfId="7074" xr:uid="{00000000-0005-0000-0000-0000C9110000}"/>
    <cellStyle name="___retention_FEPTablesJul19_2007_SoC_table_Rev 1_WK_2007Test0612Rev04_2008Tables_FOCUS_ERM-ERD-FEP-LITH-INTC-FAC-AP_DRAFTv7_2011_ORTC-2A" xfId="3152" xr:uid="{00000000-0005-0000-0000-0000CA110000}"/>
    <cellStyle name="___retention_FEPTablesJul19_2007_SoC_table_Rev 1_WK_2007Test0612Rev04_2008Tables_FOCUS_ERM-ERD-FEP-LITH-INTC-FAC-AP_DRAFTv7_4FINAL2009Tables_ERD_Oct30_lsw" xfId="1852" xr:uid="{00000000-0005-0000-0000-0000CB110000}"/>
    <cellStyle name="___retention_FEPTablesJul19_2007_SoC_table_Rev 1_WK_2007Test0612Rev04_2008Tables_FOCUS_ERM-ERD-FEP-LITH-INTC-FAC-AP_DRAFTv7_4FINAL2009Tables_ERD_Oct30_lsw2" xfId="1853" xr:uid="{00000000-0005-0000-0000-0000CC110000}"/>
    <cellStyle name="___retention_FEPTablesJul19_2007_SoC_table_Rev 1_WK_2007Test0612Rev04_2008Tables_FOCUS_ERM-ERD-FEP-LITH-INTC-FAC-AP_DRAFTv7_ITRS 2010 NAND Flash table revision--LSW  (Revised 09-15-2010)" xfId="7075" xr:uid="{00000000-0005-0000-0000-0000CD110000}"/>
    <cellStyle name="___retention_FEPTablesJul19_2007_SoC_table_Rev 1_WK_2007Test0612Rev04_2008Tables_FOCUS_ERM-ERD-FEP-LITH-INTC-FAC-AP_DRAFTv7_ITRS B)_Table_ver6_INTC1~6_021710_After_Telecon_Rev_Alexis-lswEDITORS-NOTES" xfId="5296" xr:uid="{00000000-0005-0000-0000-0000CE110000}"/>
    <cellStyle name="___retention_FEPTablesJul19_2007_SoC_table_Rev 1_WK_2007Test0612Rev04_2008Tables_FOCUS_ERM-ERD-FEP-LITH-INTC-FAC-AP_DRAFTv7_ITRS EUV Mask WG Meeting with Proposals-2009" xfId="1854" xr:uid="{00000000-0005-0000-0000-0000CF110000}"/>
    <cellStyle name="___retention_FEPTablesJul19_2007_SoC_table_Rev 1_WK_2007Test0612Rev04_2008Tables_FOCUS_ERM-ERD-FEP-LITH-INTC-FAC-AP_DRAFTv7_ITRS Optica Mask Table change note 200907011" xfId="1855" xr:uid="{00000000-0005-0000-0000-0000D0110000}"/>
    <cellStyle name="___retention_FEPTablesJul19_2007_SoC_table_Rev 1_WK_2007Test0612Rev04_2008Tables_FOCUS_ERM-ERD-FEP-LITH-INTC-FAC-AP_DRAFTv7_Litho_Challenges_2009_ITRS_Lith_Table_Summary-V5" xfId="1856" xr:uid="{00000000-0005-0000-0000-0000D1110000}"/>
    <cellStyle name="___retention_FEPTablesJul19_2007_SoC_table_Rev 1_WK_2007Test0612Rev04_2008Tables_FOCUS_ERM-ERD-FEP-LITH-INTC-FAC-AP_DRAFTv7_Table INTC6-Final from Italy" xfId="5297" xr:uid="{00000000-0005-0000-0000-0000D2110000}"/>
    <cellStyle name="___retention_FEPTablesJul19_2007_SoC_table_Rev 1_WK_2007Test0612Rev04_2008Tables_FOCUS_ERM-ERD-FEP-LITH-INTC-FAC-AP_DRAFTv7_Table-PIDS4-LSW" xfId="6788" xr:uid="{00000000-0005-0000-0000-0000D3110000}"/>
    <cellStyle name="___retention_FEPTablesJul19_2007_SoC_table_Rev 1_WK_2007Test0612Rev04_2008Tables_FOCUS_ERM-ERD-FEP-LITH-INTC-FAC-AP_DRAFTv7_To Linda ITRS_NILb (2)" xfId="1857" xr:uid="{00000000-0005-0000-0000-0000D4110000}"/>
    <cellStyle name="___retention_FEPTablesJul19_2007_SoC_table_Rev 1_WK_2007Test0612Rev04_2008Test 081203 handler revised proposal by SEAJ" xfId="5298" xr:uid="{00000000-0005-0000-0000-0000D5110000}"/>
    <cellStyle name="___retention_FEPTablesJul19_2007_SoC_table_Rev 1_WK_2007Test0612Rev04_2008Test 081203 handler revised proposal by SEAJ_2009 ITRS TestTable(Handler)090505" xfId="5299" xr:uid="{00000000-0005-0000-0000-0000D6110000}"/>
    <cellStyle name="___retention_FEPTablesJul19_2007_SoC_table_Rev 1_WK_2007Test0612Rev04_2008Test 081203 handler revised proposal by SEAJ_Table Test-T8 RF updated 14 July 2009" xfId="5300" xr:uid="{00000000-0005-0000-0000-0000D7110000}"/>
    <cellStyle name="___retention_FEPTablesJul19_2007_SoC_table_Rev 1_WK_2007Test0612Rev04_2008Test 1120 prober " xfId="5301" xr:uid="{00000000-0005-0000-0000-0000D8110000}"/>
    <cellStyle name="___retention_FEPTablesJul19_2007_SoC_table_Rev 1_WK_2007Test0612Rev04_2008Test 1120 prober _2009 ITRS TestTable(Handler)090505" xfId="5302" xr:uid="{00000000-0005-0000-0000-0000D9110000}"/>
    <cellStyle name="___retention_FEPTablesJul19_2007_SoC_table_Rev 1_WK_2007Test0612Rev04_2008Test 1120 prober _Table Test-T8 RF updated 14 July 2009" xfId="5303" xr:uid="{00000000-0005-0000-0000-0000DA110000}"/>
    <cellStyle name="___retention_FEPTablesJul19_2007_SoC_table_Rev 1_WK_2007Test0612Rev04_2008Test0722" xfId="5304" xr:uid="{00000000-0005-0000-0000-0000DB110000}"/>
    <cellStyle name="___retention_FEPTablesJul19_2007_SoC_table_Rev 1_WK_2007Test0612Rev04_2008Test0722_2009 ITRS TestTable(Handler)090505" xfId="5305" xr:uid="{00000000-0005-0000-0000-0000DC110000}"/>
    <cellStyle name="___retention_FEPTablesJul19_2007_SoC_table_Rev 1_WK_2007Test0612Rev04_2008Test0722_Table Test-T8 RF updated 14 July 2009" xfId="5306" xr:uid="{00000000-0005-0000-0000-0000DD110000}"/>
    <cellStyle name="___retention_FEPTablesJul19_2007_SoC_table_Rev 1_WK_2007Test0612Rev04_2008Test1215" xfId="5307" xr:uid="{00000000-0005-0000-0000-0000DE110000}"/>
    <cellStyle name="___retention_FEPTablesJul19_2007_SoC_table_Rev 1_WK_2007Test0612Rev04_2008Test1215_Table Test-T8 RF updated 14 July 2009" xfId="5308" xr:uid="{00000000-0005-0000-0000-0000DF110000}"/>
    <cellStyle name="___retention_FEPTablesJul19_2007_SoC_table_Rev 1_WK_2007Test0612Rev04_2008TestProposals_Handler_081208" xfId="5309" xr:uid="{00000000-0005-0000-0000-0000E0110000}"/>
    <cellStyle name="___retention_FEPTablesJul19_2007_SoC_table_Rev 1_WK_2007Test0612Rev04_2008TestProposals_Handler_081208_Table Test-T8 RF updated 14 July 2009" xfId="5310" xr:uid="{00000000-0005-0000-0000-0000E1110000}"/>
    <cellStyle name="___retention_FEPTablesJul19_2007_SoC_table_Rev 1_WK_2007Test0612Rev04_2009 ITRS TestTable(Handler)090505" xfId="5311" xr:uid="{00000000-0005-0000-0000-0000E2110000}"/>
    <cellStyle name="___retention_FEPTablesJul19_2007_SoC_table_Rev 1_WK_2007Test0612Rev04_2009 TR Tables_Factory Integration version 08-LSW" xfId="1858" xr:uid="{00000000-0005-0000-0000-0000E3110000}"/>
    <cellStyle name="___retention_FEPTablesJul19_2007_SoC_table_Rev 1_WK_2007Test0612Rev04_2009 TR Tables_Factory Integration(20090806)_02A" xfId="1859" xr:uid="{00000000-0005-0000-0000-0000E4110000}"/>
    <cellStyle name="___retention_FEPTablesJul19_2007_SoC_table_Rev 1_WK_2007Test0612Rev04_2009_INDEX" xfId="5312" xr:uid="{00000000-0005-0000-0000-0000E5110000}"/>
    <cellStyle name="___retention_FEPTablesJul19_2007_SoC_table_Rev 1_WK_2007Test0612Rev04_2009_InterconnectTables_03032010" xfId="5313" xr:uid="{00000000-0005-0000-0000-0000E6110000}"/>
    <cellStyle name="___retention_FEPTablesJul19_2007_SoC_table_Rev 1_WK_2007Test0612Rev04_2009Tables_FOCUS_B_ITRS" xfId="1860" xr:uid="{00000000-0005-0000-0000-0000E7110000}"/>
    <cellStyle name="___retention_FEPTablesJul19_2007_SoC_table_Rev 1_WK_2007Test0612Rev04_2009Tables_FOCUS_B_itwg(Factory Integration)09" xfId="1861" xr:uid="{00000000-0005-0000-0000-0000E8110000}"/>
    <cellStyle name="___retention_FEPTablesJul19_2007_SoC_table_Rev 1_WK_2007Test0612Rev04_2009Tables_Focus_B-LITH-US-Bussels-V3" xfId="1862" xr:uid="{00000000-0005-0000-0000-0000E9110000}"/>
    <cellStyle name="___retention_FEPTablesJul19_2007_SoC_table_Rev 1_WK_2007Test0612Rev04_2009Tables_Focus_B-LITH-US-V13b" xfId="1863" xr:uid="{00000000-0005-0000-0000-0000EA110000}"/>
    <cellStyle name="___retention_FEPTablesJul19_2007_SoC_table_Rev 1_WK_2007Test0612Rev04_2009Tables_FOCUS_C_ITRS-FEPITWG(LL edits)" xfId="6789" xr:uid="{00000000-0005-0000-0000-0000EB110000}"/>
    <cellStyle name="___retention_FEPTablesJul19_2007_SoC_table_Rev 1_WK_2007Test0612Rev04_2009Tables_FOCUS_C_ITRSV1" xfId="1864" xr:uid="{00000000-0005-0000-0000-0000EC110000}"/>
    <cellStyle name="___retention_FEPTablesJul19_2007_SoC_table_Rev 1_WK_2007Test0612Rev04_2009Tables_FOCUS_C_ITRSV3" xfId="1865" xr:uid="{00000000-0005-0000-0000-0000ED110000}"/>
    <cellStyle name="___retention_FEPTablesJul19_2007_SoC_table_Rev 1_WK_2007Test0612Rev04_2009Tables_FOCUS_D_ITRS-ITWG Copy 2010 V1" xfId="1866" xr:uid="{00000000-0005-0000-0000-0000EE110000}"/>
    <cellStyle name="___retention_FEPTablesJul19_2007_SoC_table_Rev 1_WK_2007Test0612Rev04_2009Tables_FOCUS_E_ITRS-AP and Interconnectv1" xfId="5314" xr:uid="{00000000-0005-0000-0000-0000EF110000}"/>
    <cellStyle name="___retention_FEPTablesJul19_2007_SoC_table_Rev 1_WK_2007Test0612Rev04_2009Tables_ORTC_V5" xfId="1867" xr:uid="{00000000-0005-0000-0000-0000F0110000}"/>
    <cellStyle name="___retention_FEPTablesJul19_2007_SoC_table_Rev 1_WK_2007Test0612Rev04_2010-Update-PIDS-4B-lsw" xfId="6790" xr:uid="{00000000-0005-0000-0000-0000F1110000}"/>
    <cellStyle name="___retention_FEPTablesJul19_2007_SoC_table_Rev 1_WK_2007Test0612Rev04_2011_ORTC-2A" xfId="3153" xr:uid="{00000000-0005-0000-0000-0000F2110000}"/>
    <cellStyle name="___retention_FEPTablesJul19_2007_SoC_table_Rev 1_WK_2007Test0612Rev04_4FINAL2009Tables_ERD_Oct30_lsw" xfId="1868" xr:uid="{00000000-0005-0000-0000-0000F3110000}"/>
    <cellStyle name="___retention_FEPTablesJul19_2007_SoC_table_Rev 1_WK_2007Test0612Rev04_4FINAL2009Tables_ERD_Oct30_lsw2" xfId="1869" xr:uid="{00000000-0005-0000-0000-0000F4110000}"/>
    <cellStyle name="___retention_FEPTablesJul19_2007_SoC_table_Rev 1_WK_2007Test0612Rev04_ITRS 2010 NAND Flash table revision--LSW  (Revised 09-15-2010)" xfId="7368" xr:uid="{00000000-0005-0000-0000-0000F5110000}"/>
    <cellStyle name="___retention_FEPTablesJul19_2007_SoC_table_Rev 1_WK_2007Test0612Rev04_ITRS B)_Table_ver6_INTC1~6_021710_After_Telecon_Rev_Alexis-lswEDITORS-NOTES" xfId="5315" xr:uid="{00000000-0005-0000-0000-0000F6110000}"/>
    <cellStyle name="___retention_FEPTablesJul19_2007_SoC_table_Rev 1_WK_2007Test0612Rev04_ITRS EUV Mask WG Meeting with Proposals-2009" xfId="1870" xr:uid="{00000000-0005-0000-0000-0000F7110000}"/>
    <cellStyle name="___retention_FEPTablesJul19_2007_SoC_table_Rev 1_WK_2007Test0612Rev04_ITRS Optica Mask Table change note 200907011" xfId="1871" xr:uid="{00000000-0005-0000-0000-0000F8110000}"/>
    <cellStyle name="___retention_FEPTablesJul19_2007_SoC_table_Rev 1_WK_2007Test0612Rev04_Litho_Challenges_2009_ITRS_Lith_Table_Summary-V5" xfId="1872" xr:uid="{00000000-0005-0000-0000-0000F9110000}"/>
    <cellStyle name="___retention_FEPTablesJul19_2007_SoC_table_Rev 1_WK_2007Test0612Rev04_Table INTC6-Final from Italy" xfId="5316" xr:uid="{00000000-0005-0000-0000-0000FA110000}"/>
    <cellStyle name="___retention_FEPTablesJul19_2007_SoC_table_Rev 1_WK_2007Test0612Rev04_Table Test-T11 Prober updated 08Jul09" xfId="5317" xr:uid="{00000000-0005-0000-0000-0000FB110000}"/>
    <cellStyle name="___retention_FEPTablesJul19_2007_SoC_table_Rev 1_WK_2007Test0612Rev04_Table Test-T8 RF updated 14 July 2009" xfId="5318" xr:uid="{00000000-0005-0000-0000-0000FC110000}"/>
    <cellStyle name="___retention_FEPTablesJul19_2007_SoC_table_Rev 1_WK_2007Test0612Rev04_Table-PIDS4-LSW" xfId="7369" xr:uid="{00000000-0005-0000-0000-0000FD110000}"/>
    <cellStyle name="___retention_FEPTablesJul19_2007_SoC_table_Rev 1_WK_2007Test0612Rev04_Test_Tables_20081208" xfId="5319" xr:uid="{00000000-0005-0000-0000-0000FE110000}"/>
    <cellStyle name="___retention_FEPTablesJul19_2007_SoC_table_Rev 1_WK_2007Test0612Rev04_Test_Tables_20081208 Korea feedback_08081225 " xfId="5320" xr:uid="{00000000-0005-0000-0000-0000FF110000}"/>
    <cellStyle name="___retention_FEPTablesJul19_2007_SoC_table_Rev 1_WK_2007Test0612Rev04_Test_Tables_20081208 Korea feedback_08081225 _Table Test-T8 RF updated 14 July 2009" xfId="5321" xr:uid="{00000000-0005-0000-0000-000000120000}"/>
    <cellStyle name="___retention_FEPTablesJul19_2007_SoC_table_Rev 1_WK_2007Test0612Rev04_Test_Tables_20081208_Table Test-T8 RF updated 14 July 2009" xfId="5322" xr:uid="{00000000-0005-0000-0000-000001120000}"/>
    <cellStyle name="___retention_FEPTablesJul19_2007_SoC_table_Rev 1_WK_2007Test0612Rev04_Test_Tables_20081231プローブカード案" xfId="5323" xr:uid="{00000000-0005-0000-0000-000002120000}"/>
    <cellStyle name="___retention_FEPTablesJul19_2007_SoC_table_Rev 1_WK_2007Test0612Rev04_Test_Tables_20081231プローブカード案_Table Test-T8 RF updated 14 July 2009" xfId="5324" xr:uid="{00000000-0005-0000-0000-000003120000}"/>
    <cellStyle name="___retention_FEPTablesJul19_2007_SoC_table_Rev 1_WK_2007Test0612Rev04_Test_Tables_20090113プローブカード案2" xfId="5325" xr:uid="{00000000-0005-0000-0000-000004120000}"/>
    <cellStyle name="___retention_FEPTablesJul19_2007_SoC_table_Rev 1_WK_2007Test0612Rev04_Test_Tables_20090113プローブカード案2_Table Test-T8 RF updated 14 July 2009" xfId="5326" xr:uid="{00000000-0005-0000-0000-000005120000}"/>
    <cellStyle name="___retention_FEPTablesJul19_2007_SoC_table_Rev 1_WK_2007Test0612Rev04_Test_Tables_20090113プローブカード案3" xfId="5327" xr:uid="{00000000-0005-0000-0000-000006120000}"/>
    <cellStyle name="___retention_FEPTablesJul19_2007_SoC_table_Rev 1_WK_2007Test0612Rev04_Test_Tables_20090113プローブカード案3_Table Test-T8 RF updated 14 July 2009" xfId="5328" xr:uid="{00000000-0005-0000-0000-000007120000}"/>
    <cellStyle name="___retention_FEPTablesJul19_2007_SoC_table_Rev 1_WK_2007Test0612Rev04_To Linda ITRS_NILb (2)" xfId="1873" xr:uid="{00000000-0005-0000-0000-000008120000}"/>
    <cellStyle name="___retention_FEPTablesJul19_2007_SoC_table_Rev 1_WK_2007Test0612Rev04_見直しfor2009：2007Test0829_SoC&amp;Logic" xfId="5329" xr:uid="{00000000-0005-0000-0000-000009120000}"/>
    <cellStyle name="___retention_FEPTablesJul19_2007_SoC_table_Rev 1_WK_2007Test0612Rev04_見直しfor2009：2007Test0829_SoC&amp;Logic(0707会議後)" xfId="5330" xr:uid="{00000000-0005-0000-0000-00000A120000}"/>
    <cellStyle name="___retention_FEPTablesJul19_2007_SoC_table_Rev 1_見直しfor2009：2007Test0829_SoC&amp;Logic" xfId="5331" xr:uid="{00000000-0005-0000-0000-00000B120000}"/>
    <cellStyle name="___retention_FEPTablesJul19_2007_SoC_table_Rev 1_見直しfor2009：2007Test0829_SoC&amp;Logic(0707会議後)" xfId="5332" xr:uid="{00000000-0005-0000-0000-00000C120000}"/>
    <cellStyle name="___retention_FEPTablesJul19_2007Test0429-Rev0-E (Socket Update 20070620)" xfId="1874" xr:uid="{00000000-0005-0000-0000-00000D120000}"/>
    <cellStyle name="___retention_FEPTablesJul19_2007Test0429-Rev0-E (Socket Update 20070620) 2" xfId="7192" xr:uid="{00000000-0005-0000-0000-00000E120000}"/>
    <cellStyle name="___retention_FEPTablesJul19_2007Test0429-Rev0-E (Socket Update 20070620)_2008Tables_FOCUS_ERM-ERD-FEP-LITH-INTC-FAC-AP_DRAFTv7" xfId="1875" xr:uid="{00000000-0005-0000-0000-00000F120000}"/>
    <cellStyle name="___retention_FEPTablesJul19_2007Test0429-Rev0-E (Socket Update 20070620)_2008Tables_FOCUS_ERM-ERD-FEP-LITH-INTC-FAC-AP_DRAFTv7 2" xfId="7193" xr:uid="{00000000-0005-0000-0000-000010120000}"/>
    <cellStyle name="___retention_FEPTablesJul19_2007Test0429-Rev0-E (Socket Update 20070620)_2008Tables_FOCUS_ERM-ERD-FEP-LITH-INTC-FAC-AP_DRAFTv7_2009 TR Tables_Factory Integration version 08-LSW" xfId="1876" xr:uid="{00000000-0005-0000-0000-000011120000}"/>
    <cellStyle name="___retention_FEPTablesJul19_2007Test0429-Rev0-E (Socket Update 20070620)_2008Tables_FOCUS_ERM-ERD-FEP-LITH-INTC-FAC-AP_DRAFTv7_2009 TR Tables_Factory Integration(20090806)_02A" xfId="1877" xr:uid="{00000000-0005-0000-0000-000012120000}"/>
    <cellStyle name="___retention_FEPTablesJul19_2007Test0429-Rev0-E (Socket Update 20070620)_2008Tables_FOCUS_ERM-ERD-FEP-LITH-INTC-FAC-AP_DRAFTv7_2009_INDEX" xfId="5333" xr:uid="{00000000-0005-0000-0000-000013120000}"/>
    <cellStyle name="___retention_FEPTablesJul19_2007Test0429-Rev0-E (Socket Update 20070620)_2008Tables_FOCUS_ERM-ERD-FEP-LITH-INTC-FAC-AP_DRAFTv7_2009_InterconnectTables_03032010" xfId="5334" xr:uid="{00000000-0005-0000-0000-000014120000}"/>
    <cellStyle name="___retention_FEPTablesJul19_2007Test0429-Rev0-E (Socket Update 20070620)_2008Tables_FOCUS_ERM-ERD-FEP-LITH-INTC-FAC-AP_DRAFTv7_2009Tables_FOCUS_B_ITRS" xfId="1878" xr:uid="{00000000-0005-0000-0000-000015120000}"/>
    <cellStyle name="___retention_FEPTablesJul19_2007Test0429-Rev0-E (Socket Update 20070620)_2008Tables_FOCUS_ERM-ERD-FEP-LITH-INTC-FAC-AP_DRAFTv7_2009Tables_FOCUS_B_itwg(Factory Integration)09" xfId="1879" xr:uid="{00000000-0005-0000-0000-000016120000}"/>
    <cellStyle name="___retention_FEPTablesJul19_2007Test0429-Rev0-E (Socket Update 20070620)_2008Tables_FOCUS_ERM-ERD-FEP-LITH-INTC-FAC-AP_DRAFTv7_2009Tables_Focus_B-LITH-US-Bussels-V3" xfId="1880" xr:uid="{00000000-0005-0000-0000-000017120000}"/>
    <cellStyle name="___retention_FEPTablesJul19_2007Test0429-Rev0-E (Socket Update 20070620)_2008Tables_FOCUS_ERM-ERD-FEP-LITH-INTC-FAC-AP_DRAFTv7_2009Tables_Focus_B-LITH-US-V13b" xfId="1881" xr:uid="{00000000-0005-0000-0000-000018120000}"/>
    <cellStyle name="___retention_FEPTablesJul19_2007Test0429-Rev0-E (Socket Update 20070620)_2008Tables_FOCUS_ERM-ERD-FEP-LITH-INTC-FAC-AP_DRAFTv7_2009Tables_FOCUS_C_ITRS-FEPITWG(LL edits)" xfId="7370" xr:uid="{00000000-0005-0000-0000-000019120000}"/>
    <cellStyle name="___retention_FEPTablesJul19_2007Test0429-Rev0-E (Socket Update 20070620)_2008Tables_FOCUS_ERM-ERD-FEP-LITH-INTC-FAC-AP_DRAFTv7_2009Tables_FOCUS_C_ITRSV1" xfId="1882" xr:uid="{00000000-0005-0000-0000-00001A120000}"/>
    <cellStyle name="___retention_FEPTablesJul19_2007Test0429-Rev0-E (Socket Update 20070620)_2008Tables_FOCUS_ERM-ERD-FEP-LITH-INTC-FAC-AP_DRAFTv7_2009Tables_FOCUS_C_ITRSV3" xfId="1883" xr:uid="{00000000-0005-0000-0000-00001B120000}"/>
    <cellStyle name="___retention_FEPTablesJul19_2007Test0429-Rev0-E (Socket Update 20070620)_2008Tables_FOCUS_ERM-ERD-FEP-LITH-INTC-FAC-AP_DRAFTv7_2009Tables_FOCUS_D_ITRS-ITWG Copy 2010 V1" xfId="1884" xr:uid="{00000000-0005-0000-0000-00001C120000}"/>
    <cellStyle name="___retention_FEPTablesJul19_2007Test0429-Rev0-E (Socket Update 20070620)_2008Tables_FOCUS_ERM-ERD-FEP-LITH-INTC-FAC-AP_DRAFTv7_2009Tables_FOCUS_E_ITRS-AP and Interconnectv1" xfId="5335" xr:uid="{00000000-0005-0000-0000-00001D120000}"/>
    <cellStyle name="___retention_FEPTablesJul19_2007Test0429-Rev0-E (Socket Update 20070620)_2008Tables_FOCUS_ERM-ERD-FEP-LITH-INTC-FAC-AP_DRAFTv7_2009Tables_ORTC_V5" xfId="1885" xr:uid="{00000000-0005-0000-0000-00001E120000}"/>
    <cellStyle name="___retention_FEPTablesJul19_2007Test0429-Rev0-E (Socket Update 20070620)_2008Tables_FOCUS_ERM-ERD-FEP-LITH-INTC-FAC-AP_DRAFTv7_2010-Update-PIDS-4B-lsw" xfId="7680" xr:uid="{00000000-0005-0000-0000-00001F120000}"/>
    <cellStyle name="___retention_FEPTablesJul19_2007Test0429-Rev0-E (Socket Update 20070620)_2008Tables_FOCUS_ERM-ERD-FEP-LITH-INTC-FAC-AP_DRAFTv7_2011_ORTC-2A" xfId="3154" xr:uid="{00000000-0005-0000-0000-000020120000}"/>
    <cellStyle name="___retention_FEPTablesJul19_2007Test0429-Rev0-E (Socket Update 20070620)_2008Tables_FOCUS_ERM-ERD-FEP-LITH-INTC-FAC-AP_DRAFTv7_4FINAL2009Tables_ERD_Oct30_lsw" xfId="1886" xr:uid="{00000000-0005-0000-0000-000021120000}"/>
    <cellStyle name="___retention_FEPTablesJul19_2007Test0429-Rev0-E (Socket Update 20070620)_2008Tables_FOCUS_ERM-ERD-FEP-LITH-INTC-FAC-AP_DRAFTv7_4FINAL2009Tables_ERD_Oct30_lsw2" xfId="1887" xr:uid="{00000000-0005-0000-0000-000022120000}"/>
    <cellStyle name="___retention_FEPTablesJul19_2007Test0429-Rev0-E (Socket Update 20070620)_2008Tables_FOCUS_ERM-ERD-FEP-LITH-INTC-FAC-AP_DRAFTv7_ITRS 2010 NAND Flash table revision--LSW  (Revised 09-15-2010)" xfId="7681" xr:uid="{00000000-0005-0000-0000-000023120000}"/>
    <cellStyle name="___retention_FEPTablesJul19_2007Test0429-Rev0-E (Socket Update 20070620)_2008Tables_FOCUS_ERM-ERD-FEP-LITH-INTC-FAC-AP_DRAFTv7_ITRS B)_Table_ver6_INTC1~6_021710_After_Telecon_Rev_Alexis-lswEDITORS-NOTES" xfId="5336" xr:uid="{00000000-0005-0000-0000-000024120000}"/>
    <cellStyle name="___retention_FEPTablesJul19_2007Test0429-Rev0-E (Socket Update 20070620)_2008Tables_FOCUS_ERM-ERD-FEP-LITH-INTC-FAC-AP_DRAFTv7_ITRS EUV Mask WG Meeting with Proposals-2009" xfId="1888" xr:uid="{00000000-0005-0000-0000-000025120000}"/>
    <cellStyle name="___retention_FEPTablesJul19_2007Test0429-Rev0-E (Socket Update 20070620)_2008Tables_FOCUS_ERM-ERD-FEP-LITH-INTC-FAC-AP_DRAFTv7_ITRS Optica Mask Table change note 200907011" xfId="1889" xr:uid="{00000000-0005-0000-0000-000026120000}"/>
    <cellStyle name="___retention_FEPTablesJul19_2007Test0429-Rev0-E (Socket Update 20070620)_2008Tables_FOCUS_ERM-ERD-FEP-LITH-INTC-FAC-AP_DRAFTv7_Litho_Challenges_2009_ITRS_Lith_Table_Summary-V5" xfId="1890" xr:uid="{00000000-0005-0000-0000-000027120000}"/>
    <cellStyle name="___retention_FEPTablesJul19_2007Test0429-Rev0-E (Socket Update 20070620)_2008Tables_FOCUS_ERM-ERD-FEP-LITH-INTC-FAC-AP_DRAFTv7_Table INTC6-Final from Italy" xfId="5337" xr:uid="{00000000-0005-0000-0000-000028120000}"/>
    <cellStyle name="___retention_FEPTablesJul19_2007Test0429-Rev0-E (Socket Update 20070620)_2008Tables_FOCUS_ERM-ERD-FEP-LITH-INTC-FAC-AP_DRAFTv7_Table-PIDS4-LSW" xfId="7682" xr:uid="{00000000-0005-0000-0000-000029120000}"/>
    <cellStyle name="___retention_FEPTablesJul19_2007Test0429-Rev0-E (Socket Update 20070620)_2008Tables_FOCUS_ERM-ERD-FEP-LITH-INTC-FAC-AP_DRAFTv7_To Linda ITRS_NILb (2)" xfId="1891" xr:uid="{00000000-0005-0000-0000-00002A120000}"/>
    <cellStyle name="___retention_FEPTablesJul19_2007Test0429-Rev0-E (Socket Update 20070620)_2008Test 081203 handler revised proposal by SEAJ" xfId="5338" xr:uid="{00000000-0005-0000-0000-00002B120000}"/>
    <cellStyle name="___retention_FEPTablesJul19_2007Test0429-Rev0-E (Socket Update 20070620)_2008Test 081203 handler revised proposal by SEAJ_2009 ITRS TestTable(Handler)090505" xfId="5339" xr:uid="{00000000-0005-0000-0000-00002C120000}"/>
    <cellStyle name="___retention_FEPTablesJul19_2007Test0429-Rev0-E (Socket Update 20070620)_2008Test 081203 handler revised proposal by SEAJ_Table Test-T8 RF updated 14 July 2009" xfId="5340" xr:uid="{00000000-0005-0000-0000-00002D120000}"/>
    <cellStyle name="___retention_FEPTablesJul19_2007Test0429-Rev0-E (Socket Update 20070620)_2008Test 1120 prober " xfId="5341" xr:uid="{00000000-0005-0000-0000-00002E120000}"/>
    <cellStyle name="___retention_FEPTablesJul19_2007Test0429-Rev0-E (Socket Update 20070620)_2008Test 1120 prober _2009 ITRS TestTable(Handler)090505" xfId="5342" xr:uid="{00000000-0005-0000-0000-00002F120000}"/>
    <cellStyle name="___retention_FEPTablesJul19_2007Test0429-Rev0-E (Socket Update 20070620)_2008Test 1120 prober _Table Test-T8 RF updated 14 July 2009" xfId="5343" xr:uid="{00000000-0005-0000-0000-000030120000}"/>
    <cellStyle name="___retention_FEPTablesJul19_2007Test0429-Rev0-E (Socket Update 20070620)_2008Test0722" xfId="5344" xr:uid="{00000000-0005-0000-0000-000031120000}"/>
    <cellStyle name="___retention_FEPTablesJul19_2007Test0429-Rev0-E (Socket Update 20070620)_2008Test0722_2009 ITRS TestTable(Handler)090505" xfId="5345" xr:uid="{00000000-0005-0000-0000-000032120000}"/>
    <cellStyle name="___retention_FEPTablesJul19_2007Test0429-Rev0-E (Socket Update 20070620)_2008Test0722_Table Test-T8 RF updated 14 July 2009" xfId="5346" xr:uid="{00000000-0005-0000-0000-000033120000}"/>
    <cellStyle name="___retention_FEPTablesJul19_2007Test0429-Rev0-E (Socket Update 20070620)_2008Test1215" xfId="5347" xr:uid="{00000000-0005-0000-0000-000034120000}"/>
    <cellStyle name="___retention_FEPTablesJul19_2007Test0429-Rev0-E (Socket Update 20070620)_2008Test1215_Table Test-T8 RF updated 14 July 2009" xfId="5348" xr:uid="{00000000-0005-0000-0000-000035120000}"/>
    <cellStyle name="___retention_FEPTablesJul19_2007Test0429-Rev0-E (Socket Update 20070620)_2008TestProposals_Handler_081208" xfId="5349" xr:uid="{00000000-0005-0000-0000-000036120000}"/>
    <cellStyle name="___retention_FEPTablesJul19_2007Test0429-Rev0-E (Socket Update 20070620)_2008TestProposals_Handler_081208_Table Test-T8 RF updated 14 July 2009" xfId="5350" xr:uid="{00000000-0005-0000-0000-000037120000}"/>
    <cellStyle name="___retention_FEPTablesJul19_2007Test0429-Rev0-E (Socket Update 20070620)_2009 ITRS TestTable(Handler)090505" xfId="5351" xr:uid="{00000000-0005-0000-0000-000038120000}"/>
    <cellStyle name="___retention_FEPTablesJul19_2007Test0429-Rev0-E (Socket Update 20070620)_2009 TR Tables_Factory Integration version 08-LSW" xfId="1892" xr:uid="{00000000-0005-0000-0000-000039120000}"/>
    <cellStyle name="___retention_FEPTablesJul19_2007Test0429-Rev0-E (Socket Update 20070620)_2009 TR Tables_Factory Integration(20090806)_02A" xfId="1893" xr:uid="{00000000-0005-0000-0000-00003A120000}"/>
    <cellStyle name="___retention_FEPTablesJul19_2007Test0429-Rev0-E (Socket Update 20070620)_2009_INDEX" xfId="5352" xr:uid="{00000000-0005-0000-0000-00003B120000}"/>
    <cellStyle name="___retention_FEPTablesJul19_2007Test0429-Rev0-E (Socket Update 20070620)_2009_InterconnectTables_03032010" xfId="5353" xr:uid="{00000000-0005-0000-0000-00003C120000}"/>
    <cellStyle name="___retention_FEPTablesJul19_2007Test0429-Rev0-E (Socket Update 20070620)_2009Tables_FOCUS_B_ITRS" xfId="1894" xr:uid="{00000000-0005-0000-0000-00003D120000}"/>
    <cellStyle name="___retention_FEPTablesJul19_2007Test0429-Rev0-E (Socket Update 20070620)_2009Tables_FOCUS_B_itwg(Factory Integration)09" xfId="1895" xr:uid="{00000000-0005-0000-0000-00003E120000}"/>
    <cellStyle name="___retention_FEPTablesJul19_2007Test0429-Rev0-E (Socket Update 20070620)_2009Tables_Focus_B-LITH-US-Bussels-V3" xfId="1896" xr:uid="{00000000-0005-0000-0000-00003F120000}"/>
    <cellStyle name="___retention_FEPTablesJul19_2007Test0429-Rev0-E (Socket Update 20070620)_2009Tables_Focus_B-LITH-US-V13b" xfId="1897" xr:uid="{00000000-0005-0000-0000-000040120000}"/>
    <cellStyle name="___retention_FEPTablesJul19_2007Test0429-Rev0-E (Socket Update 20070620)_2009Tables_FOCUS_C_ITRS-FEPITWG(LL edits)" xfId="7371" xr:uid="{00000000-0005-0000-0000-000041120000}"/>
    <cellStyle name="___retention_FEPTablesJul19_2007Test0429-Rev0-E (Socket Update 20070620)_2009Tables_FOCUS_C_ITRSV1" xfId="1898" xr:uid="{00000000-0005-0000-0000-000042120000}"/>
    <cellStyle name="___retention_FEPTablesJul19_2007Test0429-Rev0-E (Socket Update 20070620)_2009Tables_FOCUS_C_ITRSV3" xfId="1899" xr:uid="{00000000-0005-0000-0000-000043120000}"/>
    <cellStyle name="___retention_FEPTablesJul19_2007Test0429-Rev0-E (Socket Update 20070620)_2009Tables_FOCUS_D_ITRS-ITWG Copy 2010 V1" xfId="1900" xr:uid="{00000000-0005-0000-0000-000044120000}"/>
    <cellStyle name="___retention_FEPTablesJul19_2007Test0429-Rev0-E (Socket Update 20070620)_2009Tables_FOCUS_E_ITRS-AP and Interconnectv1" xfId="5354" xr:uid="{00000000-0005-0000-0000-000045120000}"/>
    <cellStyle name="___retention_FEPTablesJul19_2007Test0429-Rev0-E (Socket Update 20070620)_2009Tables_ORTC_V5" xfId="1901" xr:uid="{00000000-0005-0000-0000-000046120000}"/>
    <cellStyle name="___retention_FEPTablesJul19_2007Test0429-Rev0-E (Socket Update 20070620)_2010-Update-PIDS-4B-lsw" xfId="7372" xr:uid="{00000000-0005-0000-0000-000047120000}"/>
    <cellStyle name="___retention_FEPTablesJul19_2007Test0429-Rev0-E (Socket Update 20070620)_2011_ORTC-2A" xfId="3155" xr:uid="{00000000-0005-0000-0000-000048120000}"/>
    <cellStyle name="___retention_FEPTablesJul19_2007Test0429-Rev0-E (Socket Update 20070620)_4FINAL2009Tables_ERD_Oct30_lsw" xfId="1902" xr:uid="{00000000-0005-0000-0000-000049120000}"/>
    <cellStyle name="___retention_FEPTablesJul19_2007Test0429-Rev0-E (Socket Update 20070620)_4FINAL2009Tables_ERD_Oct30_lsw2" xfId="1903" xr:uid="{00000000-0005-0000-0000-00004A120000}"/>
    <cellStyle name="___retention_FEPTablesJul19_2007Test0429-Rev0-E (Socket Update 20070620)_ITRS 2010 NAND Flash table revision--LSW  (Revised 09-15-2010)" xfId="6791" xr:uid="{00000000-0005-0000-0000-00004B120000}"/>
    <cellStyle name="___retention_FEPTablesJul19_2007Test0429-Rev0-E (Socket Update 20070620)_ITRS B)_Table_ver6_INTC1~6_021710_After_Telecon_Rev_Alexis-lswEDITORS-NOTES" xfId="5355" xr:uid="{00000000-0005-0000-0000-00004C120000}"/>
    <cellStyle name="___retention_FEPTablesJul19_2007Test0429-Rev0-E (Socket Update 20070620)_ITRS EUV Mask WG Meeting with Proposals-2009" xfId="1904" xr:uid="{00000000-0005-0000-0000-00004D120000}"/>
    <cellStyle name="___retention_FEPTablesJul19_2007Test0429-Rev0-E (Socket Update 20070620)_ITRS Optica Mask Table change note 200907011" xfId="1905" xr:uid="{00000000-0005-0000-0000-00004E120000}"/>
    <cellStyle name="___retention_FEPTablesJul19_2007Test0429-Rev0-E (Socket Update 20070620)_Litho_Challenges_2009_ITRS_Lith_Table_Summary-V5" xfId="1906" xr:uid="{00000000-0005-0000-0000-00004F120000}"/>
    <cellStyle name="___retention_FEPTablesJul19_2007Test0429-Rev0-E (Socket Update 20070620)_Table INTC6-Final from Italy" xfId="5356" xr:uid="{00000000-0005-0000-0000-000050120000}"/>
    <cellStyle name="___retention_FEPTablesJul19_2007Test0429-Rev0-E (Socket Update 20070620)_Table Test-T11 Prober updated 08Jul09" xfId="5357" xr:uid="{00000000-0005-0000-0000-000051120000}"/>
    <cellStyle name="___retention_FEPTablesJul19_2007Test0429-Rev0-E (Socket Update 20070620)_Table Test-T8 RF updated 14 July 2009" xfId="5358" xr:uid="{00000000-0005-0000-0000-000052120000}"/>
    <cellStyle name="___retention_FEPTablesJul19_2007Test0429-Rev0-E (Socket Update 20070620)_Table-PIDS4-LSW" xfId="6792" xr:uid="{00000000-0005-0000-0000-000053120000}"/>
    <cellStyle name="___retention_FEPTablesJul19_2007Test0429-Rev0-E (Socket Update 20070620)_Test_Tables_20081208" xfId="5359" xr:uid="{00000000-0005-0000-0000-000054120000}"/>
    <cellStyle name="___retention_FEPTablesJul19_2007Test0429-Rev0-E (Socket Update 20070620)_Test_Tables_20081208 Korea feedback_08081225 " xfId="5360" xr:uid="{00000000-0005-0000-0000-000055120000}"/>
    <cellStyle name="___retention_FEPTablesJul19_2007Test0429-Rev0-E (Socket Update 20070620)_Test_Tables_20081208 Korea feedback_08081225 _Table Test-T8 RF updated 14 July 2009" xfId="5361" xr:uid="{00000000-0005-0000-0000-000056120000}"/>
    <cellStyle name="___retention_FEPTablesJul19_2007Test0429-Rev0-E (Socket Update 20070620)_Test_Tables_20081208_Table Test-T8 RF updated 14 July 2009" xfId="5362" xr:uid="{00000000-0005-0000-0000-000057120000}"/>
    <cellStyle name="___retention_FEPTablesJul19_2007Test0429-Rev0-E (Socket Update 20070620)_Test_Tables_20081231プローブカード案" xfId="5363" xr:uid="{00000000-0005-0000-0000-000058120000}"/>
    <cellStyle name="___retention_FEPTablesJul19_2007Test0429-Rev0-E (Socket Update 20070620)_Test_Tables_20081231プローブカード案_Table Test-T8 RF updated 14 July 2009" xfId="5364" xr:uid="{00000000-0005-0000-0000-000059120000}"/>
    <cellStyle name="___retention_FEPTablesJul19_2007Test0429-Rev0-E (Socket Update 20070620)_Test_Tables_20090113プローブカード案2" xfId="5365" xr:uid="{00000000-0005-0000-0000-00005A120000}"/>
    <cellStyle name="___retention_FEPTablesJul19_2007Test0429-Rev0-E (Socket Update 20070620)_Test_Tables_20090113プローブカード案2_Table Test-T8 RF updated 14 July 2009" xfId="5366" xr:uid="{00000000-0005-0000-0000-00005B120000}"/>
    <cellStyle name="___retention_FEPTablesJul19_2007Test0429-Rev0-E (Socket Update 20070620)_Test_Tables_20090113プローブカード案3" xfId="5367" xr:uid="{00000000-0005-0000-0000-00005C120000}"/>
    <cellStyle name="___retention_FEPTablesJul19_2007Test0429-Rev0-E (Socket Update 20070620)_Test_Tables_20090113プローブカード案3_Table Test-T8 RF updated 14 July 2009" xfId="5368" xr:uid="{00000000-0005-0000-0000-00005D120000}"/>
    <cellStyle name="___retention_FEPTablesJul19_2007Test0429-Rev0-E (Socket Update 20070620)_To Linda ITRS_NILb (2)" xfId="1907" xr:uid="{00000000-0005-0000-0000-00005E120000}"/>
    <cellStyle name="___retention_FEPTablesJul19_2007Test0429-Rev0-E (Socket Update 20070620)_見直しfor2009：2007Test0829_SoC&amp;Logic" xfId="5369" xr:uid="{00000000-0005-0000-0000-00005F120000}"/>
    <cellStyle name="___retention_FEPTablesJul19_2007Test0429-Rev0-E (Socket Update 20070620)_見直しfor2009：2007Test0829_SoC&amp;Logic(0707会議後)" xfId="5370" xr:uid="{00000000-0005-0000-0000-000060120000}"/>
    <cellStyle name="___retention_FEPTablesJul19_2007Test0618Rev0_Logic" xfId="1908" xr:uid="{00000000-0005-0000-0000-000061120000}"/>
    <cellStyle name="___retention_FEPTablesJul19_2007Test0618Rev0_Logic 2" xfId="7500" xr:uid="{00000000-0005-0000-0000-000062120000}"/>
    <cellStyle name="___retention_FEPTablesJul19_2007Test0618Rev0_Logic_2008Tables_FOCUS_ERM-ERD-FEP-LITH-INTC-FAC-AP_DRAFTv7" xfId="1909" xr:uid="{00000000-0005-0000-0000-000063120000}"/>
    <cellStyle name="___retention_FEPTablesJul19_2007Test0618Rev0_Logic_2008Tables_FOCUS_ERM-ERD-FEP-LITH-INTC-FAC-AP_DRAFTv7 2" xfId="7777" xr:uid="{00000000-0005-0000-0000-000064120000}"/>
    <cellStyle name="___retention_FEPTablesJul19_2007Test0618Rev0_Logic_2008Tables_FOCUS_ERM-ERD-FEP-LITH-INTC-FAC-AP_DRAFTv7_2009 TR Tables_Factory Integration version 08-LSW" xfId="1910" xr:uid="{00000000-0005-0000-0000-000065120000}"/>
    <cellStyle name="___retention_FEPTablesJul19_2007Test0618Rev0_Logic_2008Tables_FOCUS_ERM-ERD-FEP-LITH-INTC-FAC-AP_DRAFTv7_2009 TR Tables_Factory Integration(20090806)_02A" xfId="1911" xr:uid="{00000000-0005-0000-0000-000066120000}"/>
    <cellStyle name="___retention_FEPTablesJul19_2007Test0618Rev0_Logic_2008Tables_FOCUS_ERM-ERD-FEP-LITH-INTC-FAC-AP_DRAFTv7_2009_INDEX" xfId="5371" xr:uid="{00000000-0005-0000-0000-000067120000}"/>
    <cellStyle name="___retention_FEPTablesJul19_2007Test0618Rev0_Logic_2008Tables_FOCUS_ERM-ERD-FEP-LITH-INTC-FAC-AP_DRAFTv7_2009_InterconnectTables_03032010" xfId="5372" xr:uid="{00000000-0005-0000-0000-000068120000}"/>
    <cellStyle name="___retention_FEPTablesJul19_2007Test0618Rev0_Logic_2008Tables_FOCUS_ERM-ERD-FEP-LITH-INTC-FAC-AP_DRAFTv7_2009Tables_FOCUS_B_ITRS" xfId="1912" xr:uid="{00000000-0005-0000-0000-000069120000}"/>
    <cellStyle name="___retention_FEPTablesJul19_2007Test0618Rev0_Logic_2008Tables_FOCUS_ERM-ERD-FEP-LITH-INTC-FAC-AP_DRAFTv7_2009Tables_FOCUS_B_itwg(Factory Integration)09" xfId="1913" xr:uid="{00000000-0005-0000-0000-00006A120000}"/>
    <cellStyle name="___retention_FEPTablesJul19_2007Test0618Rev0_Logic_2008Tables_FOCUS_ERM-ERD-FEP-LITH-INTC-FAC-AP_DRAFTv7_2009Tables_Focus_B-LITH-US-Bussels-V3" xfId="1914" xr:uid="{00000000-0005-0000-0000-00006B120000}"/>
    <cellStyle name="___retention_FEPTablesJul19_2007Test0618Rev0_Logic_2008Tables_FOCUS_ERM-ERD-FEP-LITH-INTC-FAC-AP_DRAFTv7_2009Tables_Focus_B-LITH-US-V13b" xfId="1915" xr:uid="{00000000-0005-0000-0000-00006C120000}"/>
    <cellStyle name="___retention_FEPTablesJul19_2007Test0618Rev0_Logic_2008Tables_FOCUS_ERM-ERD-FEP-LITH-INTC-FAC-AP_DRAFTv7_2009Tables_FOCUS_C_ITRS-FEPITWG(LL edits)" xfId="7373" xr:uid="{00000000-0005-0000-0000-00006D120000}"/>
    <cellStyle name="___retention_FEPTablesJul19_2007Test0618Rev0_Logic_2008Tables_FOCUS_ERM-ERD-FEP-LITH-INTC-FAC-AP_DRAFTv7_2009Tables_FOCUS_C_ITRSV1" xfId="1916" xr:uid="{00000000-0005-0000-0000-00006E120000}"/>
    <cellStyle name="___retention_FEPTablesJul19_2007Test0618Rev0_Logic_2008Tables_FOCUS_ERM-ERD-FEP-LITH-INTC-FAC-AP_DRAFTv7_2009Tables_FOCUS_C_ITRSV3" xfId="1917" xr:uid="{00000000-0005-0000-0000-00006F120000}"/>
    <cellStyle name="___retention_FEPTablesJul19_2007Test0618Rev0_Logic_2008Tables_FOCUS_ERM-ERD-FEP-LITH-INTC-FAC-AP_DRAFTv7_2009Tables_FOCUS_D_ITRS-ITWG Copy 2010 V1" xfId="1918" xr:uid="{00000000-0005-0000-0000-000070120000}"/>
    <cellStyle name="___retention_FEPTablesJul19_2007Test0618Rev0_Logic_2008Tables_FOCUS_ERM-ERD-FEP-LITH-INTC-FAC-AP_DRAFTv7_2009Tables_FOCUS_E_ITRS-AP and Interconnectv1" xfId="5373" xr:uid="{00000000-0005-0000-0000-000071120000}"/>
    <cellStyle name="___retention_FEPTablesJul19_2007Test0618Rev0_Logic_2008Tables_FOCUS_ERM-ERD-FEP-LITH-INTC-FAC-AP_DRAFTv7_2009Tables_ORTC_V5" xfId="1919" xr:uid="{00000000-0005-0000-0000-000072120000}"/>
    <cellStyle name="___retention_FEPTablesJul19_2007Test0618Rev0_Logic_2008Tables_FOCUS_ERM-ERD-FEP-LITH-INTC-FAC-AP_DRAFTv7_2010-Update-PIDS-4B-lsw" xfId="7076" xr:uid="{00000000-0005-0000-0000-000073120000}"/>
    <cellStyle name="___retention_FEPTablesJul19_2007Test0618Rev0_Logic_2008Tables_FOCUS_ERM-ERD-FEP-LITH-INTC-FAC-AP_DRAFTv7_2011_ORTC-2A" xfId="3156" xr:uid="{00000000-0005-0000-0000-000074120000}"/>
    <cellStyle name="___retention_FEPTablesJul19_2007Test0618Rev0_Logic_2008Tables_FOCUS_ERM-ERD-FEP-LITH-INTC-FAC-AP_DRAFTv7_4FINAL2009Tables_ERD_Oct30_lsw" xfId="1920" xr:uid="{00000000-0005-0000-0000-000075120000}"/>
    <cellStyle name="___retention_FEPTablesJul19_2007Test0618Rev0_Logic_2008Tables_FOCUS_ERM-ERD-FEP-LITH-INTC-FAC-AP_DRAFTv7_4FINAL2009Tables_ERD_Oct30_lsw2" xfId="1921" xr:uid="{00000000-0005-0000-0000-000076120000}"/>
    <cellStyle name="___retention_FEPTablesJul19_2007Test0618Rev0_Logic_2008Tables_FOCUS_ERM-ERD-FEP-LITH-INTC-FAC-AP_DRAFTv7_ITRS 2010 NAND Flash table revision--LSW  (Revised 09-15-2010)" xfId="7077" xr:uid="{00000000-0005-0000-0000-000077120000}"/>
    <cellStyle name="___retention_FEPTablesJul19_2007Test0618Rev0_Logic_2008Tables_FOCUS_ERM-ERD-FEP-LITH-INTC-FAC-AP_DRAFTv7_ITRS B)_Table_ver6_INTC1~6_021710_After_Telecon_Rev_Alexis-lswEDITORS-NOTES" xfId="5374" xr:uid="{00000000-0005-0000-0000-000078120000}"/>
    <cellStyle name="___retention_FEPTablesJul19_2007Test0618Rev0_Logic_2008Tables_FOCUS_ERM-ERD-FEP-LITH-INTC-FAC-AP_DRAFTv7_ITRS EUV Mask WG Meeting with Proposals-2009" xfId="1922" xr:uid="{00000000-0005-0000-0000-000079120000}"/>
    <cellStyle name="___retention_FEPTablesJul19_2007Test0618Rev0_Logic_2008Tables_FOCUS_ERM-ERD-FEP-LITH-INTC-FAC-AP_DRAFTv7_ITRS Optica Mask Table change note 200907011" xfId="1923" xr:uid="{00000000-0005-0000-0000-00007A120000}"/>
    <cellStyle name="___retention_FEPTablesJul19_2007Test0618Rev0_Logic_2008Tables_FOCUS_ERM-ERD-FEP-LITH-INTC-FAC-AP_DRAFTv7_Litho_Challenges_2009_ITRS_Lith_Table_Summary-V5" xfId="1924" xr:uid="{00000000-0005-0000-0000-00007B120000}"/>
    <cellStyle name="___retention_FEPTablesJul19_2007Test0618Rev0_Logic_2008Tables_FOCUS_ERM-ERD-FEP-LITH-INTC-FAC-AP_DRAFTv7_Table INTC6-Final from Italy" xfId="5375" xr:uid="{00000000-0005-0000-0000-00007C120000}"/>
    <cellStyle name="___retention_FEPTablesJul19_2007Test0618Rev0_Logic_2008Tables_FOCUS_ERM-ERD-FEP-LITH-INTC-FAC-AP_DRAFTv7_Table-PIDS4-LSW" xfId="7078" xr:uid="{00000000-0005-0000-0000-00007D120000}"/>
    <cellStyle name="___retention_FEPTablesJul19_2007Test0618Rev0_Logic_2008Tables_FOCUS_ERM-ERD-FEP-LITH-INTC-FAC-AP_DRAFTv7_To Linda ITRS_NILb (2)" xfId="1925" xr:uid="{00000000-0005-0000-0000-00007E120000}"/>
    <cellStyle name="___retention_FEPTablesJul19_2007Test0618Rev0_Logic_2008Test 081203 handler revised proposal by SEAJ" xfId="5376" xr:uid="{00000000-0005-0000-0000-00007F120000}"/>
    <cellStyle name="___retention_FEPTablesJul19_2007Test0618Rev0_Logic_2008Test 081203 handler revised proposal by SEAJ_2009 ITRS TestTable(Handler)090505" xfId="5377" xr:uid="{00000000-0005-0000-0000-000080120000}"/>
    <cellStyle name="___retention_FEPTablesJul19_2007Test0618Rev0_Logic_2008Test 081203 handler revised proposal by SEAJ_Table Test-T8 RF updated 14 July 2009" xfId="5378" xr:uid="{00000000-0005-0000-0000-000081120000}"/>
    <cellStyle name="___retention_FEPTablesJul19_2007Test0618Rev0_Logic_2008Test 1120 prober " xfId="5379" xr:uid="{00000000-0005-0000-0000-000082120000}"/>
    <cellStyle name="___retention_FEPTablesJul19_2007Test0618Rev0_Logic_2008Test 1120 prober _2009 ITRS TestTable(Handler)090505" xfId="5380" xr:uid="{00000000-0005-0000-0000-000083120000}"/>
    <cellStyle name="___retention_FEPTablesJul19_2007Test0618Rev0_Logic_2008Test 1120 prober _Table Test-T8 RF updated 14 July 2009" xfId="5381" xr:uid="{00000000-0005-0000-0000-000084120000}"/>
    <cellStyle name="___retention_FEPTablesJul19_2007Test0618Rev0_Logic_2008Test0722" xfId="5382" xr:uid="{00000000-0005-0000-0000-000085120000}"/>
    <cellStyle name="___retention_FEPTablesJul19_2007Test0618Rev0_Logic_2008Test0722_2009 ITRS TestTable(Handler)090505" xfId="5383" xr:uid="{00000000-0005-0000-0000-000086120000}"/>
    <cellStyle name="___retention_FEPTablesJul19_2007Test0618Rev0_Logic_2008Test0722_Table Test-T8 RF updated 14 July 2009" xfId="5384" xr:uid="{00000000-0005-0000-0000-000087120000}"/>
    <cellStyle name="___retention_FEPTablesJul19_2007Test0618Rev0_Logic_2008Test1215" xfId="5385" xr:uid="{00000000-0005-0000-0000-000088120000}"/>
    <cellStyle name="___retention_FEPTablesJul19_2007Test0618Rev0_Logic_2008Test1215_Table Test-T8 RF updated 14 July 2009" xfId="5386" xr:uid="{00000000-0005-0000-0000-000089120000}"/>
    <cellStyle name="___retention_FEPTablesJul19_2007Test0618Rev0_Logic_2008TestProposals_Handler_081208" xfId="5387" xr:uid="{00000000-0005-0000-0000-00008A120000}"/>
    <cellStyle name="___retention_FEPTablesJul19_2007Test0618Rev0_Logic_2008TestProposals_Handler_081208_Table Test-T8 RF updated 14 July 2009" xfId="5388" xr:uid="{00000000-0005-0000-0000-00008B120000}"/>
    <cellStyle name="___retention_FEPTablesJul19_2007Test0618Rev0_Logic_2009 ITRS TestTable(Handler)090505" xfId="5389" xr:uid="{00000000-0005-0000-0000-00008C120000}"/>
    <cellStyle name="___retention_FEPTablesJul19_2007Test0618Rev0_Logic_2009 TR Tables_Factory Integration version 08-LSW" xfId="1926" xr:uid="{00000000-0005-0000-0000-00008D120000}"/>
    <cellStyle name="___retention_FEPTablesJul19_2007Test0618Rev0_Logic_2009 TR Tables_Factory Integration(20090806)_02A" xfId="1927" xr:uid="{00000000-0005-0000-0000-00008E120000}"/>
    <cellStyle name="___retention_FEPTablesJul19_2007Test0618Rev0_Logic_2009_INDEX" xfId="5390" xr:uid="{00000000-0005-0000-0000-00008F120000}"/>
    <cellStyle name="___retention_FEPTablesJul19_2007Test0618Rev0_Logic_2009_InterconnectTables_03032010" xfId="5391" xr:uid="{00000000-0005-0000-0000-000090120000}"/>
    <cellStyle name="___retention_FEPTablesJul19_2007Test0618Rev0_Logic_2009Tables_FOCUS_B_ITRS" xfId="1928" xr:uid="{00000000-0005-0000-0000-000091120000}"/>
    <cellStyle name="___retention_FEPTablesJul19_2007Test0618Rev0_Logic_2009Tables_FOCUS_B_itwg(Factory Integration)09" xfId="1929" xr:uid="{00000000-0005-0000-0000-000092120000}"/>
    <cellStyle name="___retention_FEPTablesJul19_2007Test0618Rev0_Logic_2009Tables_Focus_B-LITH-US-Bussels-V3" xfId="1930" xr:uid="{00000000-0005-0000-0000-000093120000}"/>
    <cellStyle name="___retention_FEPTablesJul19_2007Test0618Rev0_Logic_2009Tables_Focus_B-LITH-US-V13b" xfId="1931" xr:uid="{00000000-0005-0000-0000-000094120000}"/>
    <cellStyle name="___retention_FEPTablesJul19_2007Test0618Rev0_Logic_2009Tables_FOCUS_C_ITRS-FEPITWG(LL edits)" xfId="7374" xr:uid="{00000000-0005-0000-0000-000095120000}"/>
    <cellStyle name="___retention_FEPTablesJul19_2007Test0618Rev0_Logic_2009Tables_FOCUS_C_ITRSV1" xfId="1932" xr:uid="{00000000-0005-0000-0000-000096120000}"/>
    <cellStyle name="___retention_FEPTablesJul19_2007Test0618Rev0_Logic_2009Tables_FOCUS_C_ITRSV3" xfId="1933" xr:uid="{00000000-0005-0000-0000-000097120000}"/>
    <cellStyle name="___retention_FEPTablesJul19_2007Test0618Rev0_Logic_2009Tables_FOCUS_D_ITRS-ITWG Copy 2010 V1" xfId="1934" xr:uid="{00000000-0005-0000-0000-000098120000}"/>
    <cellStyle name="___retention_FEPTablesJul19_2007Test0618Rev0_Logic_2009Tables_FOCUS_E_ITRS-AP and Interconnectv1" xfId="5392" xr:uid="{00000000-0005-0000-0000-000099120000}"/>
    <cellStyle name="___retention_FEPTablesJul19_2007Test0618Rev0_Logic_2009Tables_ORTC_V5" xfId="1935" xr:uid="{00000000-0005-0000-0000-00009A120000}"/>
    <cellStyle name="___retention_FEPTablesJul19_2007Test0618Rev0_Logic_2010-Update-PIDS-4B-lsw" xfId="7375" xr:uid="{00000000-0005-0000-0000-00009B120000}"/>
    <cellStyle name="___retention_FEPTablesJul19_2007Test0618Rev0_Logic_2011_ORTC-2A" xfId="3157" xr:uid="{00000000-0005-0000-0000-00009C120000}"/>
    <cellStyle name="___retention_FEPTablesJul19_2007Test0618Rev0_Logic_4FINAL2009Tables_ERD_Oct30_lsw" xfId="1936" xr:uid="{00000000-0005-0000-0000-00009D120000}"/>
    <cellStyle name="___retention_FEPTablesJul19_2007Test0618Rev0_Logic_4FINAL2009Tables_ERD_Oct30_lsw2" xfId="1937" xr:uid="{00000000-0005-0000-0000-00009E120000}"/>
    <cellStyle name="___retention_FEPTablesJul19_2007Test0618Rev0_Logic_ITRS 2010 NAND Flash table revision--LSW  (Revised 09-15-2010)" xfId="7376" xr:uid="{00000000-0005-0000-0000-00009F120000}"/>
    <cellStyle name="___retention_FEPTablesJul19_2007Test0618Rev0_Logic_ITRS B)_Table_ver6_INTC1~6_021710_After_Telecon_Rev_Alexis-lswEDITORS-NOTES" xfId="5393" xr:uid="{00000000-0005-0000-0000-0000A0120000}"/>
    <cellStyle name="___retention_FEPTablesJul19_2007Test0618Rev0_Logic_ITRS EUV Mask WG Meeting with Proposals-2009" xfId="1938" xr:uid="{00000000-0005-0000-0000-0000A1120000}"/>
    <cellStyle name="___retention_FEPTablesJul19_2007Test0618Rev0_Logic_ITRS Optica Mask Table change note 200907011" xfId="1939" xr:uid="{00000000-0005-0000-0000-0000A2120000}"/>
    <cellStyle name="___retention_FEPTablesJul19_2007Test0618Rev0_Logic_Litho_Challenges_2009_ITRS_Lith_Table_Summary-V5" xfId="1940" xr:uid="{00000000-0005-0000-0000-0000A3120000}"/>
    <cellStyle name="___retention_FEPTablesJul19_2007Test0618Rev0_Logic_Table INTC6-Final from Italy" xfId="5394" xr:uid="{00000000-0005-0000-0000-0000A4120000}"/>
    <cellStyle name="___retention_FEPTablesJul19_2007Test0618Rev0_Logic_Table Test-T11 Prober updated 08Jul09" xfId="5395" xr:uid="{00000000-0005-0000-0000-0000A5120000}"/>
    <cellStyle name="___retention_FEPTablesJul19_2007Test0618Rev0_Logic_Table Test-T8 RF updated 14 July 2009" xfId="5396" xr:uid="{00000000-0005-0000-0000-0000A6120000}"/>
    <cellStyle name="___retention_FEPTablesJul19_2007Test0618Rev0_Logic_Table-PIDS4-LSW" xfId="7249" xr:uid="{00000000-0005-0000-0000-0000A7120000}"/>
    <cellStyle name="___retention_FEPTablesJul19_2007Test0618Rev0_Logic_Test_Tables_20081208" xfId="5397" xr:uid="{00000000-0005-0000-0000-0000A8120000}"/>
    <cellStyle name="___retention_FEPTablesJul19_2007Test0618Rev0_Logic_Test_Tables_20081208 Korea feedback_08081225 " xfId="5398" xr:uid="{00000000-0005-0000-0000-0000A9120000}"/>
    <cellStyle name="___retention_FEPTablesJul19_2007Test0618Rev0_Logic_Test_Tables_20081208 Korea feedback_08081225 _Table Test-T8 RF updated 14 July 2009" xfId="5399" xr:uid="{00000000-0005-0000-0000-0000AA120000}"/>
    <cellStyle name="___retention_FEPTablesJul19_2007Test0618Rev0_Logic_Test_Tables_20081208_Table Test-T8 RF updated 14 July 2009" xfId="5400" xr:uid="{00000000-0005-0000-0000-0000AB120000}"/>
    <cellStyle name="___retention_FEPTablesJul19_2007Test0618Rev0_Logic_Test_Tables_20081231プローブカード案" xfId="5401" xr:uid="{00000000-0005-0000-0000-0000AC120000}"/>
    <cellStyle name="___retention_FEPTablesJul19_2007Test0618Rev0_Logic_Test_Tables_20081231プローブカード案_Table Test-T8 RF updated 14 July 2009" xfId="5402" xr:uid="{00000000-0005-0000-0000-0000AD120000}"/>
    <cellStyle name="___retention_FEPTablesJul19_2007Test0618Rev0_Logic_Test_Tables_20090113プローブカード案2" xfId="5403" xr:uid="{00000000-0005-0000-0000-0000AE120000}"/>
    <cellStyle name="___retention_FEPTablesJul19_2007Test0618Rev0_Logic_Test_Tables_20090113プローブカード案2_Table Test-T8 RF updated 14 July 2009" xfId="5404" xr:uid="{00000000-0005-0000-0000-0000AF120000}"/>
    <cellStyle name="___retention_FEPTablesJul19_2007Test0618Rev0_Logic_Test_Tables_20090113プローブカード案3" xfId="5405" xr:uid="{00000000-0005-0000-0000-0000B0120000}"/>
    <cellStyle name="___retention_FEPTablesJul19_2007Test0618Rev0_Logic_Test_Tables_20090113プローブカード案3_Table Test-T8 RF updated 14 July 2009" xfId="5406" xr:uid="{00000000-0005-0000-0000-0000B1120000}"/>
    <cellStyle name="___retention_FEPTablesJul19_2007Test0618Rev0_Logic_To Linda ITRS_NILb (2)" xfId="1941" xr:uid="{00000000-0005-0000-0000-0000B2120000}"/>
    <cellStyle name="___retention_FEPTablesJul19_2007Test0618Rev0_Logic_見直しfor2009：2007Test0829_SoC&amp;Logic" xfId="5407" xr:uid="{00000000-0005-0000-0000-0000B3120000}"/>
    <cellStyle name="___retention_FEPTablesJul19_2007Test0618Rev0_Logic_見直しfor2009：2007Test0829_SoC&amp;Logic(0707会議後)" xfId="5408" xr:uid="{00000000-0005-0000-0000-0000B4120000}"/>
    <cellStyle name="___retention_FEPTablesJul19_2007Test0618Rev0_SoC" xfId="1942" xr:uid="{00000000-0005-0000-0000-0000B5120000}"/>
    <cellStyle name="___retention_FEPTablesJul19_2007Test0618Rev0_SoC 2" xfId="7194" xr:uid="{00000000-0005-0000-0000-0000B6120000}"/>
    <cellStyle name="___retention_FEPTablesJul19_2007Test0618Rev0_SoC_2008Tables_FOCUS_ERM-ERD-FEP-LITH-INTC-FAC-AP_DRAFTv7" xfId="1943" xr:uid="{00000000-0005-0000-0000-0000B7120000}"/>
    <cellStyle name="___retention_FEPTablesJul19_2007Test0618Rev0_SoC_2008Tables_FOCUS_ERM-ERD-FEP-LITH-INTC-FAC-AP_DRAFTv7 2" xfId="6972" xr:uid="{00000000-0005-0000-0000-0000B8120000}"/>
    <cellStyle name="___retention_FEPTablesJul19_2007Test0618Rev0_SoC_2008Tables_FOCUS_ERM-ERD-FEP-LITH-INTC-FAC-AP_DRAFTv7_2009 TR Tables_Factory Integration version 08-LSW" xfId="1944" xr:uid="{00000000-0005-0000-0000-0000B9120000}"/>
    <cellStyle name="___retention_FEPTablesJul19_2007Test0618Rev0_SoC_2008Tables_FOCUS_ERM-ERD-FEP-LITH-INTC-FAC-AP_DRAFTv7_2009 TR Tables_Factory Integration(20090806)_02A" xfId="1945" xr:uid="{00000000-0005-0000-0000-0000BA120000}"/>
    <cellStyle name="___retention_FEPTablesJul19_2007Test0618Rev0_SoC_2008Tables_FOCUS_ERM-ERD-FEP-LITH-INTC-FAC-AP_DRAFTv7_2009_INDEX" xfId="5409" xr:uid="{00000000-0005-0000-0000-0000BB120000}"/>
    <cellStyle name="___retention_FEPTablesJul19_2007Test0618Rev0_SoC_2008Tables_FOCUS_ERM-ERD-FEP-LITH-INTC-FAC-AP_DRAFTv7_2009_InterconnectTables_03032010" xfId="5410" xr:uid="{00000000-0005-0000-0000-0000BC120000}"/>
    <cellStyle name="___retention_FEPTablesJul19_2007Test0618Rev0_SoC_2008Tables_FOCUS_ERM-ERD-FEP-LITH-INTC-FAC-AP_DRAFTv7_2009Tables_FOCUS_B_ITRS" xfId="1946" xr:uid="{00000000-0005-0000-0000-0000BD120000}"/>
    <cellStyle name="___retention_FEPTablesJul19_2007Test0618Rev0_SoC_2008Tables_FOCUS_ERM-ERD-FEP-LITH-INTC-FAC-AP_DRAFTv7_2009Tables_FOCUS_B_itwg(Factory Integration)09" xfId="1947" xr:uid="{00000000-0005-0000-0000-0000BE120000}"/>
    <cellStyle name="___retention_FEPTablesJul19_2007Test0618Rev0_SoC_2008Tables_FOCUS_ERM-ERD-FEP-LITH-INTC-FAC-AP_DRAFTv7_2009Tables_Focus_B-LITH-US-Bussels-V3" xfId="1948" xr:uid="{00000000-0005-0000-0000-0000BF120000}"/>
    <cellStyle name="___retention_FEPTablesJul19_2007Test0618Rev0_SoC_2008Tables_FOCUS_ERM-ERD-FEP-LITH-INTC-FAC-AP_DRAFTv7_2009Tables_Focus_B-LITH-US-V13b" xfId="1949" xr:uid="{00000000-0005-0000-0000-0000C0120000}"/>
    <cellStyle name="___retention_FEPTablesJul19_2007Test0618Rev0_SoC_2008Tables_FOCUS_ERM-ERD-FEP-LITH-INTC-FAC-AP_DRAFTv7_2009Tables_FOCUS_C_ITRS-FEPITWG(LL edits)" xfId="7079" xr:uid="{00000000-0005-0000-0000-0000C1120000}"/>
    <cellStyle name="___retention_FEPTablesJul19_2007Test0618Rev0_SoC_2008Tables_FOCUS_ERM-ERD-FEP-LITH-INTC-FAC-AP_DRAFTv7_2009Tables_FOCUS_C_ITRSV1" xfId="1950" xr:uid="{00000000-0005-0000-0000-0000C2120000}"/>
    <cellStyle name="___retention_FEPTablesJul19_2007Test0618Rev0_SoC_2008Tables_FOCUS_ERM-ERD-FEP-LITH-INTC-FAC-AP_DRAFTv7_2009Tables_FOCUS_C_ITRSV3" xfId="1951" xr:uid="{00000000-0005-0000-0000-0000C3120000}"/>
    <cellStyle name="___retention_FEPTablesJul19_2007Test0618Rev0_SoC_2008Tables_FOCUS_ERM-ERD-FEP-LITH-INTC-FAC-AP_DRAFTv7_2009Tables_FOCUS_D_ITRS-ITWG Copy 2010 V1" xfId="1952" xr:uid="{00000000-0005-0000-0000-0000C4120000}"/>
    <cellStyle name="___retention_FEPTablesJul19_2007Test0618Rev0_SoC_2008Tables_FOCUS_ERM-ERD-FEP-LITH-INTC-FAC-AP_DRAFTv7_2009Tables_FOCUS_E_ITRS-AP and Interconnectv1" xfId="5411" xr:uid="{00000000-0005-0000-0000-0000C5120000}"/>
    <cellStyle name="___retention_FEPTablesJul19_2007Test0618Rev0_SoC_2008Tables_FOCUS_ERM-ERD-FEP-LITH-INTC-FAC-AP_DRAFTv7_2009Tables_ORTC_V5" xfId="1953" xr:uid="{00000000-0005-0000-0000-0000C6120000}"/>
    <cellStyle name="___retention_FEPTablesJul19_2007Test0618Rev0_SoC_2008Tables_FOCUS_ERM-ERD-FEP-LITH-INTC-FAC-AP_DRAFTv7_2010-Update-PIDS-4B-lsw" xfId="7683" xr:uid="{00000000-0005-0000-0000-0000C7120000}"/>
    <cellStyle name="___retention_FEPTablesJul19_2007Test0618Rev0_SoC_2008Tables_FOCUS_ERM-ERD-FEP-LITH-INTC-FAC-AP_DRAFTv7_2011_ORTC-2A" xfId="3158" xr:uid="{00000000-0005-0000-0000-0000C8120000}"/>
    <cellStyle name="___retention_FEPTablesJul19_2007Test0618Rev0_SoC_2008Tables_FOCUS_ERM-ERD-FEP-LITH-INTC-FAC-AP_DRAFTv7_4FINAL2009Tables_ERD_Oct30_lsw" xfId="1954" xr:uid="{00000000-0005-0000-0000-0000C9120000}"/>
    <cellStyle name="___retention_FEPTablesJul19_2007Test0618Rev0_SoC_2008Tables_FOCUS_ERM-ERD-FEP-LITH-INTC-FAC-AP_DRAFTv7_4FINAL2009Tables_ERD_Oct30_lsw2" xfId="1955" xr:uid="{00000000-0005-0000-0000-0000CA120000}"/>
    <cellStyle name="___retention_FEPTablesJul19_2007Test0618Rev0_SoC_2008Tables_FOCUS_ERM-ERD-FEP-LITH-INTC-FAC-AP_DRAFTv7_ITRS 2010 NAND Flash table revision--LSW  (Revised 09-15-2010)" xfId="7377" xr:uid="{00000000-0005-0000-0000-0000CB120000}"/>
    <cellStyle name="___retention_FEPTablesJul19_2007Test0618Rev0_SoC_2008Tables_FOCUS_ERM-ERD-FEP-LITH-INTC-FAC-AP_DRAFTv7_ITRS B)_Table_ver6_INTC1~6_021710_After_Telecon_Rev_Alexis-lswEDITORS-NOTES" xfId="5412" xr:uid="{00000000-0005-0000-0000-0000CC120000}"/>
    <cellStyle name="___retention_FEPTablesJul19_2007Test0618Rev0_SoC_2008Tables_FOCUS_ERM-ERD-FEP-LITH-INTC-FAC-AP_DRAFTv7_ITRS EUV Mask WG Meeting with Proposals-2009" xfId="1956" xr:uid="{00000000-0005-0000-0000-0000CD120000}"/>
    <cellStyle name="___retention_FEPTablesJul19_2007Test0618Rev0_SoC_2008Tables_FOCUS_ERM-ERD-FEP-LITH-INTC-FAC-AP_DRAFTv7_ITRS Optica Mask Table change note 200907011" xfId="1957" xr:uid="{00000000-0005-0000-0000-0000CE120000}"/>
    <cellStyle name="___retention_FEPTablesJul19_2007Test0618Rev0_SoC_2008Tables_FOCUS_ERM-ERD-FEP-LITH-INTC-FAC-AP_DRAFTv7_Litho_Challenges_2009_ITRS_Lith_Table_Summary-V5" xfId="1958" xr:uid="{00000000-0005-0000-0000-0000CF120000}"/>
    <cellStyle name="___retention_FEPTablesJul19_2007Test0618Rev0_SoC_2008Tables_FOCUS_ERM-ERD-FEP-LITH-INTC-FAC-AP_DRAFTv7_Table INTC6-Final from Italy" xfId="5413" xr:uid="{00000000-0005-0000-0000-0000D0120000}"/>
    <cellStyle name="___retention_FEPTablesJul19_2007Test0618Rev0_SoC_2008Tables_FOCUS_ERM-ERD-FEP-LITH-INTC-FAC-AP_DRAFTv7_Table-PIDS4-LSW" xfId="7684" xr:uid="{00000000-0005-0000-0000-0000D1120000}"/>
    <cellStyle name="___retention_FEPTablesJul19_2007Test0618Rev0_SoC_2008Tables_FOCUS_ERM-ERD-FEP-LITH-INTC-FAC-AP_DRAFTv7_To Linda ITRS_NILb (2)" xfId="1959" xr:uid="{00000000-0005-0000-0000-0000D2120000}"/>
    <cellStyle name="___retention_FEPTablesJul19_2007Test0618Rev0_SoC_2008Test 081203 handler revised proposal by SEAJ" xfId="5414" xr:uid="{00000000-0005-0000-0000-0000D3120000}"/>
    <cellStyle name="___retention_FEPTablesJul19_2007Test0618Rev0_SoC_2008Test 081203 handler revised proposal by SEAJ_2009 ITRS TestTable(Handler)090505" xfId="5415" xr:uid="{00000000-0005-0000-0000-0000D4120000}"/>
    <cellStyle name="___retention_FEPTablesJul19_2007Test0618Rev0_SoC_2008Test 081203 handler revised proposal by SEAJ_Table Test-T8 RF updated 14 July 2009" xfId="5416" xr:uid="{00000000-0005-0000-0000-0000D5120000}"/>
    <cellStyle name="___retention_FEPTablesJul19_2007Test0618Rev0_SoC_2008Test 1120 prober " xfId="5417" xr:uid="{00000000-0005-0000-0000-0000D6120000}"/>
    <cellStyle name="___retention_FEPTablesJul19_2007Test0618Rev0_SoC_2008Test 1120 prober _2009 ITRS TestTable(Handler)090505" xfId="5418" xr:uid="{00000000-0005-0000-0000-0000D7120000}"/>
    <cellStyle name="___retention_FEPTablesJul19_2007Test0618Rev0_SoC_2008Test 1120 prober _Table Test-T8 RF updated 14 July 2009" xfId="5419" xr:uid="{00000000-0005-0000-0000-0000D8120000}"/>
    <cellStyle name="___retention_FEPTablesJul19_2007Test0618Rev0_SoC_2008Test0722" xfId="5420" xr:uid="{00000000-0005-0000-0000-0000D9120000}"/>
    <cellStyle name="___retention_FEPTablesJul19_2007Test0618Rev0_SoC_2008Test0722_2009 ITRS TestTable(Handler)090505" xfId="5421" xr:uid="{00000000-0005-0000-0000-0000DA120000}"/>
    <cellStyle name="___retention_FEPTablesJul19_2007Test0618Rev0_SoC_2008Test0722_Table Test-T8 RF updated 14 July 2009" xfId="5422" xr:uid="{00000000-0005-0000-0000-0000DB120000}"/>
    <cellStyle name="___retention_FEPTablesJul19_2007Test0618Rev0_SoC_2008Test1215" xfId="5423" xr:uid="{00000000-0005-0000-0000-0000DC120000}"/>
    <cellStyle name="___retention_FEPTablesJul19_2007Test0618Rev0_SoC_2008Test1215_Table Test-T8 RF updated 14 July 2009" xfId="5424" xr:uid="{00000000-0005-0000-0000-0000DD120000}"/>
    <cellStyle name="___retention_FEPTablesJul19_2007Test0618Rev0_SoC_2008TestProposals_Handler_081208" xfId="5425" xr:uid="{00000000-0005-0000-0000-0000DE120000}"/>
    <cellStyle name="___retention_FEPTablesJul19_2007Test0618Rev0_SoC_2008TestProposals_Handler_081208_Table Test-T8 RF updated 14 July 2009" xfId="5426" xr:uid="{00000000-0005-0000-0000-0000DF120000}"/>
    <cellStyle name="___retention_FEPTablesJul19_2007Test0618Rev0_SoC_2009 ITRS TestTable(Handler)090505" xfId="5427" xr:uid="{00000000-0005-0000-0000-0000E0120000}"/>
    <cellStyle name="___retention_FEPTablesJul19_2007Test0618Rev0_SoC_2009 TR Tables_Factory Integration version 08-LSW" xfId="1960" xr:uid="{00000000-0005-0000-0000-0000E1120000}"/>
    <cellStyle name="___retention_FEPTablesJul19_2007Test0618Rev0_SoC_2009 TR Tables_Factory Integration(20090806)_02A" xfId="1961" xr:uid="{00000000-0005-0000-0000-0000E2120000}"/>
    <cellStyle name="___retention_FEPTablesJul19_2007Test0618Rev0_SoC_2009_INDEX" xfId="5428" xr:uid="{00000000-0005-0000-0000-0000E3120000}"/>
    <cellStyle name="___retention_FEPTablesJul19_2007Test0618Rev0_SoC_2009_InterconnectTables_03032010" xfId="5429" xr:uid="{00000000-0005-0000-0000-0000E4120000}"/>
    <cellStyle name="___retention_FEPTablesJul19_2007Test0618Rev0_SoC_2009Tables_FOCUS_B_ITRS" xfId="1962" xr:uid="{00000000-0005-0000-0000-0000E5120000}"/>
    <cellStyle name="___retention_FEPTablesJul19_2007Test0618Rev0_SoC_2009Tables_FOCUS_B_itwg(Factory Integration)09" xfId="1963" xr:uid="{00000000-0005-0000-0000-0000E6120000}"/>
    <cellStyle name="___retention_FEPTablesJul19_2007Test0618Rev0_SoC_2009Tables_Focus_B-LITH-US-Bussels-V3" xfId="1964" xr:uid="{00000000-0005-0000-0000-0000E7120000}"/>
    <cellStyle name="___retention_FEPTablesJul19_2007Test0618Rev0_SoC_2009Tables_Focus_B-LITH-US-V13b" xfId="1965" xr:uid="{00000000-0005-0000-0000-0000E8120000}"/>
    <cellStyle name="___retention_FEPTablesJul19_2007Test0618Rev0_SoC_2009Tables_FOCUS_C_ITRS-FEPITWG(LL edits)" xfId="7378" xr:uid="{00000000-0005-0000-0000-0000E9120000}"/>
    <cellStyle name="___retention_FEPTablesJul19_2007Test0618Rev0_SoC_2009Tables_FOCUS_C_ITRSV1" xfId="1966" xr:uid="{00000000-0005-0000-0000-0000EA120000}"/>
    <cellStyle name="___retention_FEPTablesJul19_2007Test0618Rev0_SoC_2009Tables_FOCUS_C_ITRSV3" xfId="1967" xr:uid="{00000000-0005-0000-0000-0000EB120000}"/>
    <cellStyle name="___retention_FEPTablesJul19_2007Test0618Rev0_SoC_2009Tables_FOCUS_D_ITRS-ITWG Copy 2010 V1" xfId="1968" xr:uid="{00000000-0005-0000-0000-0000EC120000}"/>
    <cellStyle name="___retention_FEPTablesJul19_2007Test0618Rev0_SoC_2009Tables_FOCUS_E_ITRS-AP and Interconnectv1" xfId="5430" xr:uid="{00000000-0005-0000-0000-0000ED120000}"/>
    <cellStyle name="___retention_FEPTablesJul19_2007Test0618Rev0_SoC_2009Tables_ORTC_V5" xfId="1969" xr:uid="{00000000-0005-0000-0000-0000EE120000}"/>
    <cellStyle name="___retention_FEPTablesJul19_2007Test0618Rev0_SoC_2010-Update-PIDS-4B-lsw" xfId="7379" xr:uid="{00000000-0005-0000-0000-0000EF120000}"/>
    <cellStyle name="___retention_FEPTablesJul19_2007Test0618Rev0_SoC_2011_ORTC-2A" xfId="3159" xr:uid="{00000000-0005-0000-0000-0000F0120000}"/>
    <cellStyle name="___retention_FEPTablesJul19_2007Test0618Rev0_SoC_4FINAL2009Tables_ERD_Oct30_lsw" xfId="1970" xr:uid="{00000000-0005-0000-0000-0000F1120000}"/>
    <cellStyle name="___retention_FEPTablesJul19_2007Test0618Rev0_SoC_4FINAL2009Tables_ERD_Oct30_lsw2" xfId="1971" xr:uid="{00000000-0005-0000-0000-0000F2120000}"/>
    <cellStyle name="___retention_FEPTablesJul19_2007Test0618Rev0_SoC_ITRS 2010 NAND Flash table revision--LSW  (Revised 09-15-2010)" xfId="7380" xr:uid="{00000000-0005-0000-0000-0000F3120000}"/>
    <cellStyle name="___retention_FEPTablesJul19_2007Test0618Rev0_SoC_ITRS B)_Table_ver6_INTC1~6_021710_After_Telecon_Rev_Alexis-lswEDITORS-NOTES" xfId="5431" xr:uid="{00000000-0005-0000-0000-0000F4120000}"/>
    <cellStyle name="___retention_FEPTablesJul19_2007Test0618Rev0_SoC_ITRS EUV Mask WG Meeting with Proposals-2009" xfId="1972" xr:uid="{00000000-0005-0000-0000-0000F5120000}"/>
    <cellStyle name="___retention_FEPTablesJul19_2007Test0618Rev0_SoC_ITRS Optica Mask Table change note 200907011" xfId="1973" xr:uid="{00000000-0005-0000-0000-0000F6120000}"/>
    <cellStyle name="___retention_FEPTablesJul19_2007Test0618Rev0_SoC_Litho_Challenges_2009_ITRS_Lith_Table_Summary-V5" xfId="1974" xr:uid="{00000000-0005-0000-0000-0000F7120000}"/>
    <cellStyle name="___retention_FEPTablesJul19_2007Test0618Rev0_SoC_Table INTC6-Final from Italy" xfId="5432" xr:uid="{00000000-0005-0000-0000-0000F8120000}"/>
    <cellStyle name="___retention_FEPTablesJul19_2007Test0618Rev0_SoC_Table Test-T11 Prober updated 08Jul09" xfId="5433" xr:uid="{00000000-0005-0000-0000-0000F9120000}"/>
    <cellStyle name="___retention_FEPTablesJul19_2007Test0618Rev0_SoC_Table Test-T8 RF updated 14 July 2009" xfId="5434" xr:uid="{00000000-0005-0000-0000-0000FA120000}"/>
    <cellStyle name="___retention_FEPTablesJul19_2007Test0618Rev0_SoC_Table-PIDS4-LSW" xfId="7685" xr:uid="{00000000-0005-0000-0000-0000FB120000}"/>
    <cellStyle name="___retention_FEPTablesJul19_2007Test0618Rev0_SoC_Test_Tables_20081208" xfId="5435" xr:uid="{00000000-0005-0000-0000-0000FC120000}"/>
    <cellStyle name="___retention_FEPTablesJul19_2007Test0618Rev0_SoC_Test_Tables_20081208 Korea feedback_08081225 " xfId="5436" xr:uid="{00000000-0005-0000-0000-0000FD120000}"/>
    <cellStyle name="___retention_FEPTablesJul19_2007Test0618Rev0_SoC_Test_Tables_20081208 Korea feedback_08081225 _Table Test-T8 RF updated 14 July 2009" xfId="5437" xr:uid="{00000000-0005-0000-0000-0000FE120000}"/>
    <cellStyle name="___retention_FEPTablesJul19_2007Test0618Rev0_SoC_Test_Tables_20081208_Table Test-T8 RF updated 14 July 2009" xfId="5438" xr:uid="{00000000-0005-0000-0000-0000FF120000}"/>
    <cellStyle name="___retention_FEPTablesJul19_2007Test0618Rev0_SoC_Test_Tables_20081231プローブカード案" xfId="5439" xr:uid="{00000000-0005-0000-0000-000000130000}"/>
    <cellStyle name="___retention_FEPTablesJul19_2007Test0618Rev0_SoC_Test_Tables_20081231プローブカード案_Table Test-T8 RF updated 14 July 2009" xfId="5440" xr:uid="{00000000-0005-0000-0000-000001130000}"/>
    <cellStyle name="___retention_FEPTablesJul19_2007Test0618Rev0_SoC_Test_Tables_20090113プローブカード案2" xfId="5441" xr:uid="{00000000-0005-0000-0000-000002130000}"/>
    <cellStyle name="___retention_FEPTablesJul19_2007Test0618Rev0_SoC_Test_Tables_20090113プローブカード案2_Table Test-T8 RF updated 14 July 2009" xfId="5442" xr:uid="{00000000-0005-0000-0000-000003130000}"/>
    <cellStyle name="___retention_FEPTablesJul19_2007Test0618Rev0_SoC_Test_Tables_20090113プローブカード案3" xfId="5443" xr:uid="{00000000-0005-0000-0000-000004130000}"/>
    <cellStyle name="___retention_FEPTablesJul19_2007Test0618Rev0_SoC_Test_Tables_20090113プローブカード案3_Table Test-T8 RF updated 14 July 2009" xfId="5444" xr:uid="{00000000-0005-0000-0000-000005130000}"/>
    <cellStyle name="___retention_FEPTablesJul19_2007Test0618Rev0_SoC_To Linda ITRS_NILb (2)" xfId="1975" xr:uid="{00000000-0005-0000-0000-000006130000}"/>
    <cellStyle name="___retention_FEPTablesJul19_2007Test0618Rev0_SoC_見直しfor2009：2007Test0829_SoC&amp;Logic" xfId="5445" xr:uid="{00000000-0005-0000-0000-000007130000}"/>
    <cellStyle name="___retention_FEPTablesJul19_2007Test0618Rev0_SoC_見直しfor2009：2007Test0829_SoC&amp;Logic(0707会議後)" xfId="5446" xr:uid="{00000000-0005-0000-0000-000008130000}"/>
    <cellStyle name="___retention_FEPTablesJul19_2007Test0710Rev0" xfId="1976" xr:uid="{00000000-0005-0000-0000-000009130000}"/>
    <cellStyle name="___retention_FEPTablesJul19_2007Test0710Rev0 2" xfId="7195" xr:uid="{00000000-0005-0000-0000-00000A130000}"/>
    <cellStyle name="___retention_FEPTablesJul19_2007Test0710Rev0_2008Tables_FOCUS_ERM-ERD-FEP-LITH-INTC-FAC-AP_DRAFTv7" xfId="1977" xr:uid="{00000000-0005-0000-0000-00000B130000}"/>
    <cellStyle name="___retention_FEPTablesJul19_2007Test0710Rev0_2008Tables_FOCUS_ERM-ERD-FEP-LITH-INTC-FAC-AP_DRAFTv7 2" xfId="7501" xr:uid="{00000000-0005-0000-0000-00000C130000}"/>
    <cellStyle name="___retention_FEPTablesJul19_2007Test0710Rev0_2008Tables_FOCUS_ERM-ERD-FEP-LITH-INTC-FAC-AP_DRAFTv7_2009 TR Tables_Factory Integration version 08-LSW" xfId="1978" xr:uid="{00000000-0005-0000-0000-00000D130000}"/>
    <cellStyle name="___retention_FEPTablesJul19_2007Test0710Rev0_2008Tables_FOCUS_ERM-ERD-FEP-LITH-INTC-FAC-AP_DRAFTv7_2009 TR Tables_Factory Integration(20090806)_02A" xfId="1979" xr:uid="{00000000-0005-0000-0000-00000E130000}"/>
    <cellStyle name="___retention_FEPTablesJul19_2007Test0710Rev0_2008Tables_FOCUS_ERM-ERD-FEP-LITH-INTC-FAC-AP_DRAFTv7_2009_INDEX" xfId="5447" xr:uid="{00000000-0005-0000-0000-00000F130000}"/>
    <cellStyle name="___retention_FEPTablesJul19_2007Test0710Rev0_2008Tables_FOCUS_ERM-ERD-FEP-LITH-INTC-FAC-AP_DRAFTv7_2009_InterconnectTables_03032010" xfId="5448" xr:uid="{00000000-0005-0000-0000-000010130000}"/>
    <cellStyle name="___retention_FEPTablesJul19_2007Test0710Rev0_2008Tables_FOCUS_ERM-ERD-FEP-LITH-INTC-FAC-AP_DRAFTv7_2009Tables_FOCUS_B_ITRS" xfId="1980" xr:uid="{00000000-0005-0000-0000-000011130000}"/>
    <cellStyle name="___retention_FEPTablesJul19_2007Test0710Rev0_2008Tables_FOCUS_ERM-ERD-FEP-LITH-INTC-FAC-AP_DRAFTv7_2009Tables_FOCUS_B_itwg(Factory Integration)09" xfId="1981" xr:uid="{00000000-0005-0000-0000-000012130000}"/>
    <cellStyle name="___retention_FEPTablesJul19_2007Test0710Rev0_2008Tables_FOCUS_ERM-ERD-FEP-LITH-INTC-FAC-AP_DRAFTv7_2009Tables_Focus_B-LITH-US-Bussels-V3" xfId="1982" xr:uid="{00000000-0005-0000-0000-000013130000}"/>
    <cellStyle name="___retention_FEPTablesJul19_2007Test0710Rev0_2008Tables_FOCUS_ERM-ERD-FEP-LITH-INTC-FAC-AP_DRAFTv7_2009Tables_Focus_B-LITH-US-V13b" xfId="1983" xr:uid="{00000000-0005-0000-0000-000014130000}"/>
    <cellStyle name="___retention_FEPTablesJul19_2007Test0710Rev0_2008Tables_FOCUS_ERM-ERD-FEP-LITH-INTC-FAC-AP_DRAFTv7_2009Tables_FOCUS_C_ITRS-FEPITWG(LL edits)" xfId="7080" xr:uid="{00000000-0005-0000-0000-000015130000}"/>
    <cellStyle name="___retention_FEPTablesJul19_2007Test0710Rev0_2008Tables_FOCUS_ERM-ERD-FEP-LITH-INTC-FAC-AP_DRAFTv7_2009Tables_FOCUS_C_ITRSV1" xfId="1984" xr:uid="{00000000-0005-0000-0000-000016130000}"/>
    <cellStyle name="___retention_FEPTablesJul19_2007Test0710Rev0_2008Tables_FOCUS_ERM-ERD-FEP-LITH-INTC-FAC-AP_DRAFTv7_2009Tables_FOCUS_C_ITRSV3" xfId="1985" xr:uid="{00000000-0005-0000-0000-000017130000}"/>
    <cellStyle name="___retention_FEPTablesJul19_2007Test0710Rev0_2008Tables_FOCUS_ERM-ERD-FEP-LITH-INTC-FAC-AP_DRAFTv7_2009Tables_FOCUS_D_ITRS-ITWG Copy 2010 V1" xfId="1986" xr:uid="{00000000-0005-0000-0000-000018130000}"/>
    <cellStyle name="___retention_FEPTablesJul19_2007Test0710Rev0_2008Tables_FOCUS_ERM-ERD-FEP-LITH-INTC-FAC-AP_DRAFTv7_2009Tables_FOCUS_E_ITRS-AP and Interconnectv1" xfId="5449" xr:uid="{00000000-0005-0000-0000-000019130000}"/>
    <cellStyle name="___retention_FEPTablesJul19_2007Test0710Rev0_2008Tables_FOCUS_ERM-ERD-FEP-LITH-INTC-FAC-AP_DRAFTv7_2009Tables_ORTC_V5" xfId="1987" xr:uid="{00000000-0005-0000-0000-00001A130000}"/>
    <cellStyle name="___retention_FEPTablesJul19_2007Test0710Rev0_2008Tables_FOCUS_ERM-ERD-FEP-LITH-INTC-FAC-AP_DRAFTv7_2010-Update-PIDS-4B-lsw" xfId="7081" xr:uid="{00000000-0005-0000-0000-00001B130000}"/>
    <cellStyle name="___retention_FEPTablesJul19_2007Test0710Rev0_2008Tables_FOCUS_ERM-ERD-FEP-LITH-INTC-FAC-AP_DRAFTv7_2011_ORTC-2A" xfId="3160" xr:uid="{00000000-0005-0000-0000-00001C130000}"/>
    <cellStyle name="___retention_FEPTablesJul19_2007Test0710Rev0_2008Tables_FOCUS_ERM-ERD-FEP-LITH-INTC-FAC-AP_DRAFTv7_4FINAL2009Tables_ERD_Oct30_lsw" xfId="1988" xr:uid="{00000000-0005-0000-0000-00001D130000}"/>
    <cellStyle name="___retention_FEPTablesJul19_2007Test0710Rev0_2008Tables_FOCUS_ERM-ERD-FEP-LITH-INTC-FAC-AP_DRAFTv7_4FINAL2009Tables_ERD_Oct30_lsw2" xfId="1989" xr:uid="{00000000-0005-0000-0000-00001E130000}"/>
    <cellStyle name="___retention_FEPTablesJul19_2007Test0710Rev0_2008Tables_FOCUS_ERM-ERD-FEP-LITH-INTC-FAC-AP_DRAFTv7_ITRS 2010 NAND Flash table revision--LSW  (Revised 09-15-2010)" xfId="6793" xr:uid="{00000000-0005-0000-0000-00001F130000}"/>
    <cellStyle name="___retention_FEPTablesJul19_2007Test0710Rev0_2008Tables_FOCUS_ERM-ERD-FEP-LITH-INTC-FAC-AP_DRAFTv7_ITRS B)_Table_ver6_INTC1~6_021710_After_Telecon_Rev_Alexis-lswEDITORS-NOTES" xfId="5450" xr:uid="{00000000-0005-0000-0000-000020130000}"/>
    <cellStyle name="___retention_FEPTablesJul19_2007Test0710Rev0_2008Tables_FOCUS_ERM-ERD-FEP-LITH-INTC-FAC-AP_DRAFTv7_ITRS EUV Mask WG Meeting with Proposals-2009" xfId="1990" xr:uid="{00000000-0005-0000-0000-000021130000}"/>
    <cellStyle name="___retention_FEPTablesJul19_2007Test0710Rev0_2008Tables_FOCUS_ERM-ERD-FEP-LITH-INTC-FAC-AP_DRAFTv7_ITRS Optica Mask Table change note 200907011" xfId="1991" xr:uid="{00000000-0005-0000-0000-000022130000}"/>
    <cellStyle name="___retention_FEPTablesJul19_2007Test0710Rev0_2008Tables_FOCUS_ERM-ERD-FEP-LITH-INTC-FAC-AP_DRAFTv7_Litho_Challenges_2009_ITRS_Lith_Table_Summary-V5" xfId="1992" xr:uid="{00000000-0005-0000-0000-000023130000}"/>
    <cellStyle name="___retention_FEPTablesJul19_2007Test0710Rev0_2008Tables_FOCUS_ERM-ERD-FEP-LITH-INTC-FAC-AP_DRAFTv7_Table INTC6-Final from Italy" xfId="5451" xr:uid="{00000000-0005-0000-0000-000024130000}"/>
    <cellStyle name="___retention_FEPTablesJul19_2007Test0710Rev0_2008Tables_FOCUS_ERM-ERD-FEP-LITH-INTC-FAC-AP_DRAFTv7_Table-PIDS4-LSW" xfId="6794" xr:uid="{00000000-0005-0000-0000-000025130000}"/>
    <cellStyle name="___retention_FEPTablesJul19_2007Test0710Rev0_2008Tables_FOCUS_ERM-ERD-FEP-LITH-INTC-FAC-AP_DRAFTv7_To Linda ITRS_NILb (2)" xfId="1993" xr:uid="{00000000-0005-0000-0000-000026130000}"/>
    <cellStyle name="___retention_FEPTablesJul19_2007Test0710Rev0_2008Test 081203 handler revised proposal by SEAJ" xfId="5452" xr:uid="{00000000-0005-0000-0000-000027130000}"/>
    <cellStyle name="___retention_FEPTablesJul19_2007Test0710Rev0_2008Test 081203 handler revised proposal by SEAJ_2009 ITRS TestTable(Handler)090505" xfId="5453" xr:uid="{00000000-0005-0000-0000-000028130000}"/>
    <cellStyle name="___retention_FEPTablesJul19_2007Test0710Rev0_2008Test 081203 handler revised proposal by SEAJ_Table Test-T8 RF updated 14 July 2009" xfId="5454" xr:uid="{00000000-0005-0000-0000-000029130000}"/>
    <cellStyle name="___retention_FEPTablesJul19_2007Test0710Rev0_2008Test 1120 prober " xfId="5455" xr:uid="{00000000-0005-0000-0000-00002A130000}"/>
    <cellStyle name="___retention_FEPTablesJul19_2007Test0710Rev0_2008Test 1120 prober _2009 ITRS TestTable(Handler)090505" xfId="5456" xr:uid="{00000000-0005-0000-0000-00002B130000}"/>
    <cellStyle name="___retention_FEPTablesJul19_2007Test0710Rev0_2008Test 1120 prober _Table Test-T8 RF updated 14 July 2009" xfId="5457" xr:uid="{00000000-0005-0000-0000-00002C130000}"/>
    <cellStyle name="___retention_FEPTablesJul19_2007Test0710Rev0_2008Test0722" xfId="5458" xr:uid="{00000000-0005-0000-0000-00002D130000}"/>
    <cellStyle name="___retention_FEPTablesJul19_2007Test0710Rev0_2008Test0722_2009 ITRS TestTable(Handler)090505" xfId="5459" xr:uid="{00000000-0005-0000-0000-00002E130000}"/>
    <cellStyle name="___retention_FEPTablesJul19_2007Test0710Rev0_2008Test0722_Table Test-T8 RF updated 14 July 2009" xfId="5460" xr:uid="{00000000-0005-0000-0000-00002F130000}"/>
    <cellStyle name="___retention_FEPTablesJul19_2007Test0710Rev0_2008Test1215" xfId="5461" xr:uid="{00000000-0005-0000-0000-000030130000}"/>
    <cellStyle name="___retention_FEPTablesJul19_2007Test0710Rev0_2008Test1215_Table Test-T8 RF updated 14 July 2009" xfId="5462" xr:uid="{00000000-0005-0000-0000-000031130000}"/>
    <cellStyle name="___retention_FEPTablesJul19_2007Test0710Rev0_2008TestProposals_Handler_081208" xfId="5463" xr:uid="{00000000-0005-0000-0000-000032130000}"/>
    <cellStyle name="___retention_FEPTablesJul19_2007Test0710Rev0_2008TestProposals_Handler_081208_Table Test-T8 RF updated 14 July 2009" xfId="5464" xr:uid="{00000000-0005-0000-0000-000033130000}"/>
    <cellStyle name="___retention_FEPTablesJul19_2007Test0710Rev0_2009 ITRS TestTable(Handler)090505" xfId="5465" xr:uid="{00000000-0005-0000-0000-000034130000}"/>
    <cellStyle name="___retention_FEPTablesJul19_2007Test0710Rev0_2009 TR Tables_Factory Integration version 08-LSW" xfId="1994" xr:uid="{00000000-0005-0000-0000-000035130000}"/>
    <cellStyle name="___retention_FEPTablesJul19_2007Test0710Rev0_2009 TR Tables_Factory Integration(20090806)_02A" xfId="1995" xr:uid="{00000000-0005-0000-0000-000036130000}"/>
    <cellStyle name="___retention_FEPTablesJul19_2007Test0710Rev0_2009_INDEX" xfId="5466" xr:uid="{00000000-0005-0000-0000-000037130000}"/>
    <cellStyle name="___retention_FEPTablesJul19_2007Test0710Rev0_2009_InterconnectTables_03032010" xfId="5467" xr:uid="{00000000-0005-0000-0000-000038130000}"/>
    <cellStyle name="___retention_FEPTablesJul19_2007Test0710Rev0_2009Tables_FOCUS_B_ITRS" xfId="1996" xr:uid="{00000000-0005-0000-0000-000039130000}"/>
    <cellStyle name="___retention_FEPTablesJul19_2007Test0710Rev0_2009Tables_FOCUS_B_itwg(Factory Integration)09" xfId="1997" xr:uid="{00000000-0005-0000-0000-00003A130000}"/>
    <cellStyle name="___retention_FEPTablesJul19_2007Test0710Rev0_2009Tables_Focus_B-LITH-US-Bussels-V3" xfId="1998" xr:uid="{00000000-0005-0000-0000-00003B130000}"/>
    <cellStyle name="___retention_FEPTablesJul19_2007Test0710Rev0_2009Tables_Focus_B-LITH-US-V13b" xfId="1999" xr:uid="{00000000-0005-0000-0000-00003C130000}"/>
    <cellStyle name="___retention_FEPTablesJul19_2007Test0710Rev0_2009Tables_FOCUS_C_ITRS-FEPITWG(LL edits)" xfId="6795" xr:uid="{00000000-0005-0000-0000-00003D130000}"/>
    <cellStyle name="___retention_FEPTablesJul19_2007Test0710Rev0_2009Tables_FOCUS_C_ITRSV1" xfId="2000" xr:uid="{00000000-0005-0000-0000-00003E130000}"/>
    <cellStyle name="___retention_FEPTablesJul19_2007Test0710Rev0_2009Tables_FOCUS_C_ITRSV3" xfId="2001" xr:uid="{00000000-0005-0000-0000-00003F130000}"/>
    <cellStyle name="___retention_FEPTablesJul19_2007Test0710Rev0_2009Tables_FOCUS_D_ITRS-ITWG Copy 2010 V1" xfId="2002" xr:uid="{00000000-0005-0000-0000-000040130000}"/>
    <cellStyle name="___retention_FEPTablesJul19_2007Test0710Rev0_2009Tables_FOCUS_E_ITRS-AP and Interconnectv1" xfId="5468" xr:uid="{00000000-0005-0000-0000-000041130000}"/>
    <cellStyle name="___retention_FEPTablesJul19_2007Test0710Rev0_2009Tables_ORTC_V5" xfId="2003" xr:uid="{00000000-0005-0000-0000-000042130000}"/>
    <cellStyle name="___retention_FEPTablesJul19_2007Test0710Rev0_2010-Update-PIDS-4B-lsw" xfId="6796" xr:uid="{00000000-0005-0000-0000-000043130000}"/>
    <cellStyle name="___retention_FEPTablesJul19_2007Test0710Rev0_2011_ORTC-2A" xfId="3161" xr:uid="{00000000-0005-0000-0000-000044130000}"/>
    <cellStyle name="___retention_FEPTablesJul19_2007Test0710Rev0_4FINAL2009Tables_ERD_Oct30_lsw" xfId="2004" xr:uid="{00000000-0005-0000-0000-000045130000}"/>
    <cellStyle name="___retention_FEPTablesJul19_2007Test0710Rev0_4FINAL2009Tables_ERD_Oct30_lsw2" xfId="2005" xr:uid="{00000000-0005-0000-0000-000046130000}"/>
    <cellStyle name="___retention_FEPTablesJul19_2007Test0710Rev0_ITRS 2010 NAND Flash table revision--LSW  (Revised 09-15-2010)" xfId="7381" xr:uid="{00000000-0005-0000-0000-000047130000}"/>
    <cellStyle name="___retention_FEPTablesJul19_2007Test0710Rev0_ITRS B)_Table_ver6_INTC1~6_021710_After_Telecon_Rev_Alexis-lswEDITORS-NOTES" xfId="5469" xr:uid="{00000000-0005-0000-0000-000048130000}"/>
    <cellStyle name="___retention_FEPTablesJul19_2007Test0710Rev0_ITRS EUV Mask WG Meeting with Proposals-2009" xfId="2006" xr:uid="{00000000-0005-0000-0000-000049130000}"/>
    <cellStyle name="___retention_FEPTablesJul19_2007Test0710Rev0_ITRS Optica Mask Table change note 200907011" xfId="2007" xr:uid="{00000000-0005-0000-0000-00004A130000}"/>
    <cellStyle name="___retention_FEPTablesJul19_2007Test0710Rev0_Litho_Challenges_2009_ITRS_Lith_Table_Summary-V5" xfId="2008" xr:uid="{00000000-0005-0000-0000-00004B130000}"/>
    <cellStyle name="___retention_FEPTablesJul19_2007Test0710Rev0_Table INTC6-Final from Italy" xfId="5470" xr:uid="{00000000-0005-0000-0000-00004C130000}"/>
    <cellStyle name="___retention_FEPTablesJul19_2007Test0710Rev0_Table Test-T11 Prober updated 08Jul09" xfId="5471" xr:uid="{00000000-0005-0000-0000-00004D130000}"/>
    <cellStyle name="___retention_FEPTablesJul19_2007Test0710Rev0_Table Test-T8 RF updated 14 July 2009" xfId="5472" xr:uid="{00000000-0005-0000-0000-00004E130000}"/>
    <cellStyle name="___retention_FEPTablesJul19_2007Test0710Rev0_Table-PIDS4-LSW" xfId="6797" xr:uid="{00000000-0005-0000-0000-00004F130000}"/>
    <cellStyle name="___retention_FEPTablesJul19_2007Test0710Rev0_Test_Tables_20081208" xfId="5473" xr:uid="{00000000-0005-0000-0000-000050130000}"/>
    <cellStyle name="___retention_FEPTablesJul19_2007Test0710Rev0_Test_Tables_20081208 Korea feedback_08081225 " xfId="5474" xr:uid="{00000000-0005-0000-0000-000051130000}"/>
    <cellStyle name="___retention_FEPTablesJul19_2007Test0710Rev0_Test_Tables_20081208 Korea feedback_08081225 _Table Test-T8 RF updated 14 July 2009" xfId="5475" xr:uid="{00000000-0005-0000-0000-000052130000}"/>
    <cellStyle name="___retention_FEPTablesJul19_2007Test0710Rev0_Test_Tables_20081208_Table Test-T8 RF updated 14 July 2009" xfId="5476" xr:uid="{00000000-0005-0000-0000-000053130000}"/>
    <cellStyle name="___retention_FEPTablesJul19_2007Test0710Rev0_Test_Tables_20081231プローブカード案" xfId="5477" xr:uid="{00000000-0005-0000-0000-000054130000}"/>
    <cellStyle name="___retention_FEPTablesJul19_2007Test0710Rev0_Test_Tables_20081231プローブカード案_Table Test-T8 RF updated 14 July 2009" xfId="5478" xr:uid="{00000000-0005-0000-0000-000055130000}"/>
    <cellStyle name="___retention_FEPTablesJul19_2007Test0710Rev0_Test_Tables_20090113プローブカード案2" xfId="5479" xr:uid="{00000000-0005-0000-0000-000056130000}"/>
    <cellStyle name="___retention_FEPTablesJul19_2007Test0710Rev0_Test_Tables_20090113プローブカード案2_Table Test-T8 RF updated 14 July 2009" xfId="5480" xr:uid="{00000000-0005-0000-0000-000057130000}"/>
    <cellStyle name="___retention_FEPTablesJul19_2007Test0710Rev0_Test_Tables_20090113プローブカード案3" xfId="5481" xr:uid="{00000000-0005-0000-0000-000058130000}"/>
    <cellStyle name="___retention_FEPTablesJul19_2007Test0710Rev0_Test_Tables_20090113プローブカード案3_Table Test-T8 RF updated 14 July 2009" xfId="5482" xr:uid="{00000000-0005-0000-0000-000059130000}"/>
    <cellStyle name="___retention_FEPTablesJul19_2007Test0710Rev0_To Linda ITRS_NILb (2)" xfId="2009" xr:uid="{00000000-0005-0000-0000-00005A130000}"/>
    <cellStyle name="___retention_FEPTablesJul19_2007Test0710Rev0_見直しfor2009：2007Test0829_SoC&amp;Logic" xfId="5483" xr:uid="{00000000-0005-0000-0000-00005B130000}"/>
    <cellStyle name="___retention_FEPTablesJul19_2007Test0710Rev0_見直しfor2009：2007Test0829_SoC&amp;Logic(0707会議後)" xfId="5484" xr:uid="{00000000-0005-0000-0000-00005C130000}"/>
    <cellStyle name="___retention_FEPTablesJul19_2007Test0725Rev1_update" xfId="2010" xr:uid="{00000000-0005-0000-0000-00005D130000}"/>
    <cellStyle name="___retention_FEPTablesJul19_2007Test0725Rev1_update 2" xfId="7502" xr:uid="{00000000-0005-0000-0000-00005E130000}"/>
    <cellStyle name="___retention_FEPTablesJul19_2007Test0725Rev1_update_2008Tables_FOCUS_ERM-ERD-FEP-LITH-INTC-FAC-AP_DRAFTv7" xfId="2011" xr:uid="{00000000-0005-0000-0000-00005F130000}"/>
    <cellStyle name="___retention_FEPTablesJul19_2007Test0725Rev1_update_2008Tables_FOCUS_ERM-ERD-FEP-LITH-INTC-FAC-AP_DRAFTv7 2" xfId="7196" xr:uid="{00000000-0005-0000-0000-000060130000}"/>
    <cellStyle name="___retention_FEPTablesJul19_2007Test0725Rev1_update_2008Tables_FOCUS_ERM-ERD-FEP-LITH-INTC-FAC-AP_DRAFTv7_2009 TR Tables_Factory Integration version 08-LSW" xfId="2012" xr:uid="{00000000-0005-0000-0000-000061130000}"/>
    <cellStyle name="___retention_FEPTablesJul19_2007Test0725Rev1_update_2008Tables_FOCUS_ERM-ERD-FEP-LITH-INTC-FAC-AP_DRAFTv7_2009 TR Tables_Factory Integration(20090806)_02A" xfId="2013" xr:uid="{00000000-0005-0000-0000-000062130000}"/>
    <cellStyle name="___retention_FEPTablesJul19_2007Test0725Rev1_update_2008Tables_FOCUS_ERM-ERD-FEP-LITH-INTC-FAC-AP_DRAFTv7_2009_INDEX" xfId="5485" xr:uid="{00000000-0005-0000-0000-000063130000}"/>
    <cellStyle name="___retention_FEPTablesJul19_2007Test0725Rev1_update_2008Tables_FOCUS_ERM-ERD-FEP-LITH-INTC-FAC-AP_DRAFTv7_2009_InterconnectTables_03032010" xfId="5486" xr:uid="{00000000-0005-0000-0000-000064130000}"/>
    <cellStyle name="___retention_FEPTablesJul19_2007Test0725Rev1_update_2008Tables_FOCUS_ERM-ERD-FEP-LITH-INTC-FAC-AP_DRAFTv7_2009Tables_FOCUS_B_ITRS" xfId="2014" xr:uid="{00000000-0005-0000-0000-000065130000}"/>
    <cellStyle name="___retention_FEPTablesJul19_2007Test0725Rev1_update_2008Tables_FOCUS_ERM-ERD-FEP-LITH-INTC-FAC-AP_DRAFTv7_2009Tables_FOCUS_B_itwg(Factory Integration)09" xfId="2015" xr:uid="{00000000-0005-0000-0000-000066130000}"/>
    <cellStyle name="___retention_FEPTablesJul19_2007Test0725Rev1_update_2008Tables_FOCUS_ERM-ERD-FEP-LITH-INTC-FAC-AP_DRAFTv7_2009Tables_Focus_B-LITH-US-Bussels-V3" xfId="2016" xr:uid="{00000000-0005-0000-0000-000067130000}"/>
    <cellStyle name="___retention_FEPTablesJul19_2007Test0725Rev1_update_2008Tables_FOCUS_ERM-ERD-FEP-LITH-INTC-FAC-AP_DRAFTv7_2009Tables_Focus_B-LITH-US-V13b" xfId="2017" xr:uid="{00000000-0005-0000-0000-000068130000}"/>
    <cellStyle name="___retention_FEPTablesJul19_2007Test0725Rev1_update_2008Tables_FOCUS_ERM-ERD-FEP-LITH-INTC-FAC-AP_DRAFTv7_2009Tables_FOCUS_C_ITRS-FEPITWG(LL edits)" xfId="7082" xr:uid="{00000000-0005-0000-0000-000069130000}"/>
    <cellStyle name="___retention_FEPTablesJul19_2007Test0725Rev1_update_2008Tables_FOCUS_ERM-ERD-FEP-LITH-INTC-FAC-AP_DRAFTv7_2009Tables_FOCUS_C_ITRSV1" xfId="2018" xr:uid="{00000000-0005-0000-0000-00006A130000}"/>
    <cellStyle name="___retention_FEPTablesJul19_2007Test0725Rev1_update_2008Tables_FOCUS_ERM-ERD-FEP-LITH-INTC-FAC-AP_DRAFTv7_2009Tables_FOCUS_C_ITRSV3" xfId="2019" xr:uid="{00000000-0005-0000-0000-00006B130000}"/>
    <cellStyle name="___retention_FEPTablesJul19_2007Test0725Rev1_update_2008Tables_FOCUS_ERM-ERD-FEP-LITH-INTC-FAC-AP_DRAFTv7_2009Tables_FOCUS_D_ITRS-ITWG Copy 2010 V1" xfId="2020" xr:uid="{00000000-0005-0000-0000-00006C130000}"/>
    <cellStyle name="___retention_FEPTablesJul19_2007Test0725Rev1_update_2008Tables_FOCUS_ERM-ERD-FEP-LITH-INTC-FAC-AP_DRAFTv7_2009Tables_FOCUS_E_ITRS-AP and Interconnectv1" xfId="5487" xr:uid="{00000000-0005-0000-0000-00006D130000}"/>
    <cellStyle name="___retention_FEPTablesJul19_2007Test0725Rev1_update_2008Tables_FOCUS_ERM-ERD-FEP-LITH-INTC-FAC-AP_DRAFTv7_2009Tables_ORTC_V5" xfId="2021" xr:uid="{00000000-0005-0000-0000-00006E130000}"/>
    <cellStyle name="___retention_FEPTablesJul19_2007Test0725Rev1_update_2008Tables_FOCUS_ERM-ERD-FEP-LITH-INTC-FAC-AP_DRAFTv7_2010-Update-PIDS-4B-lsw" xfId="6798" xr:uid="{00000000-0005-0000-0000-00006F130000}"/>
    <cellStyle name="___retention_FEPTablesJul19_2007Test0725Rev1_update_2008Tables_FOCUS_ERM-ERD-FEP-LITH-INTC-FAC-AP_DRAFTv7_2011_ORTC-2A" xfId="3162" xr:uid="{00000000-0005-0000-0000-000070130000}"/>
    <cellStyle name="___retention_FEPTablesJul19_2007Test0725Rev1_update_2008Tables_FOCUS_ERM-ERD-FEP-LITH-INTC-FAC-AP_DRAFTv7_4FINAL2009Tables_ERD_Oct30_lsw" xfId="2022" xr:uid="{00000000-0005-0000-0000-000071130000}"/>
    <cellStyle name="___retention_FEPTablesJul19_2007Test0725Rev1_update_2008Tables_FOCUS_ERM-ERD-FEP-LITH-INTC-FAC-AP_DRAFTv7_4FINAL2009Tables_ERD_Oct30_lsw2" xfId="2023" xr:uid="{00000000-0005-0000-0000-000072130000}"/>
    <cellStyle name="___retention_FEPTablesJul19_2007Test0725Rev1_update_2008Tables_FOCUS_ERM-ERD-FEP-LITH-INTC-FAC-AP_DRAFTv7_ITRS 2010 NAND Flash table revision--LSW  (Revised 09-15-2010)" xfId="7686" xr:uid="{00000000-0005-0000-0000-000073130000}"/>
    <cellStyle name="___retention_FEPTablesJul19_2007Test0725Rev1_update_2008Tables_FOCUS_ERM-ERD-FEP-LITH-INTC-FAC-AP_DRAFTv7_ITRS B)_Table_ver6_INTC1~6_021710_After_Telecon_Rev_Alexis-lswEDITORS-NOTES" xfId="5488" xr:uid="{00000000-0005-0000-0000-000074130000}"/>
    <cellStyle name="___retention_FEPTablesJul19_2007Test0725Rev1_update_2008Tables_FOCUS_ERM-ERD-FEP-LITH-INTC-FAC-AP_DRAFTv7_ITRS EUV Mask WG Meeting with Proposals-2009" xfId="2024" xr:uid="{00000000-0005-0000-0000-000075130000}"/>
    <cellStyle name="___retention_FEPTablesJul19_2007Test0725Rev1_update_2008Tables_FOCUS_ERM-ERD-FEP-LITH-INTC-FAC-AP_DRAFTv7_ITRS Optica Mask Table change note 200907011" xfId="2025" xr:uid="{00000000-0005-0000-0000-000076130000}"/>
    <cellStyle name="___retention_FEPTablesJul19_2007Test0725Rev1_update_2008Tables_FOCUS_ERM-ERD-FEP-LITH-INTC-FAC-AP_DRAFTv7_Litho_Challenges_2009_ITRS_Lith_Table_Summary-V5" xfId="2026" xr:uid="{00000000-0005-0000-0000-000077130000}"/>
    <cellStyle name="___retention_FEPTablesJul19_2007Test0725Rev1_update_2008Tables_FOCUS_ERM-ERD-FEP-LITH-INTC-FAC-AP_DRAFTv7_Table INTC6-Final from Italy" xfId="5489" xr:uid="{00000000-0005-0000-0000-000078130000}"/>
    <cellStyle name="___retention_FEPTablesJul19_2007Test0725Rev1_update_2008Tables_FOCUS_ERM-ERD-FEP-LITH-INTC-FAC-AP_DRAFTv7_Table-PIDS4-LSW" xfId="6799" xr:uid="{00000000-0005-0000-0000-000079130000}"/>
    <cellStyle name="___retention_FEPTablesJul19_2007Test0725Rev1_update_2008Tables_FOCUS_ERM-ERD-FEP-LITH-INTC-FAC-AP_DRAFTv7_To Linda ITRS_NILb (2)" xfId="2027" xr:uid="{00000000-0005-0000-0000-00007A130000}"/>
    <cellStyle name="___retention_FEPTablesJul19_2007Test0725Rev1_update_2008Test 081203 handler revised proposal by SEAJ" xfId="5490" xr:uid="{00000000-0005-0000-0000-00007B130000}"/>
    <cellStyle name="___retention_FEPTablesJul19_2007Test0725Rev1_update_2008Test 081203 handler revised proposal by SEAJ_2009 ITRS TestTable(Handler)090505" xfId="5491" xr:uid="{00000000-0005-0000-0000-00007C130000}"/>
    <cellStyle name="___retention_FEPTablesJul19_2007Test0725Rev1_update_2008Test 081203 handler revised proposal by SEAJ_Table Test-T8 RF updated 14 July 2009" xfId="5492" xr:uid="{00000000-0005-0000-0000-00007D130000}"/>
    <cellStyle name="___retention_FEPTablesJul19_2007Test0725Rev1_update_2008Test 1120 prober " xfId="5493" xr:uid="{00000000-0005-0000-0000-00007E130000}"/>
    <cellStyle name="___retention_FEPTablesJul19_2007Test0725Rev1_update_2008Test 1120 prober _2009 ITRS TestTable(Handler)090505" xfId="5494" xr:uid="{00000000-0005-0000-0000-00007F130000}"/>
    <cellStyle name="___retention_FEPTablesJul19_2007Test0725Rev1_update_2008Test 1120 prober _Table Test-T8 RF updated 14 July 2009" xfId="5495" xr:uid="{00000000-0005-0000-0000-000080130000}"/>
    <cellStyle name="___retention_FEPTablesJul19_2007Test0725Rev1_update_2008Test0722" xfId="5496" xr:uid="{00000000-0005-0000-0000-000081130000}"/>
    <cellStyle name="___retention_FEPTablesJul19_2007Test0725Rev1_update_2008Test0722_2009 ITRS TestTable(Handler)090505" xfId="5497" xr:uid="{00000000-0005-0000-0000-000082130000}"/>
    <cellStyle name="___retention_FEPTablesJul19_2007Test0725Rev1_update_2008Test0722_Table Test-T8 RF updated 14 July 2009" xfId="5498" xr:uid="{00000000-0005-0000-0000-000083130000}"/>
    <cellStyle name="___retention_FEPTablesJul19_2007Test0725Rev1_update_2008Test1215" xfId="5499" xr:uid="{00000000-0005-0000-0000-000084130000}"/>
    <cellStyle name="___retention_FEPTablesJul19_2007Test0725Rev1_update_2008Test1215_Table Test-T8 RF updated 14 July 2009" xfId="5500" xr:uid="{00000000-0005-0000-0000-000085130000}"/>
    <cellStyle name="___retention_FEPTablesJul19_2007Test0725Rev1_update_2008TestProposals_Handler_081208" xfId="5501" xr:uid="{00000000-0005-0000-0000-000086130000}"/>
    <cellStyle name="___retention_FEPTablesJul19_2007Test0725Rev1_update_2008TestProposals_Handler_081208_Table Test-T8 RF updated 14 July 2009" xfId="5502" xr:uid="{00000000-0005-0000-0000-000087130000}"/>
    <cellStyle name="___retention_FEPTablesJul19_2007Test0725Rev1_update_2009 ITRS TestTable(Handler)090505" xfId="5503" xr:uid="{00000000-0005-0000-0000-000088130000}"/>
    <cellStyle name="___retention_FEPTablesJul19_2007Test0725Rev1_update_2009 TR Tables_Factory Integration version 08-LSW" xfId="2028" xr:uid="{00000000-0005-0000-0000-000089130000}"/>
    <cellStyle name="___retention_FEPTablesJul19_2007Test0725Rev1_update_2009 TR Tables_Factory Integration(20090806)_02A" xfId="2029" xr:uid="{00000000-0005-0000-0000-00008A130000}"/>
    <cellStyle name="___retention_FEPTablesJul19_2007Test0725Rev1_update_2009_INDEX" xfId="5504" xr:uid="{00000000-0005-0000-0000-00008B130000}"/>
    <cellStyle name="___retention_FEPTablesJul19_2007Test0725Rev1_update_2009_InterconnectTables_03032010" xfId="5505" xr:uid="{00000000-0005-0000-0000-00008C130000}"/>
    <cellStyle name="___retention_FEPTablesJul19_2007Test0725Rev1_update_2009Tables_FOCUS_B_ITRS" xfId="2030" xr:uid="{00000000-0005-0000-0000-00008D130000}"/>
    <cellStyle name="___retention_FEPTablesJul19_2007Test0725Rev1_update_2009Tables_FOCUS_B_itwg(Factory Integration)09" xfId="2031" xr:uid="{00000000-0005-0000-0000-00008E130000}"/>
    <cellStyle name="___retention_FEPTablesJul19_2007Test0725Rev1_update_2009Tables_Focus_B-LITH-US-Bussels-V3" xfId="2032" xr:uid="{00000000-0005-0000-0000-00008F130000}"/>
    <cellStyle name="___retention_FEPTablesJul19_2007Test0725Rev1_update_2009Tables_Focus_B-LITH-US-V13b" xfId="2033" xr:uid="{00000000-0005-0000-0000-000090130000}"/>
    <cellStyle name="___retention_FEPTablesJul19_2007Test0725Rev1_update_2009Tables_FOCUS_C_ITRS-FEPITWG(LL edits)" xfId="7382" xr:uid="{00000000-0005-0000-0000-000091130000}"/>
    <cellStyle name="___retention_FEPTablesJul19_2007Test0725Rev1_update_2009Tables_FOCUS_C_ITRSV1" xfId="2034" xr:uid="{00000000-0005-0000-0000-000092130000}"/>
    <cellStyle name="___retention_FEPTablesJul19_2007Test0725Rev1_update_2009Tables_FOCUS_C_ITRSV3" xfId="2035" xr:uid="{00000000-0005-0000-0000-000093130000}"/>
    <cellStyle name="___retention_FEPTablesJul19_2007Test0725Rev1_update_2009Tables_FOCUS_D_ITRS-ITWG Copy 2010 V1" xfId="2036" xr:uid="{00000000-0005-0000-0000-000094130000}"/>
    <cellStyle name="___retention_FEPTablesJul19_2007Test0725Rev1_update_2009Tables_FOCUS_E_ITRS-AP and Interconnectv1" xfId="5506" xr:uid="{00000000-0005-0000-0000-000095130000}"/>
    <cellStyle name="___retention_FEPTablesJul19_2007Test0725Rev1_update_2009Tables_ORTC_V5" xfId="2037" xr:uid="{00000000-0005-0000-0000-000096130000}"/>
    <cellStyle name="___retention_FEPTablesJul19_2007Test0725Rev1_update_2010-Update-PIDS-4B-lsw" xfId="7383" xr:uid="{00000000-0005-0000-0000-000097130000}"/>
    <cellStyle name="___retention_FEPTablesJul19_2007Test0725Rev1_update_2011_ORTC-2A" xfId="3163" xr:uid="{00000000-0005-0000-0000-000098130000}"/>
    <cellStyle name="___retention_FEPTablesJul19_2007Test0725Rev1_update_4FINAL2009Tables_ERD_Oct30_lsw" xfId="2038" xr:uid="{00000000-0005-0000-0000-000099130000}"/>
    <cellStyle name="___retention_FEPTablesJul19_2007Test0725Rev1_update_4FINAL2009Tables_ERD_Oct30_lsw2" xfId="2039" xr:uid="{00000000-0005-0000-0000-00009A130000}"/>
    <cellStyle name="___retention_FEPTablesJul19_2007Test0725Rev1_update_ITRS 2010 NAND Flash table revision--LSW  (Revised 09-15-2010)" xfId="7384" xr:uid="{00000000-0005-0000-0000-00009B130000}"/>
    <cellStyle name="___retention_FEPTablesJul19_2007Test0725Rev1_update_ITRS B)_Table_ver6_INTC1~6_021710_After_Telecon_Rev_Alexis-lswEDITORS-NOTES" xfId="5507" xr:uid="{00000000-0005-0000-0000-00009C130000}"/>
    <cellStyle name="___retention_FEPTablesJul19_2007Test0725Rev1_update_ITRS EUV Mask WG Meeting with Proposals-2009" xfId="2040" xr:uid="{00000000-0005-0000-0000-00009D130000}"/>
    <cellStyle name="___retention_FEPTablesJul19_2007Test0725Rev1_update_ITRS Optica Mask Table change note 200907011" xfId="2041" xr:uid="{00000000-0005-0000-0000-00009E130000}"/>
    <cellStyle name="___retention_FEPTablesJul19_2007Test0725Rev1_update_Litho_Challenges_2009_ITRS_Lith_Table_Summary-V5" xfId="2042" xr:uid="{00000000-0005-0000-0000-00009F130000}"/>
    <cellStyle name="___retention_FEPTablesJul19_2007Test0725Rev1_update_Table INTC6-Final from Italy" xfId="5508" xr:uid="{00000000-0005-0000-0000-0000A0130000}"/>
    <cellStyle name="___retention_FEPTablesJul19_2007Test0725Rev1_update_Table Test-T11 Prober updated 08Jul09" xfId="5509" xr:uid="{00000000-0005-0000-0000-0000A1130000}"/>
    <cellStyle name="___retention_FEPTablesJul19_2007Test0725Rev1_update_Table Test-T8 RF updated 14 July 2009" xfId="5510" xr:uid="{00000000-0005-0000-0000-0000A2130000}"/>
    <cellStyle name="___retention_FEPTablesJul19_2007Test0725Rev1_update_Table-PIDS4-LSW" xfId="7385" xr:uid="{00000000-0005-0000-0000-0000A3130000}"/>
    <cellStyle name="___retention_FEPTablesJul19_2007Test0725Rev1_update_Test_Tables_20081208" xfId="5511" xr:uid="{00000000-0005-0000-0000-0000A4130000}"/>
    <cellStyle name="___retention_FEPTablesJul19_2007Test0725Rev1_update_Test_Tables_20081208 Korea feedback_08081225 " xfId="5512" xr:uid="{00000000-0005-0000-0000-0000A5130000}"/>
    <cellStyle name="___retention_FEPTablesJul19_2007Test0725Rev1_update_Test_Tables_20081208 Korea feedback_08081225 _Table Test-T8 RF updated 14 July 2009" xfId="5513" xr:uid="{00000000-0005-0000-0000-0000A6130000}"/>
    <cellStyle name="___retention_FEPTablesJul19_2007Test0725Rev1_update_Test_Tables_20081208_Table Test-T8 RF updated 14 July 2009" xfId="5514" xr:uid="{00000000-0005-0000-0000-0000A7130000}"/>
    <cellStyle name="___retention_FEPTablesJul19_2007Test0725Rev1_update_Test_Tables_20081231プローブカード案" xfId="5515" xr:uid="{00000000-0005-0000-0000-0000A8130000}"/>
    <cellStyle name="___retention_FEPTablesJul19_2007Test0725Rev1_update_Test_Tables_20081231プローブカード案_Table Test-T8 RF updated 14 July 2009" xfId="5516" xr:uid="{00000000-0005-0000-0000-0000A9130000}"/>
    <cellStyle name="___retention_FEPTablesJul19_2007Test0725Rev1_update_Test_Tables_20090113プローブカード案2" xfId="5517" xr:uid="{00000000-0005-0000-0000-0000AA130000}"/>
    <cellStyle name="___retention_FEPTablesJul19_2007Test0725Rev1_update_Test_Tables_20090113プローブカード案2_Table Test-T8 RF updated 14 July 2009" xfId="5518" xr:uid="{00000000-0005-0000-0000-0000AB130000}"/>
    <cellStyle name="___retention_FEPTablesJul19_2007Test0725Rev1_update_Test_Tables_20090113プローブカード案3" xfId="5519" xr:uid="{00000000-0005-0000-0000-0000AC130000}"/>
    <cellStyle name="___retention_FEPTablesJul19_2007Test0725Rev1_update_Test_Tables_20090113プローブカード案3_Table Test-T8 RF updated 14 July 2009" xfId="5520" xr:uid="{00000000-0005-0000-0000-0000AD130000}"/>
    <cellStyle name="___retention_FEPTablesJul19_2007Test0725Rev1_update_To Linda ITRS_NILb (2)" xfId="2043" xr:uid="{00000000-0005-0000-0000-0000AE130000}"/>
    <cellStyle name="___retention_FEPTablesJul19_2007Test0725Rev1_update_見直しfor2009：2007Test0829_SoC&amp;Logic" xfId="5521" xr:uid="{00000000-0005-0000-0000-0000AF130000}"/>
    <cellStyle name="___retention_FEPTablesJul19_2007Test0725Rev1_update_見直しfor2009：2007Test0829_SoC&amp;Logic(0707会議後)" xfId="5522" xr:uid="{00000000-0005-0000-0000-0000B0130000}"/>
    <cellStyle name="___retention_FEPTablesJul19_2008 Factory Integration Updates_Final" xfId="2044" xr:uid="{00000000-0005-0000-0000-0000B1130000}"/>
    <cellStyle name="___retention_FEPTablesJul19_2008 Factory Integration Updates_Final 2" xfId="7778" xr:uid="{00000000-0005-0000-0000-0000B2130000}"/>
    <cellStyle name="___retention_FEPTablesJul19_2008 Factory Integration Updates_Final_2008Tables_FOCUS_ERM-ERD-FEP-LITH-INTC-FAC-AP_DRAFTv7" xfId="2045" xr:uid="{00000000-0005-0000-0000-0000B3130000}"/>
    <cellStyle name="___retention_FEPTablesJul19_2008 Factory Integration Updates_Final_2008Tables_FOCUS_ERM-ERD-FEP-LITH-INTC-FAC-AP_DRAFTv7 2" xfId="7779" xr:uid="{00000000-0005-0000-0000-0000B4130000}"/>
    <cellStyle name="___retention_FEPTablesJul19_2008 Factory Integration Updates_Final_2008Tables_FOCUS_ERM-ERD-FEP-LITH-INTC-FAC-AP_DRAFTv7_2009 TR Tables_Factory Integration version 08-LSW" xfId="2046" xr:uid="{00000000-0005-0000-0000-0000B5130000}"/>
    <cellStyle name="___retention_FEPTablesJul19_2008 Factory Integration Updates_Final_2008Tables_FOCUS_ERM-ERD-FEP-LITH-INTC-FAC-AP_DRAFTv7_2009 TR Tables_Factory Integration(20090806)_02A" xfId="2047" xr:uid="{00000000-0005-0000-0000-0000B6130000}"/>
    <cellStyle name="___retention_FEPTablesJul19_2008 Factory Integration Updates_Final_2008Tables_FOCUS_ERM-ERD-FEP-LITH-INTC-FAC-AP_DRAFTv7_2009_INDEX" xfId="5523" xr:uid="{00000000-0005-0000-0000-0000B7130000}"/>
    <cellStyle name="___retention_FEPTablesJul19_2008 Factory Integration Updates_Final_2008Tables_FOCUS_ERM-ERD-FEP-LITH-INTC-FAC-AP_DRAFTv7_2009_InterconnectTables_03032010" xfId="5524" xr:uid="{00000000-0005-0000-0000-0000B8130000}"/>
    <cellStyle name="___retention_FEPTablesJul19_2008 Factory Integration Updates_Final_2008Tables_FOCUS_ERM-ERD-FEP-LITH-INTC-FAC-AP_DRAFTv7_2009Tables_FOCUS_B_ITRS" xfId="2048" xr:uid="{00000000-0005-0000-0000-0000B9130000}"/>
    <cellStyle name="___retention_FEPTablesJul19_2008 Factory Integration Updates_Final_2008Tables_FOCUS_ERM-ERD-FEP-LITH-INTC-FAC-AP_DRAFTv7_2009Tables_FOCUS_B_itwg(Factory Integration)09" xfId="2049" xr:uid="{00000000-0005-0000-0000-0000BA130000}"/>
    <cellStyle name="___retention_FEPTablesJul19_2008 Factory Integration Updates_Final_2008Tables_FOCUS_ERM-ERD-FEP-LITH-INTC-FAC-AP_DRAFTv7_2009Tables_Focus_B-LITH-US-Bussels-V3" xfId="2050" xr:uid="{00000000-0005-0000-0000-0000BB130000}"/>
    <cellStyle name="___retention_FEPTablesJul19_2008 Factory Integration Updates_Final_2008Tables_FOCUS_ERM-ERD-FEP-LITH-INTC-FAC-AP_DRAFTv7_2009Tables_Focus_B-LITH-US-V13b" xfId="2051" xr:uid="{00000000-0005-0000-0000-0000BC130000}"/>
    <cellStyle name="___retention_FEPTablesJul19_2008 Factory Integration Updates_Final_2008Tables_FOCUS_ERM-ERD-FEP-LITH-INTC-FAC-AP_DRAFTv7_2009Tables_FOCUS_C_ITRS-FEPITWG(LL edits)" xfId="7083" xr:uid="{00000000-0005-0000-0000-0000BD130000}"/>
    <cellStyle name="___retention_FEPTablesJul19_2008 Factory Integration Updates_Final_2008Tables_FOCUS_ERM-ERD-FEP-LITH-INTC-FAC-AP_DRAFTv7_2009Tables_FOCUS_C_ITRSV1" xfId="2052" xr:uid="{00000000-0005-0000-0000-0000BE130000}"/>
    <cellStyle name="___retention_FEPTablesJul19_2008 Factory Integration Updates_Final_2008Tables_FOCUS_ERM-ERD-FEP-LITH-INTC-FAC-AP_DRAFTv7_2009Tables_FOCUS_C_ITRSV3" xfId="2053" xr:uid="{00000000-0005-0000-0000-0000BF130000}"/>
    <cellStyle name="___retention_FEPTablesJul19_2008 Factory Integration Updates_Final_2008Tables_FOCUS_ERM-ERD-FEP-LITH-INTC-FAC-AP_DRAFTv7_2009Tables_FOCUS_D_ITRS-ITWG Copy 2010 V1" xfId="2054" xr:uid="{00000000-0005-0000-0000-0000C0130000}"/>
    <cellStyle name="___retention_FEPTablesJul19_2008 Factory Integration Updates_Final_2008Tables_FOCUS_ERM-ERD-FEP-LITH-INTC-FAC-AP_DRAFTv7_2009Tables_FOCUS_E_ITRS-AP and Interconnectv1" xfId="5525" xr:uid="{00000000-0005-0000-0000-0000C1130000}"/>
    <cellStyle name="___retention_FEPTablesJul19_2008 Factory Integration Updates_Final_2008Tables_FOCUS_ERM-ERD-FEP-LITH-INTC-FAC-AP_DRAFTv7_2009Tables_ORTC_V5" xfId="2055" xr:uid="{00000000-0005-0000-0000-0000C2130000}"/>
    <cellStyle name="___retention_FEPTablesJul19_2008 Factory Integration Updates_Final_2008Tables_FOCUS_ERM-ERD-FEP-LITH-INTC-FAC-AP_DRAFTv7_2010-Update-PIDS-4B-lsw" xfId="7386" xr:uid="{00000000-0005-0000-0000-0000C3130000}"/>
    <cellStyle name="___retention_FEPTablesJul19_2008 Factory Integration Updates_Final_2008Tables_FOCUS_ERM-ERD-FEP-LITH-INTC-FAC-AP_DRAFTv7_2011_ORTC-2A" xfId="3164" xr:uid="{00000000-0005-0000-0000-0000C4130000}"/>
    <cellStyle name="___retention_FEPTablesJul19_2008 Factory Integration Updates_Final_2008Tables_FOCUS_ERM-ERD-FEP-LITH-INTC-FAC-AP_DRAFTv7_4FINAL2009Tables_ERD_Oct30_lsw" xfId="2056" xr:uid="{00000000-0005-0000-0000-0000C5130000}"/>
    <cellStyle name="___retention_FEPTablesJul19_2008 Factory Integration Updates_Final_2008Tables_FOCUS_ERM-ERD-FEP-LITH-INTC-FAC-AP_DRAFTv7_4FINAL2009Tables_ERD_Oct30_lsw2" xfId="2057" xr:uid="{00000000-0005-0000-0000-0000C6130000}"/>
    <cellStyle name="___retention_FEPTablesJul19_2008 Factory Integration Updates_Final_2008Tables_FOCUS_ERM-ERD-FEP-LITH-INTC-FAC-AP_DRAFTv7_ITRS 2010 NAND Flash table revision--LSW  (Revised 09-15-2010)" xfId="7084" xr:uid="{00000000-0005-0000-0000-0000C7130000}"/>
    <cellStyle name="___retention_FEPTablesJul19_2008 Factory Integration Updates_Final_2008Tables_FOCUS_ERM-ERD-FEP-LITH-INTC-FAC-AP_DRAFTv7_ITRS B)_Table_ver6_INTC1~6_021710_After_Telecon_Rev_Alexis-lswEDITORS-NOTES" xfId="5526" xr:uid="{00000000-0005-0000-0000-0000C8130000}"/>
    <cellStyle name="___retention_FEPTablesJul19_2008 Factory Integration Updates_Final_2008Tables_FOCUS_ERM-ERD-FEP-LITH-INTC-FAC-AP_DRAFTv7_ITRS EUV Mask WG Meeting with Proposals-2009" xfId="2058" xr:uid="{00000000-0005-0000-0000-0000C9130000}"/>
    <cellStyle name="___retention_FEPTablesJul19_2008 Factory Integration Updates_Final_2008Tables_FOCUS_ERM-ERD-FEP-LITH-INTC-FAC-AP_DRAFTv7_ITRS Optica Mask Table change note 200907011" xfId="2059" xr:uid="{00000000-0005-0000-0000-0000CA130000}"/>
    <cellStyle name="___retention_FEPTablesJul19_2008 Factory Integration Updates_Final_2008Tables_FOCUS_ERM-ERD-FEP-LITH-INTC-FAC-AP_DRAFTv7_Litho_Challenges_2009_ITRS_Lith_Table_Summary-V5" xfId="2060" xr:uid="{00000000-0005-0000-0000-0000CB130000}"/>
    <cellStyle name="___retention_FEPTablesJul19_2008 Factory Integration Updates_Final_2008Tables_FOCUS_ERM-ERD-FEP-LITH-INTC-FAC-AP_DRAFTv7_Table INTC6-Final from Italy" xfId="5527" xr:uid="{00000000-0005-0000-0000-0000CC130000}"/>
    <cellStyle name="___retention_FEPTablesJul19_2008 Factory Integration Updates_Final_2008Tables_FOCUS_ERM-ERD-FEP-LITH-INTC-FAC-AP_DRAFTv7_Table-PIDS4-LSW" xfId="7387" xr:uid="{00000000-0005-0000-0000-0000CD130000}"/>
    <cellStyle name="___retention_FEPTablesJul19_2008 Factory Integration Updates_Final_2008Tables_FOCUS_ERM-ERD-FEP-LITH-INTC-FAC-AP_DRAFTv7_To Linda ITRS_NILb (2)" xfId="2061" xr:uid="{00000000-0005-0000-0000-0000CE130000}"/>
    <cellStyle name="___retention_FEPTablesJul19_2008 Factory Integration Updates_Final_2009 TR Tables_Factory Integration version 08-LSW" xfId="2062" xr:uid="{00000000-0005-0000-0000-0000CF130000}"/>
    <cellStyle name="___retention_FEPTablesJul19_2008 Factory Integration Updates_Final_2009 TR Tables_Factory Integration(20090806)_02A" xfId="2063" xr:uid="{00000000-0005-0000-0000-0000D0130000}"/>
    <cellStyle name="___retention_FEPTablesJul19_2008 Factory Integration Updates_Final_2009_INDEX" xfId="5528" xr:uid="{00000000-0005-0000-0000-0000D1130000}"/>
    <cellStyle name="___retention_FEPTablesJul19_2008 Factory Integration Updates_Final_2009_InterconnectTables_03032010" xfId="5529" xr:uid="{00000000-0005-0000-0000-0000D2130000}"/>
    <cellStyle name="___retention_FEPTablesJul19_2008 Factory Integration Updates_Final_2009Tables_FOCUS_B_ITRS" xfId="2064" xr:uid="{00000000-0005-0000-0000-0000D3130000}"/>
    <cellStyle name="___retention_FEPTablesJul19_2008 Factory Integration Updates_Final_2009Tables_FOCUS_B_itwg(Factory Integration)09" xfId="2065" xr:uid="{00000000-0005-0000-0000-0000D4130000}"/>
    <cellStyle name="___retention_FEPTablesJul19_2008 Factory Integration Updates_Final_2009Tables_Focus_B-LITH-US-Bussels-V3" xfId="2066" xr:uid="{00000000-0005-0000-0000-0000D5130000}"/>
    <cellStyle name="___retention_FEPTablesJul19_2008 Factory Integration Updates_Final_2009Tables_Focus_B-LITH-US-V13b" xfId="2067" xr:uid="{00000000-0005-0000-0000-0000D6130000}"/>
    <cellStyle name="___retention_FEPTablesJul19_2008 Factory Integration Updates_Final_2009Tables_FOCUS_C_ITRS-FEPITWG(LL edits)" xfId="6800" xr:uid="{00000000-0005-0000-0000-0000D7130000}"/>
    <cellStyle name="___retention_FEPTablesJul19_2008 Factory Integration Updates_Final_2009Tables_FOCUS_C_ITRSV1" xfId="2068" xr:uid="{00000000-0005-0000-0000-0000D8130000}"/>
    <cellStyle name="___retention_FEPTablesJul19_2008 Factory Integration Updates_Final_2009Tables_FOCUS_C_ITRSV3" xfId="2069" xr:uid="{00000000-0005-0000-0000-0000D9130000}"/>
    <cellStyle name="___retention_FEPTablesJul19_2008 Factory Integration Updates_Final_2009Tables_FOCUS_D_ITRS-ITWG Copy 2010 V1" xfId="2070" xr:uid="{00000000-0005-0000-0000-0000DA130000}"/>
    <cellStyle name="___retention_FEPTablesJul19_2008 Factory Integration Updates_Final_2009Tables_FOCUS_E_ITRS-AP and Interconnectv1" xfId="5530" xr:uid="{00000000-0005-0000-0000-0000DB130000}"/>
    <cellStyle name="___retention_FEPTablesJul19_2008 Factory Integration Updates_Final_2009Tables_ORTC_V5" xfId="2071" xr:uid="{00000000-0005-0000-0000-0000DC130000}"/>
    <cellStyle name="___retention_FEPTablesJul19_2008 Factory Integration Updates_Final_2010-Update-PIDS-4B-lsw" xfId="7085" xr:uid="{00000000-0005-0000-0000-0000DD130000}"/>
    <cellStyle name="___retention_FEPTablesJul19_2008 Factory Integration Updates_Final_2011_ORTC-2A" xfId="3165" xr:uid="{00000000-0005-0000-0000-0000DE130000}"/>
    <cellStyle name="___retention_FEPTablesJul19_2008 Factory Integration Updates_Final_4FINAL2009Tables_ERD_Oct30_lsw" xfId="2072" xr:uid="{00000000-0005-0000-0000-0000DF130000}"/>
    <cellStyle name="___retention_FEPTablesJul19_2008 Factory Integration Updates_Final_4FINAL2009Tables_ERD_Oct30_lsw2" xfId="2073" xr:uid="{00000000-0005-0000-0000-0000E0130000}"/>
    <cellStyle name="___retention_FEPTablesJul19_2008 Factory Integration Updates_Final_ITRS 2010 NAND Flash table revision--LSW  (Revised 09-15-2010)" xfId="7086" xr:uid="{00000000-0005-0000-0000-0000E1130000}"/>
    <cellStyle name="___retention_FEPTablesJul19_2008 Factory Integration Updates_Final_ITRS B)_Table_ver6_INTC1~6_021710_After_Telecon_Rev_Alexis-lswEDITORS-NOTES" xfId="5531" xr:uid="{00000000-0005-0000-0000-0000E2130000}"/>
    <cellStyle name="___retention_FEPTablesJul19_2008 Factory Integration Updates_Final_ITRS EUV Mask WG Meeting with Proposals-2009" xfId="2074" xr:uid="{00000000-0005-0000-0000-0000E3130000}"/>
    <cellStyle name="___retention_FEPTablesJul19_2008 Factory Integration Updates_Final_ITRS Optica Mask Table change note 200907011" xfId="2075" xr:uid="{00000000-0005-0000-0000-0000E4130000}"/>
    <cellStyle name="___retention_FEPTablesJul19_2008 Factory Integration Updates_Final_Litho_Challenges_2009_ITRS_Lith_Table_Summary-V5" xfId="2076" xr:uid="{00000000-0005-0000-0000-0000E5130000}"/>
    <cellStyle name="___retention_FEPTablesJul19_2008 Factory Integration Updates_Final_Table INTC6-Final from Italy" xfId="5532" xr:uid="{00000000-0005-0000-0000-0000E6130000}"/>
    <cellStyle name="___retention_FEPTablesJul19_2008 Factory Integration Updates_Final_Table-PIDS4-LSW" xfId="7687" xr:uid="{00000000-0005-0000-0000-0000E7130000}"/>
    <cellStyle name="___retention_FEPTablesJul19_2008 Factory Integration Updates_Final_To Linda ITRS_NILb (2)" xfId="2077" xr:uid="{00000000-0005-0000-0000-0000E8130000}"/>
    <cellStyle name="___retention_FEPTablesJul19_2008TestProposals_STRJ+SEAJ" xfId="5533" xr:uid="{00000000-0005-0000-0000-0000E9130000}"/>
    <cellStyle name="___retention_FEPTablesJul19_2008TestProposals_STRJ+SEAJ_2009 ITRS TestTable(Handler)090505" xfId="5534" xr:uid="{00000000-0005-0000-0000-0000EA130000}"/>
    <cellStyle name="___retention_FEPTablesJul19_2008TestProposals_STRJ+SEAJ_Table Test-T8 RF updated 14 July 2009" xfId="5535" xr:uid="{00000000-0005-0000-0000-0000EB130000}"/>
    <cellStyle name="___retention_FEPTablesJul19_2009 ERM Challenges 091509 Rev 1lsw" xfId="2078" xr:uid="{00000000-0005-0000-0000-0000EC130000}"/>
    <cellStyle name="___retention_FEPTablesJul19_2009 ERM Challenges 091509 Rev 1lsw 2" xfId="3027" xr:uid="{00000000-0005-0000-0000-0000ED130000}"/>
    <cellStyle name="___retention_FEPTablesJul19_2009 ERM Challenges 091509 Rev 1lsw_ITRS 2010 NAND Flash table revision--LSW  (Revised 09-15-2010)" xfId="7087" xr:uid="{00000000-0005-0000-0000-0000EE130000}"/>
    <cellStyle name="___retention_FEPTablesJul19_2009 ERM Challenges 091509 Rev 1lsw_Sheet1" xfId="2079" xr:uid="{00000000-0005-0000-0000-0000EF130000}"/>
    <cellStyle name="___retention_FEPTablesJul19_2009 ERM Challenges 091509 Rev 1lsw_To Linda ITRS_NILb (2)" xfId="2080" xr:uid="{00000000-0005-0000-0000-0000F0130000}"/>
    <cellStyle name="___retention_FEPTablesJul19_2009 ERM Challenges 091509 Rev 1lsw_Xl0000033" xfId="6589" xr:uid="{00000000-0005-0000-0000-0000F1130000}"/>
    <cellStyle name="___retention_FEPTablesJul19_2009 ERM Challenges 111309  DH" xfId="2081" xr:uid="{00000000-0005-0000-0000-0000F2130000}"/>
    <cellStyle name="___retention_FEPTablesJul19_2009 ERM Challenges 111309  DH 2" xfId="3028" xr:uid="{00000000-0005-0000-0000-0000F3130000}"/>
    <cellStyle name="___retention_FEPTablesJul19_2009 ERM Challenges 111309  DH_ITRS 2010 NAND Flash table revision--LSW  (Revised 09-15-2010)" xfId="7250" xr:uid="{00000000-0005-0000-0000-0000F4130000}"/>
    <cellStyle name="___retention_FEPTablesJul19_2009 ERM Challenges 111309  DH_Sheet1" xfId="2082" xr:uid="{00000000-0005-0000-0000-0000F5130000}"/>
    <cellStyle name="___retention_FEPTablesJul19_2009 ERM Challenges 111309  DH_To Linda ITRS_NILb (2)" xfId="2083" xr:uid="{00000000-0005-0000-0000-0000F6130000}"/>
    <cellStyle name="___retention_FEPTablesJul19_2009 ERM Challenges 111309  DH_Xl0000033" xfId="6590" xr:uid="{00000000-0005-0000-0000-0000F7130000}"/>
    <cellStyle name="___retention_FEPTablesJul19_2009_INDEX" xfId="5536" xr:uid="{00000000-0005-0000-0000-0000F8130000}"/>
    <cellStyle name="___retention_FEPTablesJul19_2009Tables_FOCUS_C_ITRSV1" xfId="2084" xr:uid="{00000000-0005-0000-0000-0000F9130000}"/>
    <cellStyle name="___retention_FEPTablesJul19_2009Tables_FOCUS_C_ITRSV1 2" xfId="3042" xr:uid="{00000000-0005-0000-0000-0000FA130000}"/>
    <cellStyle name="___retention_FEPTablesJul19_2009Tables_FOCUS_C_ITRSV1_ITRS 2010 NAND Flash table revision--LSW  (Revised 09-15-2010)" xfId="7088" xr:uid="{00000000-0005-0000-0000-0000FB130000}"/>
    <cellStyle name="___retention_FEPTablesJul19_2009Tables_FOCUS_C_ITRSV1_Sheet1" xfId="2085" xr:uid="{00000000-0005-0000-0000-0000FC130000}"/>
    <cellStyle name="___retention_FEPTablesJul19_2009Tables_FOCUS_C_ITRSV1_To Linda ITRS_NILb (2)" xfId="2086" xr:uid="{00000000-0005-0000-0000-0000FD130000}"/>
    <cellStyle name="___retention_FEPTablesJul19_2009Tables_FOCUS_C_ITRSV1_Xl0000033" xfId="6591" xr:uid="{00000000-0005-0000-0000-0000FE130000}"/>
    <cellStyle name="___retention_FEPTablesJul19_2009Tables_ORTC_V5" xfId="2087" xr:uid="{00000000-0005-0000-0000-0000FF130000}"/>
    <cellStyle name="___retention_FEPTablesJul19_2009Tables_ORTC_V5 2" xfId="3043" xr:uid="{00000000-0005-0000-0000-000000140000}"/>
    <cellStyle name="___retention_FEPTablesJul19_2009Tables_ORTC_V5_ITRS 2010 NAND Flash table revision--LSW  (Revised 09-15-2010)" xfId="7089" xr:uid="{00000000-0005-0000-0000-000001140000}"/>
    <cellStyle name="___retention_FEPTablesJul19_2009Tables_ORTC_V5_Sheet1" xfId="2088" xr:uid="{00000000-0005-0000-0000-000002140000}"/>
    <cellStyle name="___retention_FEPTablesJul19_2009Tables_ORTC_V5_To Linda ITRS_NILb (2)" xfId="2089" xr:uid="{00000000-0005-0000-0000-000003140000}"/>
    <cellStyle name="___retention_FEPTablesJul19_2009Tables_ORTC_V5_Xl0000033" xfId="6592" xr:uid="{00000000-0005-0000-0000-000004140000}"/>
    <cellStyle name="___retention_FEPTablesJul19_2009TestTables082709-FinalDraft" xfId="5537" xr:uid="{00000000-0005-0000-0000-000005140000}"/>
    <cellStyle name="___retention_FEPTablesJul19_2009TestTables082709-FinalDraft_LSW" xfId="5538" xr:uid="{00000000-0005-0000-0000-000006140000}"/>
    <cellStyle name="___retention_FEPTablesJul19_2010_LITH3-Requirements" xfId="2090" xr:uid="{00000000-0005-0000-0000-000007140000}"/>
    <cellStyle name="___retention_FEPTablesJul19_2010_LITH3-Requirements 2" xfId="3044" xr:uid="{00000000-0005-0000-0000-000008140000}"/>
    <cellStyle name="___retention_FEPTablesJul19_2010_LITH3-Requirements_Sheet1" xfId="2091" xr:uid="{00000000-0005-0000-0000-000009140000}"/>
    <cellStyle name="___retention_FEPTablesJul19_2010_LITH3-Requirements_Xl0000033" xfId="6593" xr:uid="{00000000-0005-0000-0000-00000A140000}"/>
    <cellStyle name="___retention_FEPTablesJul19_FINAL.2009Tables_ERD.Aug.26" xfId="2092" xr:uid="{00000000-0005-0000-0000-00000B140000}"/>
    <cellStyle name="___retention_FEPTablesJul19_FINAL.2009Tables_ERD.Aug.26 Rev MG" xfId="2093" xr:uid="{00000000-0005-0000-0000-00000C140000}"/>
    <cellStyle name="___retention_FEPTablesJul19_INTC6_2008_5_1 (Sam) release 121408" xfId="2094" xr:uid="{00000000-0005-0000-0000-00000D140000}"/>
    <cellStyle name="___retention_FEPTablesJul19_INTC6_2008_5_1 (Sam) release 121408 2" xfId="7503" xr:uid="{00000000-0005-0000-0000-00000E140000}"/>
    <cellStyle name="___retention_FEPTablesJul19_INTC6_2008_5_1 (Sam) release 121408_2009 TR Tables_Factory Integration version 08-LSW" xfId="2095" xr:uid="{00000000-0005-0000-0000-00000F140000}"/>
    <cellStyle name="___retention_FEPTablesJul19_INTC6_2008_5_1 (Sam) release 121408_2009 TR Tables_Factory Integration(20090806)_02A" xfId="2096" xr:uid="{00000000-0005-0000-0000-000010140000}"/>
    <cellStyle name="___retention_FEPTablesJul19_INTC6_2008_5_1 (Sam) release 121408_2009_INDEX" xfId="5539" xr:uid="{00000000-0005-0000-0000-000011140000}"/>
    <cellStyle name="___retention_FEPTablesJul19_INTC6_2008_5_1 (Sam) release 121408_2009_InterconnectTables_03032010" xfId="5540" xr:uid="{00000000-0005-0000-0000-000012140000}"/>
    <cellStyle name="___retention_FEPTablesJul19_INTC6_2008_5_1 (Sam) release 121408_2009Tables_FOCUS_B_ITRS" xfId="2097" xr:uid="{00000000-0005-0000-0000-000013140000}"/>
    <cellStyle name="___retention_FEPTablesJul19_INTC6_2008_5_1 (Sam) release 121408_2009Tables_FOCUS_B_itwg(Factory Integration)09" xfId="2098" xr:uid="{00000000-0005-0000-0000-000014140000}"/>
    <cellStyle name="___retention_FEPTablesJul19_INTC6_2008_5_1 (Sam) release 121408_2009Tables_Focus_B-LITH-US-Bussels-V3" xfId="2099" xr:uid="{00000000-0005-0000-0000-000015140000}"/>
    <cellStyle name="___retention_FEPTablesJul19_INTC6_2008_5_1 (Sam) release 121408_2009Tables_Focus_B-LITH-US-V13b" xfId="2100" xr:uid="{00000000-0005-0000-0000-000016140000}"/>
    <cellStyle name="___retention_FEPTablesJul19_INTC6_2008_5_1 (Sam) release 121408_2009Tables_FOCUS_C_ITRS-FEPITWG(LL edits)" xfId="6801" xr:uid="{00000000-0005-0000-0000-000017140000}"/>
    <cellStyle name="___retention_FEPTablesJul19_INTC6_2008_5_1 (Sam) release 121408_2009Tables_FOCUS_C_ITRSV1" xfId="2101" xr:uid="{00000000-0005-0000-0000-000018140000}"/>
    <cellStyle name="___retention_FEPTablesJul19_INTC6_2008_5_1 (Sam) release 121408_2009Tables_FOCUS_C_ITRSV3" xfId="2102" xr:uid="{00000000-0005-0000-0000-000019140000}"/>
    <cellStyle name="___retention_FEPTablesJul19_INTC6_2008_5_1 (Sam) release 121408_2009Tables_FOCUS_D_ITRS-ITWG Copy 2010 V1" xfId="2103" xr:uid="{00000000-0005-0000-0000-00001A140000}"/>
    <cellStyle name="___retention_FEPTablesJul19_INTC6_2008_5_1 (Sam) release 121408_2009Tables_FOCUS_E_ITRS-AP and Interconnectv1" xfId="5541" xr:uid="{00000000-0005-0000-0000-00001B140000}"/>
    <cellStyle name="___retention_FEPTablesJul19_INTC6_2008_5_1 (Sam) release 121408_2009Tables_ORTC_V5" xfId="2104" xr:uid="{00000000-0005-0000-0000-00001C140000}"/>
    <cellStyle name="___retention_FEPTablesJul19_INTC6_2008_5_1 (Sam) release 121408_2010-Update-PIDS-4B-lsw" xfId="7388" xr:uid="{00000000-0005-0000-0000-00001D140000}"/>
    <cellStyle name="___retention_FEPTablesJul19_INTC6_2008_5_1 (Sam) release 121408_2011_ORTC-2A" xfId="3166" xr:uid="{00000000-0005-0000-0000-00001E140000}"/>
    <cellStyle name="___retention_FEPTablesJul19_INTC6_2008_5_1 (Sam) release 121408_4FINAL2009Tables_ERD_Oct30_lsw" xfId="2105" xr:uid="{00000000-0005-0000-0000-00001F140000}"/>
    <cellStyle name="___retention_FEPTablesJul19_INTC6_2008_5_1 (Sam) release 121408_4FINAL2009Tables_ERD_Oct30_lsw2" xfId="2106" xr:uid="{00000000-0005-0000-0000-000020140000}"/>
    <cellStyle name="___retention_FEPTablesJul19_INTC6_2008_5_1 (Sam) release 121408_ITRS 2010 NAND Flash table revision--LSW  (Revised 09-15-2010)" xfId="7389" xr:uid="{00000000-0005-0000-0000-000021140000}"/>
    <cellStyle name="___retention_FEPTablesJul19_INTC6_2008_5_1 (Sam) release 121408_ITRS B)_Table_ver6_INTC1~6_021710_After_Telecon_Rev_Alexis-lswEDITORS-NOTES" xfId="5542" xr:uid="{00000000-0005-0000-0000-000022140000}"/>
    <cellStyle name="___retention_FEPTablesJul19_INTC6_2008_5_1 (Sam) release 121408_ITRS EUV Mask WG Meeting with Proposals-2009" xfId="2107" xr:uid="{00000000-0005-0000-0000-000023140000}"/>
    <cellStyle name="___retention_FEPTablesJul19_INTC6_2008_5_1 (Sam) release 121408_ITRS Optica Mask Table change note 200907011" xfId="2108" xr:uid="{00000000-0005-0000-0000-000024140000}"/>
    <cellStyle name="___retention_FEPTablesJul19_INTC6_2008_5_1 (Sam) release 121408_Litho_Challenges_2009_ITRS_Lith_Table_Summary-V5" xfId="2109" xr:uid="{00000000-0005-0000-0000-000025140000}"/>
    <cellStyle name="___retention_FEPTablesJul19_INTC6_2008_5_1 (Sam) release 121408_Table INTC6-Final from Italy" xfId="5543" xr:uid="{00000000-0005-0000-0000-000026140000}"/>
    <cellStyle name="___retention_FEPTablesJul19_INTC6_2008_5_1 (Sam) release 121408_Table-PIDS4-LSW" xfId="7390" xr:uid="{00000000-0005-0000-0000-000027140000}"/>
    <cellStyle name="___retention_FEPTablesJul19_INTC6_2008_5_1 (Sam) release 121408_To Linda ITRS_NILb (2)" xfId="2110" xr:uid="{00000000-0005-0000-0000-000028140000}"/>
    <cellStyle name="___retention_FEPTablesJul19_probe card difficult challenges" xfId="2111" xr:uid="{00000000-0005-0000-0000-000029140000}"/>
    <cellStyle name="___retention_FEPTablesJul19_probe card difficult challenges 2" xfId="7504" xr:uid="{00000000-0005-0000-0000-00002A140000}"/>
    <cellStyle name="___retention_FEPTablesJul19_probe card difficult challenges_2007Test_SoC_0618" xfId="2112" xr:uid="{00000000-0005-0000-0000-00002B140000}"/>
    <cellStyle name="___retention_FEPTablesJul19_probe card difficult challenges_2007Test_SoC_0618 2" xfId="7780" xr:uid="{00000000-0005-0000-0000-00002C140000}"/>
    <cellStyle name="___retention_FEPTablesJul19_probe card difficult challenges_2007Test_SoC_0618_2008Tables_FOCUS_ERM-ERD-FEP-LITH-INTC-FAC-AP_DRAFTv7" xfId="2113" xr:uid="{00000000-0005-0000-0000-00002D140000}"/>
    <cellStyle name="___retention_FEPTablesJul19_probe card difficult challenges_2007Test_SoC_0618_2008Tables_FOCUS_ERM-ERD-FEP-LITH-INTC-FAC-AP_DRAFTv7 2" xfId="7781" xr:uid="{00000000-0005-0000-0000-00002E140000}"/>
    <cellStyle name="___retention_FEPTablesJul19_probe card difficult challenges_2007Test_SoC_0618_2008Tables_FOCUS_ERM-ERD-FEP-LITH-INTC-FAC-AP_DRAFTv7_2009 TR Tables_Factory Integration version 08-LSW" xfId="2114" xr:uid="{00000000-0005-0000-0000-00002F140000}"/>
    <cellStyle name="___retention_FEPTablesJul19_probe card difficult challenges_2007Test_SoC_0618_2008Tables_FOCUS_ERM-ERD-FEP-LITH-INTC-FAC-AP_DRAFTv7_2009 TR Tables_Factory Integration(20090806)_02A" xfId="2115" xr:uid="{00000000-0005-0000-0000-000030140000}"/>
    <cellStyle name="___retention_FEPTablesJul19_probe card difficult challenges_2007Test_SoC_0618_2008Tables_FOCUS_ERM-ERD-FEP-LITH-INTC-FAC-AP_DRAFTv7_2009_INDEX" xfId="5544" xr:uid="{00000000-0005-0000-0000-000031140000}"/>
    <cellStyle name="___retention_FEPTablesJul19_probe card difficult challenges_2007Test_SoC_0618_2008Tables_FOCUS_ERM-ERD-FEP-LITH-INTC-FAC-AP_DRAFTv7_2009_InterconnectTables_03032010" xfId="5545" xr:uid="{00000000-0005-0000-0000-000032140000}"/>
    <cellStyle name="___retention_FEPTablesJul19_probe card difficult challenges_2007Test_SoC_0618_2008Tables_FOCUS_ERM-ERD-FEP-LITH-INTC-FAC-AP_DRAFTv7_2009Tables_FOCUS_B_ITRS" xfId="2116" xr:uid="{00000000-0005-0000-0000-000033140000}"/>
    <cellStyle name="___retention_FEPTablesJul19_probe card difficult challenges_2007Test_SoC_0618_2008Tables_FOCUS_ERM-ERD-FEP-LITH-INTC-FAC-AP_DRAFTv7_2009Tables_FOCUS_B_itwg(Factory Integration)09" xfId="2117" xr:uid="{00000000-0005-0000-0000-000034140000}"/>
    <cellStyle name="___retention_FEPTablesJul19_probe card difficult challenges_2007Test_SoC_0618_2008Tables_FOCUS_ERM-ERD-FEP-LITH-INTC-FAC-AP_DRAFTv7_2009Tables_Focus_B-LITH-US-Bussels-V3" xfId="2118" xr:uid="{00000000-0005-0000-0000-000035140000}"/>
    <cellStyle name="___retention_FEPTablesJul19_probe card difficult challenges_2007Test_SoC_0618_2008Tables_FOCUS_ERM-ERD-FEP-LITH-INTC-FAC-AP_DRAFTv7_2009Tables_Focus_B-LITH-US-V13b" xfId="2119" xr:uid="{00000000-0005-0000-0000-000036140000}"/>
    <cellStyle name="___retention_FEPTablesJul19_probe card difficult challenges_2007Test_SoC_0618_2008Tables_FOCUS_ERM-ERD-FEP-LITH-INTC-FAC-AP_DRAFTv7_2009Tables_FOCUS_C_ITRS-FEPITWG(LL edits)" xfId="7688" xr:uid="{00000000-0005-0000-0000-000037140000}"/>
    <cellStyle name="___retention_FEPTablesJul19_probe card difficult challenges_2007Test_SoC_0618_2008Tables_FOCUS_ERM-ERD-FEP-LITH-INTC-FAC-AP_DRAFTv7_2009Tables_FOCUS_C_ITRSV1" xfId="2120" xr:uid="{00000000-0005-0000-0000-000038140000}"/>
    <cellStyle name="___retention_FEPTablesJul19_probe card difficult challenges_2007Test_SoC_0618_2008Tables_FOCUS_ERM-ERD-FEP-LITH-INTC-FAC-AP_DRAFTv7_2009Tables_FOCUS_C_ITRSV3" xfId="2121" xr:uid="{00000000-0005-0000-0000-000039140000}"/>
    <cellStyle name="___retention_FEPTablesJul19_probe card difficult challenges_2007Test_SoC_0618_2008Tables_FOCUS_ERM-ERD-FEP-LITH-INTC-FAC-AP_DRAFTv7_2009Tables_FOCUS_D_ITRS-ITWG Copy 2010 V1" xfId="2122" xr:uid="{00000000-0005-0000-0000-00003A140000}"/>
    <cellStyle name="___retention_FEPTablesJul19_probe card difficult challenges_2007Test_SoC_0618_2008Tables_FOCUS_ERM-ERD-FEP-LITH-INTC-FAC-AP_DRAFTv7_2009Tables_FOCUS_E_ITRS-AP and Interconnectv1" xfId="5546" xr:uid="{00000000-0005-0000-0000-00003B140000}"/>
    <cellStyle name="___retention_FEPTablesJul19_probe card difficult challenges_2007Test_SoC_0618_2008Tables_FOCUS_ERM-ERD-FEP-LITH-INTC-FAC-AP_DRAFTv7_2009Tables_ORTC_V5" xfId="2123" xr:uid="{00000000-0005-0000-0000-00003C140000}"/>
    <cellStyle name="___retention_FEPTablesJul19_probe card difficult challenges_2007Test_SoC_0618_2008Tables_FOCUS_ERM-ERD-FEP-LITH-INTC-FAC-AP_DRAFTv7_2010-Update-PIDS-4B-lsw" xfId="7391" xr:uid="{00000000-0005-0000-0000-00003D140000}"/>
    <cellStyle name="___retention_FEPTablesJul19_probe card difficult challenges_2007Test_SoC_0618_2008Tables_FOCUS_ERM-ERD-FEP-LITH-INTC-FAC-AP_DRAFTv7_2011_ORTC-2A" xfId="3167" xr:uid="{00000000-0005-0000-0000-00003E140000}"/>
    <cellStyle name="___retention_FEPTablesJul19_probe card difficult challenges_2007Test_SoC_0618_2008Tables_FOCUS_ERM-ERD-FEP-LITH-INTC-FAC-AP_DRAFTv7_4FINAL2009Tables_ERD_Oct30_lsw" xfId="2124" xr:uid="{00000000-0005-0000-0000-00003F140000}"/>
    <cellStyle name="___retention_FEPTablesJul19_probe card difficult challenges_2007Test_SoC_0618_2008Tables_FOCUS_ERM-ERD-FEP-LITH-INTC-FAC-AP_DRAFTv7_4FINAL2009Tables_ERD_Oct30_lsw2" xfId="2125" xr:uid="{00000000-0005-0000-0000-000040140000}"/>
    <cellStyle name="___retention_FEPTablesJul19_probe card difficult challenges_2007Test_SoC_0618_2008Tables_FOCUS_ERM-ERD-FEP-LITH-INTC-FAC-AP_DRAFTv7_ITRS 2010 NAND Flash table revision--LSW  (Revised 09-15-2010)" xfId="7090" xr:uid="{00000000-0005-0000-0000-000041140000}"/>
    <cellStyle name="___retention_FEPTablesJul19_probe card difficult challenges_2007Test_SoC_0618_2008Tables_FOCUS_ERM-ERD-FEP-LITH-INTC-FAC-AP_DRAFTv7_ITRS B)_Table_ver6_INTC1~6_021710_After_Telecon_Rev_Alexis-lswEDITORS-NOTES" xfId="5547" xr:uid="{00000000-0005-0000-0000-000042140000}"/>
    <cellStyle name="___retention_FEPTablesJul19_probe card difficult challenges_2007Test_SoC_0618_2008Tables_FOCUS_ERM-ERD-FEP-LITH-INTC-FAC-AP_DRAFTv7_ITRS EUV Mask WG Meeting with Proposals-2009" xfId="2126" xr:uid="{00000000-0005-0000-0000-000043140000}"/>
    <cellStyle name="___retention_FEPTablesJul19_probe card difficult challenges_2007Test_SoC_0618_2008Tables_FOCUS_ERM-ERD-FEP-LITH-INTC-FAC-AP_DRAFTv7_ITRS Optica Mask Table change note 200907011" xfId="2127" xr:uid="{00000000-0005-0000-0000-000044140000}"/>
    <cellStyle name="___retention_FEPTablesJul19_probe card difficult challenges_2007Test_SoC_0618_2008Tables_FOCUS_ERM-ERD-FEP-LITH-INTC-FAC-AP_DRAFTv7_Litho_Challenges_2009_ITRS_Lith_Table_Summary-V5" xfId="2128" xr:uid="{00000000-0005-0000-0000-000045140000}"/>
    <cellStyle name="___retention_FEPTablesJul19_probe card difficult challenges_2007Test_SoC_0618_2008Tables_FOCUS_ERM-ERD-FEP-LITH-INTC-FAC-AP_DRAFTv7_Table INTC6-Final from Italy" xfId="5548" xr:uid="{00000000-0005-0000-0000-000046140000}"/>
    <cellStyle name="___retention_FEPTablesJul19_probe card difficult challenges_2007Test_SoC_0618_2008Tables_FOCUS_ERM-ERD-FEP-LITH-INTC-FAC-AP_DRAFTv7_Table-PIDS4-LSW" xfId="7091" xr:uid="{00000000-0005-0000-0000-000047140000}"/>
    <cellStyle name="___retention_FEPTablesJul19_probe card difficult challenges_2007Test_SoC_0618_2008Tables_FOCUS_ERM-ERD-FEP-LITH-INTC-FAC-AP_DRAFTv7_To Linda ITRS_NILb (2)" xfId="2129" xr:uid="{00000000-0005-0000-0000-000048140000}"/>
    <cellStyle name="___retention_FEPTablesJul19_probe card difficult challenges_2007Test_SoC_0618_2008Test 081203 handler revised proposal by SEAJ" xfId="5549" xr:uid="{00000000-0005-0000-0000-000049140000}"/>
    <cellStyle name="___retention_FEPTablesJul19_probe card difficult challenges_2007Test_SoC_0618_2008Test 081203 handler revised proposal by SEAJ_2009 ITRS TestTable(Handler)090505" xfId="5550" xr:uid="{00000000-0005-0000-0000-00004A140000}"/>
    <cellStyle name="___retention_FEPTablesJul19_probe card difficult challenges_2007Test_SoC_0618_2008Test 081203 handler revised proposal by SEAJ_Table Test-T8 RF updated 14 July 2009" xfId="5551" xr:uid="{00000000-0005-0000-0000-00004B140000}"/>
    <cellStyle name="___retention_FEPTablesJul19_probe card difficult challenges_2007Test_SoC_0618_2008Test 1120 prober " xfId="5552" xr:uid="{00000000-0005-0000-0000-00004C140000}"/>
    <cellStyle name="___retention_FEPTablesJul19_probe card difficult challenges_2007Test_SoC_0618_2008Test 1120 prober _2009 ITRS TestTable(Handler)090505" xfId="5553" xr:uid="{00000000-0005-0000-0000-00004D140000}"/>
    <cellStyle name="___retention_FEPTablesJul19_probe card difficult challenges_2007Test_SoC_0618_2008Test 1120 prober _Table Test-T8 RF updated 14 July 2009" xfId="5554" xr:uid="{00000000-0005-0000-0000-00004E140000}"/>
    <cellStyle name="___retention_FEPTablesJul19_probe card difficult challenges_2007Test_SoC_0618_2008Test0722" xfId="5555" xr:uid="{00000000-0005-0000-0000-00004F140000}"/>
    <cellStyle name="___retention_FEPTablesJul19_probe card difficult challenges_2007Test_SoC_0618_2008Test0722_2009 ITRS TestTable(Handler)090505" xfId="5556" xr:uid="{00000000-0005-0000-0000-000050140000}"/>
    <cellStyle name="___retention_FEPTablesJul19_probe card difficult challenges_2007Test_SoC_0618_2008Test0722_Table Test-T8 RF updated 14 July 2009" xfId="5557" xr:uid="{00000000-0005-0000-0000-000051140000}"/>
    <cellStyle name="___retention_FEPTablesJul19_probe card difficult challenges_2007Test_SoC_0618_2008Test1215" xfId="5558" xr:uid="{00000000-0005-0000-0000-000052140000}"/>
    <cellStyle name="___retention_FEPTablesJul19_probe card difficult challenges_2007Test_SoC_0618_2008Test1215_Table Test-T8 RF updated 14 July 2009" xfId="5559" xr:uid="{00000000-0005-0000-0000-000053140000}"/>
    <cellStyle name="___retention_FEPTablesJul19_probe card difficult challenges_2007Test_SoC_0618_2008TestProposals_Handler_081208" xfId="5560" xr:uid="{00000000-0005-0000-0000-000054140000}"/>
    <cellStyle name="___retention_FEPTablesJul19_probe card difficult challenges_2007Test_SoC_0618_2008TestProposals_Handler_081208_Table Test-T8 RF updated 14 July 2009" xfId="5561" xr:uid="{00000000-0005-0000-0000-000055140000}"/>
    <cellStyle name="___retention_FEPTablesJul19_probe card difficult challenges_2007Test_SoC_0618_2009 ITRS TestTable(Handler)090505" xfId="5562" xr:uid="{00000000-0005-0000-0000-000056140000}"/>
    <cellStyle name="___retention_FEPTablesJul19_probe card difficult challenges_2007Test_SoC_0618_2009 TR Tables_Factory Integration version 08-LSW" xfId="2130" xr:uid="{00000000-0005-0000-0000-000057140000}"/>
    <cellStyle name="___retention_FEPTablesJul19_probe card difficult challenges_2007Test_SoC_0618_2009 TR Tables_Factory Integration(20090806)_02A" xfId="2131" xr:uid="{00000000-0005-0000-0000-000058140000}"/>
    <cellStyle name="___retention_FEPTablesJul19_probe card difficult challenges_2007Test_SoC_0618_2009_INDEX" xfId="5563" xr:uid="{00000000-0005-0000-0000-000059140000}"/>
    <cellStyle name="___retention_FEPTablesJul19_probe card difficult challenges_2007Test_SoC_0618_2009_InterconnectTables_03032010" xfId="5564" xr:uid="{00000000-0005-0000-0000-00005A140000}"/>
    <cellStyle name="___retention_FEPTablesJul19_probe card difficult challenges_2007Test_SoC_0618_2009Tables_FOCUS_B_ITRS" xfId="2132" xr:uid="{00000000-0005-0000-0000-00005B140000}"/>
    <cellStyle name="___retention_FEPTablesJul19_probe card difficult challenges_2007Test_SoC_0618_2009Tables_FOCUS_B_itwg(Factory Integration)09" xfId="2133" xr:uid="{00000000-0005-0000-0000-00005C140000}"/>
    <cellStyle name="___retention_FEPTablesJul19_probe card difficult challenges_2007Test_SoC_0618_2009Tables_Focus_B-LITH-US-Bussels-V3" xfId="2134" xr:uid="{00000000-0005-0000-0000-00005D140000}"/>
    <cellStyle name="___retention_FEPTablesJul19_probe card difficult challenges_2007Test_SoC_0618_2009Tables_Focus_B-LITH-US-V13b" xfId="2135" xr:uid="{00000000-0005-0000-0000-00005E140000}"/>
    <cellStyle name="___retention_FEPTablesJul19_probe card difficult challenges_2007Test_SoC_0618_2009Tables_FOCUS_C_ITRS-FEPITWG(LL edits)" xfId="6802" xr:uid="{00000000-0005-0000-0000-00005F140000}"/>
    <cellStyle name="___retention_FEPTablesJul19_probe card difficult challenges_2007Test_SoC_0618_2009Tables_FOCUS_C_ITRSV1" xfId="2136" xr:uid="{00000000-0005-0000-0000-000060140000}"/>
    <cellStyle name="___retention_FEPTablesJul19_probe card difficult challenges_2007Test_SoC_0618_2009Tables_FOCUS_C_ITRSV3" xfId="2137" xr:uid="{00000000-0005-0000-0000-000061140000}"/>
    <cellStyle name="___retention_FEPTablesJul19_probe card difficult challenges_2007Test_SoC_0618_2009Tables_FOCUS_D_ITRS-ITWG Copy 2010 V1" xfId="2138" xr:uid="{00000000-0005-0000-0000-000062140000}"/>
    <cellStyle name="___retention_FEPTablesJul19_probe card difficult challenges_2007Test_SoC_0618_2009Tables_FOCUS_E_ITRS-AP and Interconnectv1" xfId="5565" xr:uid="{00000000-0005-0000-0000-000063140000}"/>
    <cellStyle name="___retention_FEPTablesJul19_probe card difficult challenges_2007Test_SoC_0618_2009Tables_ORTC_V5" xfId="2139" xr:uid="{00000000-0005-0000-0000-000064140000}"/>
    <cellStyle name="___retention_FEPTablesJul19_probe card difficult challenges_2007Test_SoC_0618_2010-Update-PIDS-4B-lsw" xfId="7392" xr:uid="{00000000-0005-0000-0000-000065140000}"/>
    <cellStyle name="___retention_FEPTablesJul19_probe card difficult challenges_2007Test_SoC_0618_2011_ORTC-2A" xfId="3168" xr:uid="{00000000-0005-0000-0000-000066140000}"/>
    <cellStyle name="___retention_FEPTablesJul19_probe card difficult challenges_2007Test_SoC_0618_4FINAL2009Tables_ERD_Oct30_lsw" xfId="2140" xr:uid="{00000000-0005-0000-0000-000067140000}"/>
    <cellStyle name="___retention_FEPTablesJul19_probe card difficult challenges_2007Test_SoC_0618_4FINAL2009Tables_ERD_Oct30_lsw2" xfId="2141" xr:uid="{00000000-0005-0000-0000-000068140000}"/>
    <cellStyle name="___retention_FEPTablesJul19_probe card difficult challenges_2007Test_SoC_0618_ITRS 2010 NAND Flash table revision--LSW  (Revised 09-15-2010)" xfId="6803" xr:uid="{00000000-0005-0000-0000-000069140000}"/>
    <cellStyle name="___retention_FEPTablesJul19_probe card difficult challenges_2007Test_SoC_0618_ITRS B)_Table_ver6_INTC1~6_021710_After_Telecon_Rev_Alexis-lswEDITORS-NOTES" xfId="5566" xr:uid="{00000000-0005-0000-0000-00006A140000}"/>
    <cellStyle name="___retention_FEPTablesJul19_probe card difficult challenges_2007Test_SoC_0618_ITRS EUV Mask WG Meeting with Proposals-2009" xfId="2142" xr:uid="{00000000-0005-0000-0000-00006B140000}"/>
    <cellStyle name="___retention_FEPTablesJul19_probe card difficult challenges_2007Test_SoC_0618_ITRS Optica Mask Table change note 200907011" xfId="2143" xr:uid="{00000000-0005-0000-0000-00006C140000}"/>
    <cellStyle name="___retention_FEPTablesJul19_probe card difficult challenges_2007Test_SoC_0618_Litho_Challenges_2009_ITRS_Lith_Table_Summary-V5" xfId="2144" xr:uid="{00000000-0005-0000-0000-00006D140000}"/>
    <cellStyle name="___retention_FEPTablesJul19_probe card difficult challenges_2007Test_SoC_0618_Table INTC6-Final from Italy" xfId="5567" xr:uid="{00000000-0005-0000-0000-00006E140000}"/>
    <cellStyle name="___retention_FEPTablesJul19_probe card difficult challenges_2007Test_SoC_0618_Table Test-T11 Prober updated 08Jul09" xfId="5568" xr:uid="{00000000-0005-0000-0000-00006F140000}"/>
    <cellStyle name="___retention_FEPTablesJul19_probe card difficult challenges_2007Test_SoC_0618_Table Test-T8 RF updated 14 July 2009" xfId="5569" xr:uid="{00000000-0005-0000-0000-000070140000}"/>
    <cellStyle name="___retention_FEPTablesJul19_probe card difficult challenges_2007Test_SoC_0618_Table-PIDS4-LSW" xfId="6804" xr:uid="{00000000-0005-0000-0000-000071140000}"/>
    <cellStyle name="___retention_FEPTablesJul19_probe card difficult challenges_2007Test_SoC_0618_Test_Tables_20081208" xfId="5570" xr:uid="{00000000-0005-0000-0000-000072140000}"/>
    <cellStyle name="___retention_FEPTablesJul19_probe card difficult challenges_2007Test_SoC_0618_Test_Tables_20081208 Korea feedback_08081225 " xfId="5571" xr:uid="{00000000-0005-0000-0000-000073140000}"/>
    <cellStyle name="___retention_FEPTablesJul19_probe card difficult challenges_2007Test_SoC_0618_Test_Tables_20081208 Korea feedback_08081225 _Table Test-T8 RF updated 14 July 2009" xfId="5572" xr:uid="{00000000-0005-0000-0000-000074140000}"/>
    <cellStyle name="___retention_FEPTablesJul19_probe card difficult challenges_2007Test_SoC_0618_Test_Tables_20081208_Table Test-T8 RF updated 14 July 2009" xfId="5573" xr:uid="{00000000-0005-0000-0000-000075140000}"/>
    <cellStyle name="___retention_FEPTablesJul19_probe card difficult challenges_2007Test_SoC_0618_Test_Tables_20081231プローブカード案" xfId="5574" xr:uid="{00000000-0005-0000-0000-000076140000}"/>
    <cellStyle name="___retention_FEPTablesJul19_probe card difficult challenges_2007Test_SoC_0618_Test_Tables_20081231プローブカード案_Table Test-T8 RF updated 14 July 2009" xfId="5575" xr:uid="{00000000-0005-0000-0000-000077140000}"/>
    <cellStyle name="___retention_FEPTablesJul19_probe card difficult challenges_2007Test_SoC_0618_Test_Tables_20090113プローブカード案2" xfId="5576" xr:uid="{00000000-0005-0000-0000-000078140000}"/>
    <cellStyle name="___retention_FEPTablesJul19_probe card difficult challenges_2007Test_SoC_0618_Test_Tables_20090113プローブカード案2_Table Test-T8 RF updated 14 July 2009" xfId="5577" xr:uid="{00000000-0005-0000-0000-000079140000}"/>
    <cellStyle name="___retention_FEPTablesJul19_probe card difficult challenges_2007Test_SoC_0618_Test_Tables_20090113プローブカード案3" xfId="5578" xr:uid="{00000000-0005-0000-0000-00007A140000}"/>
    <cellStyle name="___retention_FEPTablesJul19_probe card difficult challenges_2007Test_SoC_0618_Test_Tables_20090113プローブカード案3_Table Test-T8 RF updated 14 July 2009" xfId="5579" xr:uid="{00000000-0005-0000-0000-00007B140000}"/>
    <cellStyle name="___retention_FEPTablesJul19_probe card difficult challenges_2007Test_SoC_0618_To Linda ITRS_NILb (2)" xfId="2145" xr:uid="{00000000-0005-0000-0000-00007C140000}"/>
    <cellStyle name="___retention_FEPTablesJul19_probe card difficult challenges_2007Test_SoC_0618_見直しfor2009：2007Test0829_SoC&amp;Logic" xfId="5580" xr:uid="{00000000-0005-0000-0000-00007D140000}"/>
    <cellStyle name="___retention_FEPTablesJul19_probe card difficult challenges_2007Test_SoC_0618_見直しfor2009：2007Test0829_SoC&amp;Logic(0707会議後)" xfId="5581" xr:uid="{00000000-0005-0000-0000-00007E140000}"/>
    <cellStyle name="___retention_FEPTablesJul19_probe card difficult challenges_2008Tables_FOCUS_ERM-ERD-FEP-LITH-INTC-FAC-AP_DRAFTv7" xfId="2146" xr:uid="{00000000-0005-0000-0000-00007F140000}"/>
    <cellStyle name="___retention_FEPTablesJul19_probe card difficult challenges_2008Tables_FOCUS_ERM-ERD-FEP-LITH-INTC-FAC-AP_DRAFTv7 2" xfId="7505" xr:uid="{00000000-0005-0000-0000-000080140000}"/>
    <cellStyle name="___retention_FEPTablesJul19_probe card difficult challenges_2008Tables_FOCUS_ERM-ERD-FEP-LITH-INTC-FAC-AP_DRAFTv7_2009 TR Tables_Factory Integration version 08-LSW" xfId="2147" xr:uid="{00000000-0005-0000-0000-000081140000}"/>
    <cellStyle name="___retention_FEPTablesJul19_probe card difficult challenges_2008Tables_FOCUS_ERM-ERD-FEP-LITH-INTC-FAC-AP_DRAFTv7_2009 TR Tables_Factory Integration(20090806)_02A" xfId="2148" xr:uid="{00000000-0005-0000-0000-000082140000}"/>
    <cellStyle name="___retention_FEPTablesJul19_probe card difficult challenges_2008Tables_FOCUS_ERM-ERD-FEP-LITH-INTC-FAC-AP_DRAFTv7_2009_INDEX" xfId="5582" xr:uid="{00000000-0005-0000-0000-000083140000}"/>
    <cellStyle name="___retention_FEPTablesJul19_probe card difficult challenges_2008Tables_FOCUS_ERM-ERD-FEP-LITH-INTC-FAC-AP_DRAFTv7_2009_InterconnectTables_03032010" xfId="5583" xr:uid="{00000000-0005-0000-0000-000084140000}"/>
    <cellStyle name="___retention_FEPTablesJul19_probe card difficult challenges_2008Tables_FOCUS_ERM-ERD-FEP-LITH-INTC-FAC-AP_DRAFTv7_2009Tables_FOCUS_B_ITRS" xfId="2149" xr:uid="{00000000-0005-0000-0000-000085140000}"/>
    <cellStyle name="___retention_FEPTablesJul19_probe card difficult challenges_2008Tables_FOCUS_ERM-ERD-FEP-LITH-INTC-FAC-AP_DRAFTv7_2009Tables_FOCUS_B_itwg(Factory Integration)09" xfId="2150" xr:uid="{00000000-0005-0000-0000-000086140000}"/>
    <cellStyle name="___retention_FEPTablesJul19_probe card difficult challenges_2008Tables_FOCUS_ERM-ERD-FEP-LITH-INTC-FAC-AP_DRAFTv7_2009Tables_Focus_B-LITH-US-Bussels-V3" xfId="2151" xr:uid="{00000000-0005-0000-0000-000087140000}"/>
    <cellStyle name="___retention_FEPTablesJul19_probe card difficult challenges_2008Tables_FOCUS_ERM-ERD-FEP-LITH-INTC-FAC-AP_DRAFTv7_2009Tables_Focus_B-LITH-US-V13b" xfId="2152" xr:uid="{00000000-0005-0000-0000-000088140000}"/>
    <cellStyle name="___retention_FEPTablesJul19_probe card difficult challenges_2008Tables_FOCUS_ERM-ERD-FEP-LITH-INTC-FAC-AP_DRAFTv7_2009Tables_FOCUS_C_ITRS-FEPITWG(LL edits)" xfId="7092" xr:uid="{00000000-0005-0000-0000-000089140000}"/>
    <cellStyle name="___retention_FEPTablesJul19_probe card difficult challenges_2008Tables_FOCUS_ERM-ERD-FEP-LITH-INTC-FAC-AP_DRAFTv7_2009Tables_FOCUS_C_ITRSV1" xfId="2153" xr:uid="{00000000-0005-0000-0000-00008A140000}"/>
    <cellStyle name="___retention_FEPTablesJul19_probe card difficult challenges_2008Tables_FOCUS_ERM-ERD-FEP-LITH-INTC-FAC-AP_DRAFTv7_2009Tables_FOCUS_C_ITRSV3" xfId="2154" xr:uid="{00000000-0005-0000-0000-00008B140000}"/>
    <cellStyle name="___retention_FEPTablesJul19_probe card difficult challenges_2008Tables_FOCUS_ERM-ERD-FEP-LITH-INTC-FAC-AP_DRAFTv7_2009Tables_FOCUS_D_ITRS-ITWG Copy 2010 V1" xfId="2155" xr:uid="{00000000-0005-0000-0000-00008C140000}"/>
    <cellStyle name="___retention_FEPTablesJul19_probe card difficult challenges_2008Tables_FOCUS_ERM-ERD-FEP-LITH-INTC-FAC-AP_DRAFTv7_2009Tables_FOCUS_E_ITRS-AP and Interconnectv1" xfId="5584" xr:uid="{00000000-0005-0000-0000-00008D140000}"/>
    <cellStyle name="___retention_FEPTablesJul19_probe card difficult challenges_2008Tables_FOCUS_ERM-ERD-FEP-LITH-INTC-FAC-AP_DRAFTv7_2009Tables_ORTC_V5" xfId="2156" xr:uid="{00000000-0005-0000-0000-00008E140000}"/>
    <cellStyle name="___retention_FEPTablesJul19_probe card difficult challenges_2008Tables_FOCUS_ERM-ERD-FEP-LITH-INTC-FAC-AP_DRAFTv7_2010-Update-PIDS-4B-lsw" xfId="7689" xr:uid="{00000000-0005-0000-0000-00008F140000}"/>
    <cellStyle name="___retention_FEPTablesJul19_probe card difficult challenges_2008Tables_FOCUS_ERM-ERD-FEP-LITH-INTC-FAC-AP_DRAFTv7_2011_ORTC-2A" xfId="3169" xr:uid="{00000000-0005-0000-0000-000090140000}"/>
    <cellStyle name="___retention_FEPTablesJul19_probe card difficult challenges_2008Tables_FOCUS_ERM-ERD-FEP-LITH-INTC-FAC-AP_DRAFTv7_4FINAL2009Tables_ERD_Oct30_lsw" xfId="2157" xr:uid="{00000000-0005-0000-0000-000091140000}"/>
    <cellStyle name="___retention_FEPTablesJul19_probe card difficult challenges_2008Tables_FOCUS_ERM-ERD-FEP-LITH-INTC-FAC-AP_DRAFTv7_4FINAL2009Tables_ERD_Oct30_lsw2" xfId="2158" xr:uid="{00000000-0005-0000-0000-000092140000}"/>
    <cellStyle name="___retention_FEPTablesJul19_probe card difficult challenges_2008Tables_FOCUS_ERM-ERD-FEP-LITH-INTC-FAC-AP_DRAFTv7_ITRS 2010 NAND Flash table revision--LSW  (Revised 09-15-2010)" xfId="7093" xr:uid="{00000000-0005-0000-0000-000093140000}"/>
    <cellStyle name="___retention_FEPTablesJul19_probe card difficult challenges_2008Tables_FOCUS_ERM-ERD-FEP-LITH-INTC-FAC-AP_DRAFTv7_ITRS B)_Table_ver6_INTC1~6_021710_After_Telecon_Rev_Alexis-lswEDITORS-NOTES" xfId="5585" xr:uid="{00000000-0005-0000-0000-000094140000}"/>
    <cellStyle name="___retention_FEPTablesJul19_probe card difficult challenges_2008Tables_FOCUS_ERM-ERD-FEP-LITH-INTC-FAC-AP_DRAFTv7_ITRS EUV Mask WG Meeting with Proposals-2009" xfId="2159" xr:uid="{00000000-0005-0000-0000-000095140000}"/>
    <cellStyle name="___retention_FEPTablesJul19_probe card difficult challenges_2008Tables_FOCUS_ERM-ERD-FEP-LITH-INTC-FAC-AP_DRAFTv7_ITRS Optica Mask Table change note 200907011" xfId="2160" xr:uid="{00000000-0005-0000-0000-000096140000}"/>
    <cellStyle name="___retention_FEPTablesJul19_probe card difficult challenges_2008Tables_FOCUS_ERM-ERD-FEP-LITH-INTC-FAC-AP_DRAFTv7_Litho_Challenges_2009_ITRS_Lith_Table_Summary-V5" xfId="2161" xr:uid="{00000000-0005-0000-0000-000097140000}"/>
    <cellStyle name="___retention_FEPTablesJul19_probe card difficult challenges_2008Tables_FOCUS_ERM-ERD-FEP-LITH-INTC-FAC-AP_DRAFTv7_Table INTC6-Final from Italy" xfId="5586" xr:uid="{00000000-0005-0000-0000-000098140000}"/>
    <cellStyle name="___retention_FEPTablesJul19_probe card difficult challenges_2008Tables_FOCUS_ERM-ERD-FEP-LITH-INTC-FAC-AP_DRAFTv7_Table-PIDS4-LSW" xfId="7232" xr:uid="{00000000-0005-0000-0000-000099140000}"/>
    <cellStyle name="___retention_FEPTablesJul19_probe card difficult challenges_2008Tables_FOCUS_ERM-ERD-FEP-LITH-INTC-FAC-AP_DRAFTv7_To Linda ITRS_NILb (2)" xfId="2162" xr:uid="{00000000-0005-0000-0000-00009A140000}"/>
    <cellStyle name="___retention_FEPTablesJul19_probe card difficult challenges_2008Test 081203 handler revised proposal by SEAJ" xfId="5587" xr:uid="{00000000-0005-0000-0000-00009B140000}"/>
    <cellStyle name="___retention_FEPTablesJul19_probe card difficult challenges_2008Test 081203 handler revised proposal by SEAJ_2009 ITRS TestTable(Handler)090505" xfId="5588" xr:uid="{00000000-0005-0000-0000-00009C140000}"/>
    <cellStyle name="___retention_FEPTablesJul19_probe card difficult challenges_2008Test 081203 handler revised proposal by SEAJ_Table Test-T8 RF updated 14 July 2009" xfId="5589" xr:uid="{00000000-0005-0000-0000-00009D140000}"/>
    <cellStyle name="___retention_FEPTablesJul19_probe card difficult challenges_2008Test 1120 prober " xfId="5590" xr:uid="{00000000-0005-0000-0000-00009E140000}"/>
    <cellStyle name="___retention_FEPTablesJul19_probe card difficult challenges_2008Test 1120 prober _2009 ITRS TestTable(Handler)090505" xfId="5591" xr:uid="{00000000-0005-0000-0000-00009F140000}"/>
    <cellStyle name="___retention_FEPTablesJul19_probe card difficult challenges_2008Test 1120 prober _Table Test-T8 RF updated 14 July 2009" xfId="5592" xr:uid="{00000000-0005-0000-0000-0000A0140000}"/>
    <cellStyle name="___retention_FEPTablesJul19_probe card difficult challenges_2008Test0722" xfId="5593" xr:uid="{00000000-0005-0000-0000-0000A1140000}"/>
    <cellStyle name="___retention_FEPTablesJul19_probe card difficult challenges_2008Test0722_2009 ITRS TestTable(Handler)090505" xfId="5594" xr:uid="{00000000-0005-0000-0000-0000A2140000}"/>
    <cellStyle name="___retention_FEPTablesJul19_probe card difficult challenges_2008Test0722_Table Test-T8 RF updated 14 July 2009" xfId="5595" xr:uid="{00000000-0005-0000-0000-0000A3140000}"/>
    <cellStyle name="___retention_FEPTablesJul19_probe card difficult challenges_2008Test1215" xfId="5596" xr:uid="{00000000-0005-0000-0000-0000A4140000}"/>
    <cellStyle name="___retention_FEPTablesJul19_probe card difficult challenges_2008Test1215_Table Test-T8 RF updated 14 July 2009" xfId="5597" xr:uid="{00000000-0005-0000-0000-0000A5140000}"/>
    <cellStyle name="___retention_FEPTablesJul19_probe card difficult challenges_2008TestProposals_Handler_081208" xfId="5598" xr:uid="{00000000-0005-0000-0000-0000A6140000}"/>
    <cellStyle name="___retention_FEPTablesJul19_probe card difficult challenges_2008TestProposals_Handler_081208_Table Test-T8 RF updated 14 July 2009" xfId="5599" xr:uid="{00000000-0005-0000-0000-0000A7140000}"/>
    <cellStyle name="___retention_FEPTablesJul19_probe card difficult challenges_2009 ITRS TestTable(Handler)090505" xfId="5600" xr:uid="{00000000-0005-0000-0000-0000A8140000}"/>
    <cellStyle name="___retention_FEPTablesJul19_probe card difficult challenges_2009 TR Tables_Factory Integration version 08-LSW" xfId="2163" xr:uid="{00000000-0005-0000-0000-0000A9140000}"/>
    <cellStyle name="___retention_FEPTablesJul19_probe card difficult challenges_2009 TR Tables_Factory Integration(20090806)_02A" xfId="2164" xr:uid="{00000000-0005-0000-0000-0000AA140000}"/>
    <cellStyle name="___retention_FEPTablesJul19_probe card difficult challenges_2009_INDEX" xfId="5601" xr:uid="{00000000-0005-0000-0000-0000AB140000}"/>
    <cellStyle name="___retention_FEPTablesJul19_probe card difficult challenges_2009_InterconnectTables_03032010" xfId="5602" xr:uid="{00000000-0005-0000-0000-0000AC140000}"/>
    <cellStyle name="___retention_FEPTablesJul19_probe card difficult challenges_2009Tables_FOCUS_B_ITRS" xfId="2165" xr:uid="{00000000-0005-0000-0000-0000AD140000}"/>
    <cellStyle name="___retention_FEPTablesJul19_probe card difficult challenges_2009Tables_FOCUS_B_itwg(Factory Integration)09" xfId="2166" xr:uid="{00000000-0005-0000-0000-0000AE140000}"/>
    <cellStyle name="___retention_FEPTablesJul19_probe card difficult challenges_2009Tables_Focus_B-LITH-US-Bussels-V3" xfId="2167" xr:uid="{00000000-0005-0000-0000-0000AF140000}"/>
    <cellStyle name="___retention_FEPTablesJul19_probe card difficult challenges_2009Tables_Focus_B-LITH-US-V13b" xfId="2168" xr:uid="{00000000-0005-0000-0000-0000B0140000}"/>
    <cellStyle name="___retention_FEPTablesJul19_probe card difficult challenges_2009Tables_FOCUS_C_ITRS-FEPITWG(LL edits)" xfId="6805" xr:uid="{00000000-0005-0000-0000-0000B1140000}"/>
    <cellStyle name="___retention_FEPTablesJul19_probe card difficult challenges_2009Tables_FOCUS_C_ITRSV1" xfId="2169" xr:uid="{00000000-0005-0000-0000-0000B2140000}"/>
    <cellStyle name="___retention_FEPTablesJul19_probe card difficult challenges_2009Tables_FOCUS_C_ITRSV3" xfId="2170" xr:uid="{00000000-0005-0000-0000-0000B3140000}"/>
    <cellStyle name="___retention_FEPTablesJul19_probe card difficult challenges_2009Tables_FOCUS_D_ITRS-ITWG Copy 2010 V1" xfId="2171" xr:uid="{00000000-0005-0000-0000-0000B4140000}"/>
    <cellStyle name="___retention_FEPTablesJul19_probe card difficult challenges_2009Tables_FOCUS_E_ITRS-AP and Interconnectv1" xfId="5603" xr:uid="{00000000-0005-0000-0000-0000B5140000}"/>
    <cellStyle name="___retention_FEPTablesJul19_probe card difficult challenges_2009Tables_ORTC_V5" xfId="2172" xr:uid="{00000000-0005-0000-0000-0000B6140000}"/>
    <cellStyle name="___retention_FEPTablesJul19_probe card difficult challenges_2010-Update-PIDS-4B-lsw" xfId="6806" xr:uid="{00000000-0005-0000-0000-0000B7140000}"/>
    <cellStyle name="___retention_FEPTablesJul19_probe card difficult challenges_2011_ORTC-2A" xfId="3170" xr:uid="{00000000-0005-0000-0000-0000B8140000}"/>
    <cellStyle name="___retention_FEPTablesJul19_probe card difficult challenges_4FINAL2009Tables_ERD_Oct30_lsw" xfId="2173" xr:uid="{00000000-0005-0000-0000-0000B9140000}"/>
    <cellStyle name="___retention_FEPTablesJul19_probe card difficult challenges_4FINAL2009Tables_ERD_Oct30_lsw2" xfId="2174" xr:uid="{00000000-0005-0000-0000-0000BA140000}"/>
    <cellStyle name="___retention_FEPTablesJul19_probe card difficult challenges_ITRS 2010 NAND Flash table revision--LSW  (Revised 09-15-2010)" xfId="7393" xr:uid="{00000000-0005-0000-0000-0000BB140000}"/>
    <cellStyle name="___retention_FEPTablesJul19_probe card difficult challenges_ITRS B)_Table_ver6_INTC1~6_021710_After_Telecon_Rev_Alexis-lswEDITORS-NOTES" xfId="5604" xr:uid="{00000000-0005-0000-0000-0000BC140000}"/>
    <cellStyle name="___retention_FEPTablesJul19_probe card difficult challenges_ITRS EUV Mask WG Meeting with Proposals-2009" xfId="2175" xr:uid="{00000000-0005-0000-0000-0000BD140000}"/>
    <cellStyle name="___retention_FEPTablesJul19_probe card difficult challenges_ITRS Optica Mask Table change note 200907011" xfId="2176" xr:uid="{00000000-0005-0000-0000-0000BE140000}"/>
    <cellStyle name="___retention_FEPTablesJul19_probe card difficult challenges_Litho_Challenges_2009_ITRS_Lith_Table_Summary-V5" xfId="2177" xr:uid="{00000000-0005-0000-0000-0000BF140000}"/>
    <cellStyle name="___retention_FEPTablesJul19_probe card difficult challenges_SOC_Proposal_2 (1)" xfId="2178" xr:uid="{00000000-0005-0000-0000-0000C0140000}"/>
    <cellStyle name="___retention_FEPTablesJul19_probe card difficult challenges_SOC_Proposal_2 (1) 2" xfId="6895" xr:uid="{00000000-0005-0000-0000-0000C1140000}"/>
    <cellStyle name="___retention_FEPTablesJul19_probe card difficult challenges_SOC_Proposal_2 (1)_2007Test_SoC_0618" xfId="2179" xr:uid="{00000000-0005-0000-0000-0000C2140000}"/>
    <cellStyle name="___retention_FEPTablesJul19_probe card difficult challenges_SOC_Proposal_2 (1)_2007Test_SoC_0618 2" xfId="6896" xr:uid="{00000000-0005-0000-0000-0000C3140000}"/>
    <cellStyle name="___retention_FEPTablesJul19_probe card difficult challenges_SOC_Proposal_2 (1)_2007Test_SoC_0618_2008Tables_FOCUS_ERM-ERD-FEP-LITH-INTC-FAC-AP_DRAFTv7" xfId="2180" xr:uid="{00000000-0005-0000-0000-0000C4140000}"/>
    <cellStyle name="___retention_FEPTablesJul19_probe card difficult challenges_SOC_Proposal_2 (1)_2007Test_SoC_0618_2008Tables_FOCUS_ERM-ERD-FEP-LITH-INTC-FAC-AP_DRAFTv7 2" xfId="7506" xr:uid="{00000000-0005-0000-0000-0000C5140000}"/>
    <cellStyle name="___retention_FEPTablesJul19_probe card difficult challenges_SOC_Proposal_2 (1)_2007Test_SoC_0618_2008Tables_FOCUS_ERM-ERD-FEP-LITH-INTC-FAC-AP_DRAFTv7_2009 TR Tables_Factory Integration version 08-LSW" xfId="2181" xr:uid="{00000000-0005-0000-0000-0000C6140000}"/>
    <cellStyle name="___retention_FEPTablesJul19_probe card difficult challenges_SOC_Proposal_2 (1)_2007Test_SoC_0618_2008Tables_FOCUS_ERM-ERD-FEP-LITH-INTC-FAC-AP_DRAFTv7_2009 TR Tables_Factory Integration(20090806)_02A" xfId="2182" xr:uid="{00000000-0005-0000-0000-0000C7140000}"/>
    <cellStyle name="___retention_FEPTablesJul19_probe card difficult challenges_SOC_Proposal_2 (1)_2007Test_SoC_0618_2008Tables_FOCUS_ERM-ERD-FEP-LITH-INTC-FAC-AP_DRAFTv7_2009_INDEX" xfId="5605" xr:uid="{00000000-0005-0000-0000-0000C8140000}"/>
    <cellStyle name="___retention_FEPTablesJul19_probe card difficult challenges_SOC_Proposal_2 (1)_2007Test_SoC_0618_2008Tables_FOCUS_ERM-ERD-FEP-LITH-INTC-FAC-AP_DRAFTv7_2009_InterconnectTables_03032010" xfId="5606" xr:uid="{00000000-0005-0000-0000-0000C9140000}"/>
    <cellStyle name="___retention_FEPTablesJul19_probe card difficult challenges_SOC_Proposal_2 (1)_2007Test_SoC_0618_2008Tables_FOCUS_ERM-ERD-FEP-LITH-INTC-FAC-AP_DRAFTv7_2009Tables_FOCUS_B_ITRS" xfId="2183" xr:uid="{00000000-0005-0000-0000-0000CA140000}"/>
    <cellStyle name="___retention_FEPTablesJul19_probe card difficult challenges_SOC_Proposal_2 (1)_2007Test_SoC_0618_2008Tables_FOCUS_ERM-ERD-FEP-LITH-INTC-FAC-AP_DRAFTv7_2009Tables_FOCUS_B_itwg(Factory Integration)09" xfId="2184" xr:uid="{00000000-0005-0000-0000-0000CB140000}"/>
    <cellStyle name="___retention_FEPTablesJul19_probe card difficult challenges_SOC_Proposal_2 (1)_2007Test_SoC_0618_2008Tables_FOCUS_ERM-ERD-FEP-LITH-INTC-FAC-AP_DRAFTv7_2009Tables_Focus_B-LITH-US-Bussels-V3" xfId="2185" xr:uid="{00000000-0005-0000-0000-0000CC140000}"/>
    <cellStyle name="___retention_FEPTablesJul19_probe card difficult challenges_SOC_Proposal_2 (1)_2007Test_SoC_0618_2008Tables_FOCUS_ERM-ERD-FEP-LITH-INTC-FAC-AP_DRAFTv7_2009Tables_Focus_B-LITH-US-V13b" xfId="2186" xr:uid="{00000000-0005-0000-0000-0000CD140000}"/>
    <cellStyle name="___retention_FEPTablesJul19_probe card difficult challenges_SOC_Proposal_2 (1)_2007Test_SoC_0618_2008Tables_FOCUS_ERM-ERD-FEP-LITH-INTC-FAC-AP_DRAFTv7_2009Tables_FOCUS_C_ITRS-FEPITWG(LL edits)" xfId="7394" xr:uid="{00000000-0005-0000-0000-0000CE140000}"/>
    <cellStyle name="___retention_FEPTablesJul19_probe card difficult challenges_SOC_Proposal_2 (1)_2007Test_SoC_0618_2008Tables_FOCUS_ERM-ERD-FEP-LITH-INTC-FAC-AP_DRAFTv7_2009Tables_FOCUS_C_ITRSV1" xfId="2187" xr:uid="{00000000-0005-0000-0000-0000CF140000}"/>
    <cellStyle name="___retention_FEPTablesJul19_probe card difficult challenges_SOC_Proposal_2 (1)_2007Test_SoC_0618_2008Tables_FOCUS_ERM-ERD-FEP-LITH-INTC-FAC-AP_DRAFTv7_2009Tables_FOCUS_C_ITRSV3" xfId="2188" xr:uid="{00000000-0005-0000-0000-0000D0140000}"/>
    <cellStyle name="___retention_FEPTablesJul19_probe card difficult challenges_SOC_Proposal_2 (1)_2007Test_SoC_0618_2008Tables_FOCUS_ERM-ERD-FEP-LITH-INTC-FAC-AP_DRAFTv7_2009Tables_FOCUS_D_ITRS-ITWG Copy 2010 V1" xfId="2189" xr:uid="{00000000-0005-0000-0000-0000D1140000}"/>
    <cellStyle name="___retention_FEPTablesJul19_probe card difficult challenges_SOC_Proposal_2 (1)_2007Test_SoC_0618_2008Tables_FOCUS_ERM-ERD-FEP-LITH-INTC-FAC-AP_DRAFTv7_2009Tables_FOCUS_E_ITRS-AP and Interconnectv1" xfId="5607" xr:uid="{00000000-0005-0000-0000-0000D2140000}"/>
    <cellStyle name="___retention_FEPTablesJul19_probe card difficult challenges_SOC_Proposal_2 (1)_2007Test_SoC_0618_2008Tables_FOCUS_ERM-ERD-FEP-LITH-INTC-FAC-AP_DRAFTv7_2009Tables_ORTC_V5" xfId="2190" xr:uid="{00000000-0005-0000-0000-0000D3140000}"/>
    <cellStyle name="___retention_FEPTablesJul19_probe card difficult challenges_SOC_Proposal_2 (1)_2007Test_SoC_0618_2008Tables_FOCUS_ERM-ERD-FEP-LITH-INTC-FAC-AP_DRAFTv7_2010-Update-PIDS-4B-lsw" xfId="7395" xr:uid="{00000000-0005-0000-0000-0000D4140000}"/>
    <cellStyle name="___retention_FEPTablesJul19_probe card difficult challenges_SOC_Proposal_2 (1)_2007Test_SoC_0618_2008Tables_FOCUS_ERM-ERD-FEP-LITH-INTC-FAC-AP_DRAFTv7_2011_ORTC-2A" xfId="3171" xr:uid="{00000000-0005-0000-0000-0000D5140000}"/>
    <cellStyle name="___retention_FEPTablesJul19_probe card difficult challenges_SOC_Proposal_2 (1)_2007Test_SoC_0618_2008Tables_FOCUS_ERM-ERD-FEP-LITH-INTC-FAC-AP_DRAFTv7_4FINAL2009Tables_ERD_Oct30_lsw" xfId="2191" xr:uid="{00000000-0005-0000-0000-0000D6140000}"/>
    <cellStyle name="___retention_FEPTablesJul19_probe card difficult challenges_SOC_Proposal_2 (1)_2007Test_SoC_0618_2008Tables_FOCUS_ERM-ERD-FEP-LITH-INTC-FAC-AP_DRAFTv7_4FINAL2009Tables_ERD_Oct30_lsw2" xfId="2192" xr:uid="{00000000-0005-0000-0000-0000D7140000}"/>
    <cellStyle name="___retention_FEPTablesJul19_probe card difficult challenges_SOC_Proposal_2 (1)_2007Test_SoC_0618_2008Tables_FOCUS_ERM-ERD-FEP-LITH-INTC-FAC-AP_DRAFTv7_ITRS 2010 NAND Flash table revision--LSW  (Revised 09-15-2010)" xfId="6807" xr:uid="{00000000-0005-0000-0000-0000D8140000}"/>
    <cellStyle name="___retention_FEPTablesJul19_probe card difficult challenges_SOC_Proposal_2 (1)_2007Test_SoC_0618_2008Tables_FOCUS_ERM-ERD-FEP-LITH-INTC-FAC-AP_DRAFTv7_ITRS B)_Table_ver6_INTC1~6_021710_After_Telecon_Rev_Alexis-lswEDITORS-NOTES" xfId="5608" xr:uid="{00000000-0005-0000-0000-0000D9140000}"/>
    <cellStyle name="___retention_FEPTablesJul19_probe card difficult challenges_SOC_Proposal_2 (1)_2007Test_SoC_0618_2008Tables_FOCUS_ERM-ERD-FEP-LITH-INTC-FAC-AP_DRAFTv7_ITRS EUV Mask WG Meeting with Proposals-2009" xfId="2193" xr:uid="{00000000-0005-0000-0000-0000DA140000}"/>
    <cellStyle name="___retention_FEPTablesJul19_probe card difficult challenges_SOC_Proposal_2 (1)_2007Test_SoC_0618_2008Tables_FOCUS_ERM-ERD-FEP-LITH-INTC-FAC-AP_DRAFTv7_ITRS Optica Mask Table change note 200907011" xfId="2194" xr:uid="{00000000-0005-0000-0000-0000DB140000}"/>
    <cellStyle name="___retention_FEPTablesJul19_probe card difficult challenges_SOC_Proposal_2 (1)_2007Test_SoC_0618_2008Tables_FOCUS_ERM-ERD-FEP-LITH-INTC-FAC-AP_DRAFTv7_Litho_Challenges_2009_ITRS_Lith_Table_Summary-V5" xfId="2195" xr:uid="{00000000-0005-0000-0000-0000DC140000}"/>
    <cellStyle name="___retention_FEPTablesJul19_probe card difficult challenges_SOC_Proposal_2 (1)_2007Test_SoC_0618_2008Tables_FOCUS_ERM-ERD-FEP-LITH-INTC-FAC-AP_DRAFTv7_Table INTC6-Final from Italy" xfId="5609" xr:uid="{00000000-0005-0000-0000-0000DD140000}"/>
    <cellStyle name="___retention_FEPTablesJul19_probe card difficult challenges_SOC_Proposal_2 (1)_2007Test_SoC_0618_2008Tables_FOCUS_ERM-ERD-FEP-LITH-INTC-FAC-AP_DRAFTv7_Table-PIDS4-LSW" xfId="7690" xr:uid="{00000000-0005-0000-0000-0000DE140000}"/>
    <cellStyle name="___retention_FEPTablesJul19_probe card difficult challenges_SOC_Proposal_2 (1)_2007Test_SoC_0618_2008Tables_FOCUS_ERM-ERD-FEP-LITH-INTC-FAC-AP_DRAFTv7_To Linda ITRS_NILb (2)" xfId="2196" xr:uid="{00000000-0005-0000-0000-0000DF140000}"/>
    <cellStyle name="___retention_FEPTablesJul19_probe card difficult challenges_SOC_Proposal_2 (1)_2007Test_SoC_0618_2008Test 081203 handler revised proposal by SEAJ" xfId="5610" xr:uid="{00000000-0005-0000-0000-0000E0140000}"/>
    <cellStyle name="___retention_FEPTablesJul19_probe card difficult challenges_SOC_Proposal_2 (1)_2007Test_SoC_0618_2008Test 081203 handler revised proposal by SEAJ_2009 ITRS TestTable(Handler)090505" xfId="5611" xr:uid="{00000000-0005-0000-0000-0000E1140000}"/>
    <cellStyle name="___retention_FEPTablesJul19_probe card difficult challenges_SOC_Proposal_2 (1)_2007Test_SoC_0618_2008Test 081203 handler revised proposal by SEAJ_Table Test-T8 RF updated 14 July 2009" xfId="5612" xr:uid="{00000000-0005-0000-0000-0000E2140000}"/>
    <cellStyle name="___retention_FEPTablesJul19_probe card difficult challenges_SOC_Proposal_2 (1)_2007Test_SoC_0618_2008Test 1120 prober " xfId="5613" xr:uid="{00000000-0005-0000-0000-0000E3140000}"/>
    <cellStyle name="___retention_FEPTablesJul19_probe card difficult challenges_SOC_Proposal_2 (1)_2007Test_SoC_0618_2008Test 1120 prober _2009 ITRS TestTable(Handler)090505" xfId="5614" xr:uid="{00000000-0005-0000-0000-0000E4140000}"/>
    <cellStyle name="___retention_FEPTablesJul19_probe card difficult challenges_SOC_Proposal_2 (1)_2007Test_SoC_0618_2008Test 1120 prober _Table Test-T8 RF updated 14 July 2009" xfId="5615" xr:uid="{00000000-0005-0000-0000-0000E5140000}"/>
    <cellStyle name="___retention_FEPTablesJul19_probe card difficult challenges_SOC_Proposal_2 (1)_2007Test_SoC_0618_2008Test0722" xfId="5616" xr:uid="{00000000-0005-0000-0000-0000E6140000}"/>
    <cellStyle name="___retention_FEPTablesJul19_probe card difficult challenges_SOC_Proposal_2 (1)_2007Test_SoC_0618_2008Test0722_2009 ITRS TestTable(Handler)090505" xfId="5617" xr:uid="{00000000-0005-0000-0000-0000E7140000}"/>
    <cellStyle name="___retention_FEPTablesJul19_probe card difficult challenges_SOC_Proposal_2 (1)_2007Test_SoC_0618_2008Test0722_Table Test-T8 RF updated 14 July 2009" xfId="5618" xr:uid="{00000000-0005-0000-0000-0000E8140000}"/>
    <cellStyle name="___retention_FEPTablesJul19_probe card difficult challenges_SOC_Proposal_2 (1)_2007Test_SoC_0618_2008Test1215" xfId="5619" xr:uid="{00000000-0005-0000-0000-0000E9140000}"/>
    <cellStyle name="___retention_FEPTablesJul19_probe card difficult challenges_SOC_Proposal_2 (1)_2007Test_SoC_0618_2008Test1215_Table Test-T8 RF updated 14 July 2009" xfId="5620" xr:uid="{00000000-0005-0000-0000-0000EA140000}"/>
    <cellStyle name="___retention_FEPTablesJul19_probe card difficult challenges_SOC_Proposal_2 (1)_2007Test_SoC_0618_2008TestProposals_Handler_081208" xfId="5621" xr:uid="{00000000-0005-0000-0000-0000EB140000}"/>
    <cellStyle name="___retention_FEPTablesJul19_probe card difficult challenges_SOC_Proposal_2 (1)_2007Test_SoC_0618_2008TestProposals_Handler_081208_Table Test-T8 RF updated 14 July 2009" xfId="5622" xr:uid="{00000000-0005-0000-0000-0000EC140000}"/>
    <cellStyle name="___retention_FEPTablesJul19_probe card difficult challenges_SOC_Proposal_2 (1)_2007Test_SoC_0618_2009 ITRS TestTable(Handler)090505" xfId="5623" xr:uid="{00000000-0005-0000-0000-0000ED140000}"/>
    <cellStyle name="___retention_FEPTablesJul19_probe card difficult challenges_SOC_Proposal_2 (1)_2007Test_SoC_0618_2009 TR Tables_Factory Integration version 08-LSW" xfId="2197" xr:uid="{00000000-0005-0000-0000-0000EE140000}"/>
    <cellStyle name="___retention_FEPTablesJul19_probe card difficult challenges_SOC_Proposal_2 (1)_2007Test_SoC_0618_2009 TR Tables_Factory Integration(20090806)_02A" xfId="2198" xr:uid="{00000000-0005-0000-0000-0000EF140000}"/>
    <cellStyle name="___retention_FEPTablesJul19_probe card difficult challenges_SOC_Proposal_2 (1)_2007Test_SoC_0618_2009_INDEX" xfId="5624" xr:uid="{00000000-0005-0000-0000-0000F0140000}"/>
    <cellStyle name="___retention_FEPTablesJul19_probe card difficult challenges_SOC_Proposal_2 (1)_2007Test_SoC_0618_2009_InterconnectTables_03032010" xfId="5625" xr:uid="{00000000-0005-0000-0000-0000F1140000}"/>
    <cellStyle name="___retention_FEPTablesJul19_probe card difficult challenges_SOC_Proposal_2 (1)_2007Test_SoC_0618_2009Tables_FOCUS_B_ITRS" xfId="2199" xr:uid="{00000000-0005-0000-0000-0000F2140000}"/>
    <cellStyle name="___retention_FEPTablesJul19_probe card difficult challenges_SOC_Proposal_2 (1)_2007Test_SoC_0618_2009Tables_FOCUS_B_itwg(Factory Integration)09" xfId="2200" xr:uid="{00000000-0005-0000-0000-0000F3140000}"/>
    <cellStyle name="___retention_FEPTablesJul19_probe card difficult challenges_SOC_Proposal_2 (1)_2007Test_SoC_0618_2009Tables_Focus_B-LITH-US-Bussels-V3" xfId="2201" xr:uid="{00000000-0005-0000-0000-0000F4140000}"/>
    <cellStyle name="___retention_FEPTablesJul19_probe card difficult challenges_SOC_Proposal_2 (1)_2007Test_SoC_0618_2009Tables_Focus_B-LITH-US-V13b" xfId="2202" xr:uid="{00000000-0005-0000-0000-0000F5140000}"/>
    <cellStyle name="___retention_FEPTablesJul19_probe card difficult challenges_SOC_Proposal_2 (1)_2007Test_SoC_0618_2009Tables_FOCUS_C_ITRS-FEPITWG(LL edits)" xfId="7691" xr:uid="{00000000-0005-0000-0000-0000F6140000}"/>
    <cellStyle name="___retention_FEPTablesJul19_probe card difficult challenges_SOC_Proposal_2 (1)_2007Test_SoC_0618_2009Tables_FOCUS_C_ITRSV1" xfId="2203" xr:uid="{00000000-0005-0000-0000-0000F7140000}"/>
    <cellStyle name="___retention_FEPTablesJul19_probe card difficult challenges_SOC_Proposal_2 (1)_2007Test_SoC_0618_2009Tables_FOCUS_C_ITRSV3" xfId="2204" xr:uid="{00000000-0005-0000-0000-0000F8140000}"/>
    <cellStyle name="___retention_FEPTablesJul19_probe card difficult challenges_SOC_Proposal_2 (1)_2007Test_SoC_0618_2009Tables_FOCUS_D_ITRS-ITWG Copy 2010 V1" xfId="2205" xr:uid="{00000000-0005-0000-0000-0000F9140000}"/>
    <cellStyle name="___retention_FEPTablesJul19_probe card difficult challenges_SOC_Proposal_2 (1)_2007Test_SoC_0618_2009Tables_FOCUS_E_ITRS-AP and Interconnectv1" xfId="5626" xr:uid="{00000000-0005-0000-0000-0000FA140000}"/>
    <cellStyle name="___retention_FEPTablesJul19_probe card difficult challenges_SOC_Proposal_2 (1)_2007Test_SoC_0618_2009Tables_ORTC_V5" xfId="2206" xr:uid="{00000000-0005-0000-0000-0000FB140000}"/>
    <cellStyle name="___retention_FEPTablesJul19_probe card difficult challenges_SOC_Proposal_2 (1)_2007Test_SoC_0618_2010-Update-PIDS-4B-lsw" xfId="7692" xr:uid="{00000000-0005-0000-0000-0000FC140000}"/>
    <cellStyle name="___retention_FEPTablesJul19_probe card difficult challenges_SOC_Proposal_2 (1)_2007Test_SoC_0618_2011_ORTC-2A" xfId="3172" xr:uid="{00000000-0005-0000-0000-0000FD140000}"/>
    <cellStyle name="___retention_FEPTablesJul19_probe card difficult challenges_SOC_Proposal_2 (1)_2007Test_SoC_0618_4FINAL2009Tables_ERD_Oct30_lsw" xfId="2207" xr:uid="{00000000-0005-0000-0000-0000FE140000}"/>
    <cellStyle name="___retention_FEPTablesJul19_probe card difficult challenges_SOC_Proposal_2 (1)_2007Test_SoC_0618_4FINAL2009Tables_ERD_Oct30_lsw2" xfId="2208" xr:uid="{00000000-0005-0000-0000-0000FF140000}"/>
    <cellStyle name="___retention_FEPTablesJul19_probe card difficult challenges_SOC_Proposal_2 (1)_2007Test_SoC_0618_ITRS 2010 NAND Flash table revision--LSW  (Revised 09-15-2010)" xfId="7693" xr:uid="{00000000-0005-0000-0000-000000150000}"/>
    <cellStyle name="___retention_FEPTablesJul19_probe card difficult challenges_SOC_Proposal_2 (1)_2007Test_SoC_0618_ITRS B)_Table_ver6_INTC1~6_021710_After_Telecon_Rev_Alexis-lswEDITORS-NOTES" xfId="5627" xr:uid="{00000000-0005-0000-0000-000001150000}"/>
    <cellStyle name="___retention_FEPTablesJul19_probe card difficult challenges_SOC_Proposal_2 (1)_2007Test_SoC_0618_ITRS EUV Mask WG Meeting with Proposals-2009" xfId="2209" xr:uid="{00000000-0005-0000-0000-000002150000}"/>
    <cellStyle name="___retention_FEPTablesJul19_probe card difficult challenges_SOC_Proposal_2 (1)_2007Test_SoC_0618_ITRS Optica Mask Table change note 200907011" xfId="2210" xr:uid="{00000000-0005-0000-0000-000003150000}"/>
    <cellStyle name="___retention_FEPTablesJul19_probe card difficult challenges_SOC_Proposal_2 (1)_2007Test_SoC_0618_Litho_Challenges_2009_ITRS_Lith_Table_Summary-V5" xfId="2211" xr:uid="{00000000-0005-0000-0000-000004150000}"/>
    <cellStyle name="___retention_FEPTablesJul19_probe card difficult challenges_SOC_Proposal_2 (1)_2007Test_SoC_0618_Table INTC6-Final from Italy" xfId="5628" xr:uid="{00000000-0005-0000-0000-000005150000}"/>
    <cellStyle name="___retention_FEPTablesJul19_probe card difficult challenges_SOC_Proposal_2 (1)_2007Test_SoC_0618_Table Test-T11 Prober updated 08Jul09" xfId="5629" xr:uid="{00000000-0005-0000-0000-000006150000}"/>
    <cellStyle name="___retention_FEPTablesJul19_probe card difficult challenges_SOC_Proposal_2 (1)_2007Test_SoC_0618_Table Test-T8 RF updated 14 July 2009" xfId="5630" xr:uid="{00000000-0005-0000-0000-000007150000}"/>
    <cellStyle name="___retention_FEPTablesJul19_probe card difficult challenges_SOC_Proposal_2 (1)_2007Test_SoC_0618_Table-PIDS4-LSW" xfId="7094" xr:uid="{00000000-0005-0000-0000-000008150000}"/>
    <cellStyle name="___retention_FEPTablesJul19_probe card difficult challenges_SOC_Proposal_2 (1)_2007Test_SoC_0618_Test_Tables_20081208" xfId="5631" xr:uid="{00000000-0005-0000-0000-000009150000}"/>
    <cellStyle name="___retention_FEPTablesJul19_probe card difficult challenges_SOC_Proposal_2 (1)_2007Test_SoC_0618_Test_Tables_20081208 Korea feedback_08081225 " xfId="5632" xr:uid="{00000000-0005-0000-0000-00000A150000}"/>
    <cellStyle name="___retention_FEPTablesJul19_probe card difficult challenges_SOC_Proposal_2 (1)_2007Test_SoC_0618_Test_Tables_20081208 Korea feedback_08081225 _Table Test-T8 RF updated 14 July 2009" xfId="5633" xr:uid="{00000000-0005-0000-0000-00000B150000}"/>
    <cellStyle name="___retention_FEPTablesJul19_probe card difficult challenges_SOC_Proposal_2 (1)_2007Test_SoC_0618_Test_Tables_20081208_Table Test-T8 RF updated 14 July 2009" xfId="5634" xr:uid="{00000000-0005-0000-0000-00000C150000}"/>
    <cellStyle name="___retention_FEPTablesJul19_probe card difficult challenges_SOC_Proposal_2 (1)_2007Test_SoC_0618_Test_Tables_20081231プローブカード案" xfId="5635" xr:uid="{00000000-0005-0000-0000-00000D150000}"/>
    <cellStyle name="___retention_FEPTablesJul19_probe card difficult challenges_SOC_Proposal_2 (1)_2007Test_SoC_0618_Test_Tables_20081231プローブカード案_Table Test-T8 RF updated 14 July 2009" xfId="5636" xr:uid="{00000000-0005-0000-0000-00000E150000}"/>
    <cellStyle name="___retention_FEPTablesJul19_probe card difficult challenges_SOC_Proposal_2 (1)_2007Test_SoC_0618_Test_Tables_20090113プローブカード案2" xfId="5637" xr:uid="{00000000-0005-0000-0000-00000F150000}"/>
    <cellStyle name="___retention_FEPTablesJul19_probe card difficult challenges_SOC_Proposal_2 (1)_2007Test_SoC_0618_Test_Tables_20090113プローブカード案2_Table Test-T8 RF updated 14 July 2009" xfId="5638" xr:uid="{00000000-0005-0000-0000-000010150000}"/>
    <cellStyle name="___retention_FEPTablesJul19_probe card difficult challenges_SOC_Proposal_2 (1)_2007Test_SoC_0618_Test_Tables_20090113プローブカード案3" xfId="5639" xr:uid="{00000000-0005-0000-0000-000011150000}"/>
    <cellStyle name="___retention_FEPTablesJul19_probe card difficult challenges_SOC_Proposal_2 (1)_2007Test_SoC_0618_Test_Tables_20090113プローブカード案3_Table Test-T8 RF updated 14 July 2009" xfId="5640" xr:uid="{00000000-0005-0000-0000-000012150000}"/>
    <cellStyle name="___retention_FEPTablesJul19_probe card difficult challenges_SOC_Proposal_2 (1)_2007Test_SoC_0618_To Linda ITRS_NILb (2)" xfId="2212" xr:uid="{00000000-0005-0000-0000-000013150000}"/>
    <cellStyle name="___retention_FEPTablesJul19_probe card difficult challenges_SOC_Proposal_2 (1)_2007Test_SoC_0618_見直しfor2009：2007Test0829_SoC&amp;Logic" xfId="5641" xr:uid="{00000000-0005-0000-0000-000014150000}"/>
    <cellStyle name="___retention_FEPTablesJul19_probe card difficult challenges_SOC_Proposal_2 (1)_2007Test_SoC_0618_見直しfor2009：2007Test0829_SoC&amp;Logic(0707会議後)" xfId="5642" xr:uid="{00000000-0005-0000-0000-000015150000}"/>
    <cellStyle name="___retention_FEPTablesJul19_probe card difficult challenges_SOC_Proposal_2 (1)_2008Tables_FOCUS_ERM-ERD-FEP-LITH-INTC-FAC-AP_DRAFTv7" xfId="2213" xr:uid="{00000000-0005-0000-0000-000016150000}"/>
    <cellStyle name="___retention_FEPTablesJul19_probe card difficult challenges_SOC_Proposal_2 (1)_2008Tables_FOCUS_ERM-ERD-FEP-LITH-INTC-FAC-AP_DRAFTv7 2" xfId="7507" xr:uid="{00000000-0005-0000-0000-000017150000}"/>
    <cellStyle name="___retention_FEPTablesJul19_probe card difficult challenges_SOC_Proposal_2 (1)_2008Tables_FOCUS_ERM-ERD-FEP-LITH-INTC-FAC-AP_DRAFTv7_2009 TR Tables_Factory Integration version 08-LSW" xfId="2214" xr:uid="{00000000-0005-0000-0000-000018150000}"/>
    <cellStyle name="___retention_FEPTablesJul19_probe card difficult challenges_SOC_Proposal_2 (1)_2008Tables_FOCUS_ERM-ERD-FEP-LITH-INTC-FAC-AP_DRAFTv7_2009 TR Tables_Factory Integration(20090806)_02A" xfId="2215" xr:uid="{00000000-0005-0000-0000-000019150000}"/>
    <cellStyle name="___retention_FEPTablesJul19_probe card difficult challenges_SOC_Proposal_2 (1)_2008Tables_FOCUS_ERM-ERD-FEP-LITH-INTC-FAC-AP_DRAFTv7_2009_INDEX" xfId="5643" xr:uid="{00000000-0005-0000-0000-00001A150000}"/>
    <cellStyle name="___retention_FEPTablesJul19_probe card difficult challenges_SOC_Proposal_2 (1)_2008Tables_FOCUS_ERM-ERD-FEP-LITH-INTC-FAC-AP_DRAFTv7_2009_InterconnectTables_03032010" xfId="5644" xr:uid="{00000000-0005-0000-0000-00001B150000}"/>
    <cellStyle name="___retention_FEPTablesJul19_probe card difficult challenges_SOC_Proposal_2 (1)_2008Tables_FOCUS_ERM-ERD-FEP-LITH-INTC-FAC-AP_DRAFTv7_2009Tables_FOCUS_B_ITRS" xfId="2216" xr:uid="{00000000-0005-0000-0000-00001C150000}"/>
    <cellStyle name="___retention_FEPTablesJul19_probe card difficult challenges_SOC_Proposal_2 (1)_2008Tables_FOCUS_ERM-ERD-FEP-LITH-INTC-FAC-AP_DRAFTv7_2009Tables_FOCUS_B_itwg(Factory Integration)09" xfId="2217" xr:uid="{00000000-0005-0000-0000-00001D150000}"/>
    <cellStyle name="___retention_FEPTablesJul19_probe card difficult challenges_SOC_Proposal_2 (1)_2008Tables_FOCUS_ERM-ERD-FEP-LITH-INTC-FAC-AP_DRAFTv7_2009Tables_Focus_B-LITH-US-Bussels-V3" xfId="2218" xr:uid="{00000000-0005-0000-0000-00001E150000}"/>
    <cellStyle name="___retention_FEPTablesJul19_probe card difficult challenges_SOC_Proposal_2 (1)_2008Tables_FOCUS_ERM-ERD-FEP-LITH-INTC-FAC-AP_DRAFTv7_2009Tables_Focus_B-LITH-US-V13b" xfId="2219" xr:uid="{00000000-0005-0000-0000-00001F150000}"/>
    <cellStyle name="___retention_FEPTablesJul19_probe card difficult challenges_SOC_Proposal_2 (1)_2008Tables_FOCUS_ERM-ERD-FEP-LITH-INTC-FAC-AP_DRAFTv7_2009Tables_FOCUS_C_ITRS-FEPITWG(LL edits)" xfId="6808" xr:uid="{00000000-0005-0000-0000-000020150000}"/>
    <cellStyle name="___retention_FEPTablesJul19_probe card difficult challenges_SOC_Proposal_2 (1)_2008Tables_FOCUS_ERM-ERD-FEP-LITH-INTC-FAC-AP_DRAFTv7_2009Tables_FOCUS_C_ITRSV1" xfId="2220" xr:uid="{00000000-0005-0000-0000-000021150000}"/>
    <cellStyle name="___retention_FEPTablesJul19_probe card difficult challenges_SOC_Proposal_2 (1)_2008Tables_FOCUS_ERM-ERD-FEP-LITH-INTC-FAC-AP_DRAFTv7_2009Tables_FOCUS_C_ITRSV3" xfId="2221" xr:uid="{00000000-0005-0000-0000-000022150000}"/>
    <cellStyle name="___retention_FEPTablesJul19_probe card difficult challenges_SOC_Proposal_2 (1)_2008Tables_FOCUS_ERM-ERD-FEP-LITH-INTC-FAC-AP_DRAFTv7_2009Tables_FOCUS_D_ITRS-ITWG Copy 2010 V1" xfId="2222" xr:uid="{00000000-0005-0000-0000-000023150000}"/>
    <cellStyle name="___retention_FEPTablesJul19_probe card difficult challenges_SOC_Proposal_2 (1)_2008Tables_FOCUS_ERM-ERD-FEP-LITH-INTC-FAC-AP_DRAFTv7_2009Tables_FOCUS_E_ITRS-AP and Interconnectv1" xfId="5645" xr:uid="{00000000-0005-0000-0000-000024150000}"/>
    <cellStyle name="___retention_FEPTablesJul19_probe card difficult challenges_SOC_Proposal_2 (1)_2008Tables_FOCUS_ERM-ERD-FEP-LITH-INTC-FAC-AP_DRAFTv7_2009Tables_ORTC_V5" xfId="2223" xr:uid="{00000000-0005-0000-0000-000025150000}"/>
    <cellStyle name="___retention_FEPTablesJul19_probe card difficult challenges_SOC_Proposal_2 (1)_2008Tables_FOCUS_ERM-ERD-FEP-LITH-INTC-FAC-AP_DRAFTv7_2010-Update-PIDS-4B-lsw" xfId="7396" xr:uid="{00000000-0005-0000-0000-000026150000}"/>
    <cellStyle name="___retention_FEPTablesJul19_probe card difficult challenges_SOC_Proposal_2 (1)_2008Tables_FOCUS_ERM-ERD-FEP-LITH-INTC-FAC-AP_DRAFTv7_2011_ORTC-2A" xfId="3173" xr:uid="{00000000-0005-0000-0000-000027150000}"/>
    <cellStyle name="___retention_FEPTablesJul19_probe card difficult challenges_SOC_Proposal_2 (1)_2008Tables_FOCUS_ERM-ERD-FEP-LITH-INTC-FAC-AP_DRAFTv7_4FINAL2009Tables_ERD_Oct30_lsw" xfId="2224" xr:uid="{00000000-0005-0000-0000-000028150000}"/>
    <cellStyle name="___retention_FEPTablesJul19_probe card difficult challenges_SOC_Proposal_2 (1)_2008Tables_FOCUS_ERM-ERD-FEP-LITH-INTC-FAC-AP_DRAFTv7_4FINAL2009Tables_ERD_Oct30_lsw2" xfId="2225" xr:uid="{00000000-0005-0000-0000-000029150000}"/>
    <cellStyle name="___retention_FEPTablesJul19_probe card difficult challenges_SOC_Proposal_2 (1)_2008Tables_FOCUS_ERM-ERD-FEP-LITH-INTC-FAC-AP_DRAFTv7_ITRS 2010 NAND Flash table revision--LSW  (Revised 09-15-2010)" xfId="7397" xr:uid="{00000000-0005-0000-0000-00002A150000}"/>
    <cellStyle name="___retention_FEPTablesJul19_probe card difficult challenges_SOC_Proposal_2 (1)_2008Tables_FOCUS_ERM-ERD-FEP-LITH-INTC-FAC-AP_DRAFTv7_ITRS B)_Table_ver6_INTC1~6_021710_After_Telecon_Rev_Alexis-lswEDITORS-NOTES" xfId="5646" xr:uid="{00000000-0005-0000-0000-00002B150000}"/>
    <cellStyle name="___retention_FEPTablesJul19_probe card difficult challenges_SOC_Proposal_2 (1)_2008Tables_FOCUS_ERM-ERD-FEP-LITH-INTC-FAC-AP_DRAFTv7_ITRS EUV Mask WG Meeting with Proposals-2009" xfId="2226" xr:uid="{00000000-0005-0000-0000-00002C150000}"/>
    <cellStyle name="___retention_FEPTablesJul19_probe card difficult challenges_SOC_Proposal_2 (1)_2008Tables_FOCUS_ERM-ERD-FEP-LITH-INTC-FAC-AP_DRAFTv7_ITRS Optica Mask Table change note 200907011" xfId="2227" xr:uid="{00000000-0005-0000-0000-00002D150000}"/>
    <cellStyle name="___retention_FEPTablesJul19_probe card difficult challenges_SOC_Proposal_2 (1)_2008Tables_FOCUS_ERM-ERD-FEP-LITH-INTC-FAC-AP_DRAFTv7_Litho_Challenges_2009_ITRS_Lith_Table_Summary-V5" xfId="2228" xr:uid="{00000000-0005-0000-0000-00002E150000}"/>
    <cellStyle name="___retention_FEPTablesJul19_probe card difficult challenges_SOC_Proposal_2 (1)_2008Tables_FOCUS_ERM-ERD-FEP-LITH-INTC-FAC-AP_DRAFTv7_Table INTC6-Final from Italy" xfId="5647" xr:uid="{00000000-0005-0000-0000-00002F150000}"/>
    <cellStyle name="___retention_FEPTablesJul19_probe card difficult challenges_SOC_Proposal_2 (1)_2008Tables_FOCUS_ERM-ERD-FEP-LITH-INTC-FAC-AP_DRAFTv7_Table-PIDS4-LSW" xfId="7095" xr:uid="{00000000-0005-0000-0000-000030150000}"/>
    <cellStyle name="___retention_FEPTablesJul19_probe card difficult challenges_SOC_Proposal_2 (1)_2008Tables_FOCUS_ERM-ERD-FEP-LITH-INTC-FAC-AP_DRAFTv7_To Linda ITRS_NILb (2)" xfId="2229" xr:uid="{00000000-0005-0000-0000-000031150000}"/>
    <cellStyle name="___retention_FEPTablesJul19_probe card difficult challenges_SOC_Proposal_2 (1)_2008Test 081203 handler revised proposal by SEAJ" xfId="5648" xr:uid="{00000000-0005-0000-0000-000032150000}"/>
    <cellStyle name="___retention_FEPTablesJul19_probe card difficult challenges_SOC_Proposal_2 (1)_2008Test 081203 handler revised proposal by SEAJ_2009 ITRS TestTable(Handler)090505" xfId="5649" xr:uid="{00000000-0005-0000-0000-000033150000}"/>
    <cellStyle name="___retention_FEPTablesJul19_probe card difficult challenges_SOC_Proposal_2 (1)_2008Test 081203 handler revised proposal by SEAJ_Table Test-T8 RF updated 14 July 2009" xfId="5650" xr:uid="{00000000-0005-0000-0000-000034150000}"/>
    <cellStyle name="___retention_FEPTablesJul19_probe card difficult challenges_SOC_Proposal_2 (1)_2008Test 1120 prober " xfId="5651" xr:uid="{00000000-0005-0000-0000-000035150000}"/>
    <cellStyle name="___retention_FEPTablesJul19_probe card difficult challenges_SOC_Proposal_2 (1)_2008Test 1120 prober _2009 ITRS TestTable(Handler)090505" xfId="5652" xr:uid="{00000000-0005-0000-0000-000036150000}"/>
    <cellStyle name="___retention_FEPTablesJul19_probe card difficult challenges_SOC_Proposal_2 (1)_2008Test 1120 prober _Table Test-T8 RF updated 14 July 2009" xfId="5653" xr:uid="{00000000-0005-0000-0000-000037150000}"/>
    <cellStyle name="___retention_FEPTablesJul19_probe card difficult challenges_SOC_Proposal_2 (1)_2008Test0722" xfId="5654" xr:uid="{00000000-0005-0000-0000-000038150000}"/>
    <cellStyle name="___retention_FEPTablesJul19_probe card difficult challenges_SOC_Proposal_2 (1)_2008Test0722_2009 ITRS TestTable(Handler)090505" xfId="5655" xr:uid="{00000000-0005-0000-0000-000039150000}"/>
    <cellStyle name="___retention_FEPTablesJul19_probe card difficult challenges_SOC_Proposal_2 (1)_2008Test0722_Table Test-T8 RF updated 14 July 2009" xfId="5656" xr:uid="{00000000-0005-0000-0000-00003A150000}"/>
    <cellStyle name="___retention_FEPTablesJul19_probe card difficult challenges_SOC_Proposal_2 (1)_2008Test1215" xfId="5657" xr:uid="{00000000-0005-0000-0000-00003B150000}"/>
    <cellStyle name="___retention_FEPTablesJul19_probe card difficult challenges_SOC_Proposal_2 (1)_2008Test1215_Table Test-T8 RF updated 14 July 2009" xfId="5658" xr:uid="{00000000-0005-0000-0000-00003C150000}"/>
    <cellStyle name="___retention_FEPTablesJul19_probe card difficult challenges_SOC_Proposal_2 (1)_2008TestProposals_Handler_081208" xfId="5659" xr:uid="{00000000-0005-0000-0000-00003D150000}"/>
    <cellStyle name="___retention_FEPTablesJul19_probe card difficult challenges_SOC_Proposal_2 (1)_2008TestProposals_Handler_081208_Table Test-T8 RF updated 14 July 2009" xfId="5660" xr:uid="{00000000-0005-0000-0000-00003E150000}"/>
    <cellStyle name="___retention_FEPTablesJul19_probe card difficult challenges_SOC_Proposal_2 (1)_2009 ITRS TestTable(Handler)090505" xfId="5661" xr:uid="{00000000-0005-0000-0000-00003F150000}"/>
    <cellStyle name="___retention_FEPTablesJul19_probe card difficult challenges_SOC_Proposal_2 (1)_2009 TR Tables_Factory Integration version 08-LSW" xfId="2230" xr:uid="{00000000-0005-0000-0000-000040150000}"/>
    <cellStyle name="___retention_FEPTablesJul19_probe card difficult challenges_SOC_Proposal_2 (1)_2009 TR Tables_Factory Integration(20090806)_02A" xfId="2231" xr:uid="{00000000-0005-0000-0000-000041150000}"/>
    <cellStyle name="___retention_FEPTablesJul19_probe card difficult challenges_SOC_Proposal_2 (1)_2009_INDEX" xfId="5662" xr:uid="{00000000-0005-0000-0000-000042150000}"/>
    <cellStyle name="___retention_FEPTablesJul19_probe card difficult challenges_SOC_Proposal_2 (1)_2009_InterconnectTables_03032010" xfId="5663" xr:uid="{00000000-0005-0000-0000-000043150000}"/>
    <cellStyle name="___retention_FEPTablesJul19_probe card difficult challenges_SOC_Proposal_2 (1)_2009Tables_FOCUS_B_ITRS" xfId="2232" xr:uid="{00000000-0005-0000-0000-000044150000}"/>
    <cellStyle name="___retention_FEPTablesJul19_probe card difficult challenges_SOC_Proposal_2 (1)_2009Tables_FOCUS_B_itwg(Factory Integration)09" xfId="2233" xr:uid="{00000000-0005-0000-0000-000045150000}"/>
    <cellStyle name="___retention_FEPTablesJul19_probe card difficult challenges_SOC_Proposal_2 (1)_2009Tables_Focus_B-LITH-US-Bussels-V3" xfId="2234" xr:uid="{00000000-0005-0000-0000-000046150000}"/>
    <cellStyle name="___retention_FEPTablesJul19_probe card difficult challenges_SOC_Proposal_2 (1)_2009Tables_Focus_B-LITH-US-V13b" xfId="2235" xr:uid="{00000000-0005-0000-0000-000047150000}"/>
    <cellStyle name="___retention_FEPTablesJul19_probe card difficult challenges_SOC_Proposal_2 (1)_2009Tables_FOCUS_C_ITRS-FEPITWG(LL edits)" xfId="7398" xr:uid="{00000000-0005-0000-0000-000048150000}"/>
    <cellStyle name="___retention_FEPTablesJul19_probe card difficult challenges_SOC_Proposal_2 (1)_2009Tables_FOCUS_C_ITRSV1" xfId="2236" xr:uid="{00000000-0005-0000-0000-000049150000}"/>
    <cellStyle name="___retention_FEPTablesJul19_probe card difficult challenges_SOC_Proposal_2 (1)_2009Tables_FOCUS_C_ITRSV3" xfId="2237" xr:uid="{00000000-0005-0000-0000-00004A150000}"/>
    <cellStyle name="___retention_FEPTablesJul19_probe card difficult challenges_SOC_Proposal_2 (1)_2009Tables_FOCUS_D_ITRS-ITWG Copy 2010 V1" xfId="2238" xr:uid="{00000000-0005-0000-0000-00004B150000}"/>
    <cellStyle name="___retention_FEPTablesJul19_probe card difficult challenges_SOC_Proposal_2 (1)_2009Tables_FOCUS_E_ITRS-AP and Interconnectv1" xfId="5664" xr:uid="{00000000-0005-0000-0000-00004C150000}"/>
    <cellStyle name="___retention_FEPTablesJul19_probe card difficult challenges_SOC_Proposal_2 (1)_2009Tables_ORTC_V5" xfId="2239" xr:uid="{00000000-0005-0000-0000-00004D150000}"/>
    <cellStyle name="___retention_FEPTablesJul19_probe card difficult challenges_SOC_Proposal_2 (1)_2010-Update-PIDS-4B-lsw" xfId="7251" xr:uid="{00000000-0005-0000-0000-00004E150000}"/>
    <cellStyle name="___retention_FEPTablesJul19_probe card difficult challenges_SOC_Proposal_2 (1)_2011_ORTC-2A" xfId="3174" xr:uid="{00000000-0005-0000-0000-00004F150000}"/>
    <cellStyle name="___retention_FEPTablesJul19_probe card difficult challenges_SOC_Proposal_2 (1)_4FINAL2009Tables_ERD_Oct30_lsw" xfId="2240" xr:uid="{00000000-0005-0000-0000-000050150000}"/>
    <cellStyle name="___retention_FEPTablesJul19_probe card difficult challenges_SOC_Proposal_2 (1)_4FINAL2009Tables_ERD_Oct30_lsw2" xfId="2241" xr:uid="{00000000-0005-0000-0000-000051150000}"/>
    <cellStyle name="___retention_FEPTablesJul19_probe card difficult challenges_SOC_Proposal_2 (1)_ITRS 2010 NAND Flash table revision--LSW  (Revised 09-15-2010)" xfId="7694" xr:uid="{00000000-0005-0000-0000-000052150000}"/>
    <cellStyle name="___retention_FEPTablesJul19_probe card difficult challenges_SOC_Proposal_2 (1)_ITRS B)_Table_ver6_INTC1~6_021710_After_Telecon_Rev_Alexis-lswEDITORS-NOTES" xfId="5665" xr:uid="{00000000-0005-0000-0000-000053150000}"/>
    <cellStyle name="___retention_FEPTablesJul19_probe card difficult challenges_SOC_Proposal_2 (1)_ITRS EUV Mask WG Meeting with Proposals-2009" xfId="2242" xr:uid="{00000000-0005-0000-0000-000054150000}"/>
    <cellStyle name="___retention_FEPTablesJul19_probe card difficult challenges_SOC_Proposal_2 (1)_ITRS Optica Mask Table change note 200907011" xfId="2243" xr:uid="{00000000-0005-0000-0000-000055150000}"/>
    <cellStyle name="___retention_FEPTablesJul19_probe card difficult challenges_SOC_Proposal_2 (1)_Litho_Challenges_2009_ITRS_Lith_Table_Summary-V5" xfId="2244" xr:uid="{00000000-0005-0000-0000-000056150000}"/>
    <cellStyle name="___retention_FEPTablesJul19_probe card difficult challenges_SOC_Proposal_2 (1)_Table INTC6-Final from Italy" xfId="5666" xr:uid="{00000000-0005-0000-0000-000057150000}"/>
    <cellStyle name="___retention_FEPTablesJul19_probe card difficult challenges_SOC_Proposal_2 (1)_Table Test-T11 Prober updated 08Jul09" xfId="5667" xr:uid="{00000000-0005-0000-0000-000058150000}"/>
    <cellStyle name="___retention_FEPTablesJul19_probe card difficult challenges_SOC_Proposal_2 (1)_Table Test-T8 RF updated 14 July 2009" xfId="5668" xr:uid="{00000000-0005-0000-0000-000059150000}"/>
    <cellStyle name="___retention_FEPTablesJul19_probe card difficult challenges_SOC_Proposal_2 (1)_Table-PIDS4-LSW" xfId="7096" xr:uid="{00000000-0005-0000-0000-00005A150000}"/>
    <cellStyle name="___retention_FEPTablesJul19_probe card difficult challenges_SOC_Proposal_2 (1)_Test_Tables_20081208" xfId="5669" xr:uid="{00000000-0005-0000-0000-00005B150000}"/>
    <cellStyle name="___retention_FEPTablesJul19_probe card difficult challenges_SOC_Proposal_2 (1)_Test_Tables_20081208 Korea feedback_08081225 " xfId="5670" xr:uid="{00000000-0005-0000-0000-00005C150000}"/>
    <cellStyle name="___retention_FEPTablesJul19_probe card difficult challenges_SOC_Proposal_2 (1)_Test_Tables_20081208 Korea feedback_08081225 _Table Test-T8 RF updated 14 July 2009" xfId="5671" xr:uid="{00000000-0005-0000-0000-00005D150000}"/>
    <cellStyle name="___retention_FEPTablesJul19_probe card difficult challenges_SOC_Proposal_2 (1)_Test_Tables_20081208_Table Test-T8 RF updated 14 July 2009" xfId="5672" xr:uid="{00000000-0005-0000-0000-00005E150000}"/>
    <cellStyle name="___retention_FEPTablesJul19_probe card difficult challenges_SOC_Proposal_2 (1)_Test_Tables_20081231プローブカード案" xfId="5673" xr:uid="{00000000-0005-0000-0000-00005F150000}"/>
    <cellStyle name="___retention_FEPTablesJul19_probe card difficult challenges_SOC_Proposal_2 (1)_Test_Tables_20081231プローブカード案_Table Test-T8 RF updated 14 July 2009" xfId="5674" xr:uid="{00000000-0005-0000-0000-000060150000}"/>
    <cellStyle name="___retention_FEPTablesJul19_probe card difficult challenges_SOC_Proposal_2 (1)_Test_Tables_20090113プローブカード案2" xfId="5675" xr:uid="{00000000-0005-0000-0000-000061150000}"/>
    <cellStyle name="___retention_FEPTablesJul19_probe card difficult challenges_SOC_Proposal_2 (1)_Test_Tables_20090113プローブカード案2_Table Test-T8 RF updated 14 July 2009" xfId="5676" xr:uid="{00000000-0005-0000-0000-000062150000}"/>
    <cellStyle name="___retention_FEPTablesJul19_probe card difficult challenges_SOC_Proposal_2 (1)_Test_Tables_20090113プローブカード案3" xfId="5677" xr:uid="{00000000-0005-0000-0000-000063150000}"/>
    <cellStyle name="___retention_FEPTablesJul19_probe card difficult challenges_SOC_Proposal_2 (1)_Test_Tables_20090113プローブカード案3_Table Test-T8 RF updated 14 July 2009" xfId="5678" xr:uid="{00000000-0005-0000-0000-000064150000}"/>
    <cellStyle name="___retention_FEPTablesJul19_probe card difficult challenges_SOC_Proposal_2 (1)_To Linda ITRS_NILb (2)" xfId="2245" xr:uid="{00000000-0005-0000-0000-000065150000}"/>
    <cellStyle name="___retention_FEPTablesJul19_probe card difficult challenges_SOC_Proposal_2 (1)_WK_2007Test0612Rev04" xfId="2246" xr:uid="{00000000-0005-0000-0000-000066150000}"/>
    <cellStyle name="___retention_FEPTablesJul19_probe card difficult challenges_SOC_Proposal_2 (1)_WK_2007Test0612Rev04 2" xfId="6897" xr:uid="{00000000-0005-0000-0000-000067150000}"/>
    <cellStyle name="___retention_FEPTablesJul19_probe card difficult challenges_SOC_Proposal_2 (1)_WK_2007Test0612Rev04_2008Tables_FOCUS_ERM-ERD-FEP-LITH-INTC-FAC-AP_DRAFTv7" xfId="2247" xr:uid="{00000000-0005-0000-0000-000068150000}"/>
    <cellStyle name="___retention_FEPTablesJul19_probe card difficult challenges_SOC_Proposal_2 (1)_WK_2007Test0612Rev04_2008Tables_FOCUS_ERM-ERD-FEP-LITH-INTC-FAC-AP_DRAFTv7 2" xfId="6898" xr:uid="{00000000-0005-0000-0000-000069150000}"/>
    <cellStyle name="___retention_FEPTablesJul19_probe card difficult challenges_SOC_Proposal_2 (1)_WK_2007Test0612Rev04_2008Tables_FOCUS_ERM-ERD-FEP-LITH-INTC-FAC-AP_DRAFTv7_2009 TR Tables_Factory Integration version 08-LSW" xfId="2248" xr:uid="{00000000-0005-0000-0000-00006A150000}"/>
    <cellStyle name="___retention_FEPTablesJul19_probe card difficult challenges_SOC_Proposal_2 (1)_WK_2007Test0612Rev04_2008Tables_FOCUS_ERM-ERD-FEP-LITH-INTC-FAC-AP_DRAFTv7_2009 TR Tables_Factory Integration(20090806)_02A" xfId="2249" xr:uid="{00000000-0005-0000-0000-00006B150000}"/>
    <cellStyle name="___retention_FEPTablesJul19_probe card difficult challenges_SOC_Proposal_2 (1)_WK_2007Test0612Rev04_2008Tables_FOCUS_ERM-ERD-FEP-LITH-INTC-FAC-AP_DRAFTv7_2009_INDEX" xfId="5679" xr:uid="{00000000-0005-0000-0000-00006C150000}"/>
    <cellStyle name="___retention_FEPTablesJul19_probe card difficult challenges_SOC_Proposal_2 (1)_WK_2007Test0612Rev04_2008Tables_FOCUS_ERM-ERD-FEP-LITH-INTC-FAC-AP_DRAFTv7_2009_InterconnectTables_03032010" xfId="5680" xr:uid="{00000000-0005-0000-0000-00006D150000}"/>
    <cellStyle name="___retention_FEPTablesJul19_probe card difficult challenges_SOC_Proposal_2 (1)_WK_2007Test0612Rev04_2008Tables_FOCUS_ERM-ERD-FEP-LITH-INTC-FAC-AP_DRAFTv7_2009Tables_FOCUS_B_ITRS" xfId="2250" xr:uid="{00000000-0005-0000-0000-00006E150000}"/>
    <cellStyle name="___retention_FEPTablesJul19_probe card difficult challenges_SOC_Proposal_2 (1)_WK_2007Test0612Rev04_2008Tables_FOCUS_ERM-ERD-FEP-LITH-INTC-FAC-AP_DRAFTv7_2009Tables_FOCUS_B_itwg(Factory Integration)09" xfId="2251" xr:uid="{00000000-0005-0000-0000-00006F150000}"/>
    <cellStyle name="___retention_FEPTablesJul19_probe card difficult challenges_SOC_Proposal_2 (1)_WK_2007Test0612Rev04_2008Tables_FOCUS_ERM-ERD-FEP-LITH-INTC-FAC-AP_DRAFTv7_2009Tables_Focus_B-LITH-US-Bussels-V3" xfId="2252" xr:uid="{00000000-0005-0000-0000-000070150000}"/>
    <cellStyle name="___retention_FEPTablesJul19_probe card difficult challenges_SOC_Proposal_2 (1)_WK_2007Test0612Rev04_2008Tables_FOCUS_ERM-ERD-FEP-LITH-INTC-FAC-AP_DRAFTv7_2009Tables_Focus_B-LITH-US-V13b" xfId="2253" xr:uid="{00000000-0005-0000-0000-000071150000}"/>
    <cellStyle name="___retention_FEPTablesJul19_probe card difficult challenges_SOC_Proposal_2 (1)_WK_2007Test0612Rev04_2008Tables_FOCUS_ERM-ERD-FEP-LITH-INTC-FAC-AP_DRAFTv7_2009Tables_FOCUS_C_ITRS-FEPITWG(LL edits)" xfId="6809" xr:uid="{00000000-0005-0000-0000-000072150000}"/>
    <cellStyle name="___retention_FEPTablesJul19_probe card difficult challenges_SOC_Proposal_2 (1)_WK_2007Test0612Rev04_2008Tables_FOCUS_ERM-ERD-FEP-LITH-INTC-FAC-AP_DRAFTv7_2009Tables_FOCUS_C_ITRSV1" xfId="2254" xr:uid="{00000000-0005-0000-0000-000073150000}"/>
    <cellStyle name="___retention_FEPTablesJul19_probe card difficult challenges_SOC_Proposal_2 (1)_WK_2007Test0612Rev04_2008Tables_FOCUS_ERM-ERD-FEP-LITH-INTC-FAC-AP_DRAFTv7_2009Tables_FOCUS_C_ITRSV3" xfId="2255" xr:uid="{00000000-0005-0000-0000-000074150000}"/>
    <cellStyle name="___retention_FEPTablesJul19_probe card difficult challenges_SOC_Proposal_2 (1)_WK_2007Test0612Rev04_2008Tables_FOCUS_ERM-ERD-FEP-LITH-INTC-FAC-AP_DRAFTv7_2009Tables_FOCUS_D_ITRS-ITWG Copy 2010 V1" xfId="2256" xr:uid="{00000000-0005-0000-0000-000075150000}"/>
    <cellStyle name="___retention_FEPTablesJul19_probe card difficult challenges_SOC_Proposal_2 (1)_WK_2007Test0612Rev04_2008Tables_FOCUS_ERM-ERD-FEP-LITH-INTC-FAC-AP_DRAFTv7_2009Tables_FOCUS_E_ITRS-AP and Interconnectv1" xfId="5681" xr:uid="{00000000-0005-0000-0000-000076150000}"/>
    <cellStyle name="___retention_FEPTablesJul19_probe card difficult challenges_SOC_Proposal_2 (1)_WK_2007Test0612Rev04_2008Tables_FOCUS_ERM-ERD-FEP-LITH-INTC-FAC-AP_DRAFTv7_2009Tables_ORTC_V5" xfId="2257" xr:uid="{00000000-0005-0000-0000-000077150000}"/>
    <cellStyle name="___retention_FEPTablesJul19_probe card difficult challenges_SOC_Proposal_2 (1)_WK_2007Test0612Rev04_2008Tables_FOCUS_ERM-ERD-FEP-LITH-INTC-FAC-AP_DRAFTv7_2010-Update-PIDS-4B-lsw" xfId="7399" xr:uid="{00000000-0005-0000-0000-000078150000}"/>
    <cellStyle name="___retention_FEPTablesJul19_probe card difficult challenges_SOC_Proposal_2 (1)_WK_2007Test0612Rev04_2008Tables_FOCUS_ERM-ERD-FEP-LITH-INTC-FAC-AP_DRAFTv7_2011_ORTC-2A" xfId="3175" xr:uid="{00000000-0005-0000-0000-000079150000}"/>
    <cellStyle name="___retention_FEPTablesJul19_probe card difficult challenges_SOC_Proposal_2 (1)_WK_2007Test0612Rev04_2008Tables_FOCUS_ERM-ERD-FEP-LITH-INTC-FAC-AP_DRAFTv7_4FINAL2009Tables_ERD_Oct30_lsw" xfId="2258" xr:uid="{00000000-0005-0000-0000-00007A150000}"/>
    <cellStyle name="___retention_FEPTablesJul19_probe card difficult challenges_SOC_Proposal_2 (1)_WK_2007Test0612Rev04_2008Tables_FOCUS_ERM-ERD-FEP-LITH-INTC-FAC-AP_DRAFTv7_4FINAL2009Tables_ERD_Oct30_lsw2" xfId="2259" xr:uid="{00000000-0005-0000-0000-00007B150000}"/>
    <cellStyle name="___retention_FEPTablesJul19_probe card difficult challenges_SOC_Proposal_2 (1)_WK_2007Test0612Rev04_2008Tables_FOCUS_ERM-ERD-FEP-LITH-INTC-FAC-AP_DRAFTv7_ITRS 2010 NAND Flash table revision--LSW  (Revised 09-15-2010)" xfId="6810" xr:uid="{00000000-0005-0000-0000-00007C150000}"/>
    <cellStyle name="___retention_FEPTablesJul19_probe card difficult challenges_SOC_Proposal_2 (1)_WK_2007Test0612Rev04_2008Tables_FOCUS_ERM-ERD-FEP-LITH-INTC-FAC-AP_DRAFTv7_ITRS B)_Table_ver6_INTC1~6_021710_After_Telecon_Rev_Alexis-lswEDITORS-NOTES" xfId="5682" xr:uid="{00000000-0005-0000-0000-00007D150000}"/>
    <cellStyle name="___retention_FEPTablesJul19_probe card difficult challenges_SOC_Proposal_2 (1)_WK_2007Test0612Rev04_2008Tables_FOCUS_ERM-ERD-FEP-LITH-INTC-FAC-AP_DRAFTv7_ITRS EUV Mask WG Meeting with Proposals-2009" xfId="2260" xr:uid="{00000000-0005-0000-0000-00007E150000}"/>
    <cellStyle name="___retention_FEPTablesJul19_probe card difficult challenges_SOC_Proposal_2 (1)_WK_2007Test0612Rev04_2008Tables_FOCUS_ERM-ERD-FEP-LITH-INTC-FAC-AP_DRAFTv7_ITRS Optica Mask Table change note 200907011" xfId="2261" xr:uid="{00000000-0005-0000-0000-00007F150000}"/>
    <cellStyle name="___retention_FEPTablesJul19_probe card difficult challenges_SOC_Proposal_2 (1)_WK_2007Test0612Rev04_2008Tables_FOCUS_ERM-ERD-FEP-LITH-INTC-FAC-AP_DRAFTv7_Litho_Challenges_2009_ITRS_Lith_Table_Summary-V5" xfId="2262" xr:uid="{00000000-0005-0000-0000-000080150000}"/>
    <cellStyle name="___retention_FEPTablesJul19_probe card difficult challenges_SOC_Proposal_2 (1)_WK_2007Test0612Rev04_2008Tables_FOCUS_ERM-ERD-FEP-LITH-INTC-FAC-AP_DRAFTv7_Table INTC6-Final from Italy" xfId="5683" xr:uid="{00000000-0005-0000-0000-000081150000}"/>
    <cellStyle name="___retention_FEPTablesJul19_probe card difficult challenges_SOC_Proposal_2 (1)_WK_2007Test0612Rev04_2008Tables_FOCUS_ERM-ERD-FEP-LITH-INTC-FAC-AP_DRAFTv7_Table-PIDS4-LSW" xfId="6811" xr:uid="{00000000-0005-0000-0000-000082150000}"/>
    <cellStyle name="___retention_FEPTablesJul19_probe card difficult challenges_SOC_Proposal_2 (1)_WK_2007Test0612Rev04_2008Tables_FOCUS_ERM-ERD-FEP-LITH-INTC-FAC-AP_DRAFTv7_To Linda ITRS_NILb (2)" xfId="2263" xr:uid="{00000000-0005-0000-0000-000083150000}"/>
    <cellStyle name="___retention_FEPTablesJul19_probe card difficult challenges_SOC_Proposal_2 (1)_WK_2007Test0612Rev04_2008Test 081203 handler revised proposal by SEAJ" xfId="5684" xr:uid="{00000000-0005-0000-0000-000084150000}"/>
    <cellStyle name="___retention_FEPTablesJul19_probe card difficult challenges_SOC_Proposal_2 (1)_WK_2007Test0612Rev04_2008Test 081203 handler revised proposal by SEAJ_2009 ITRS TestTable(Handler)090505" xfId="5685" xr:uid="{00000000-0005-0000-0000-000085150000}"/>
    <cellStyle name="___retention_FEPTablesJul19_probe card difficult challenges_SOC_Proposal_2 (1)_WK_2007Test0612Rev04_2008Test 081203 handler revised proposal by SEAJ_Table Test-T8 RF updated 14 July 2009" xfId="5686" xr:uid="{00000000-0005-0000-0000-000086150000}"/>
    <cellStyle name="___retention_FEPTablesJul19_probe card difficult challenges_SOC_Proposal_2 (1)_WK_2007Test0612Rev04_2008Test 1120 prober " xfId="5687" xr:uid="{00000000-0005-0000-0000-000087150000}"/>
    <cellStyle name="___retention_FEPTablesJul19_probe card difficult challenges_SOC_Proposal_2 (1)_WK_2007Test0612Rev04_2008Test 1120 prober _2009 ITRS TestTable(Handler)090505" xfId="5688" xr:uid="{00000000-0005-0000-0000-000088150000}"/>
    <cellStyle name="___retention_FEPTablesJul19_probe card difficult challenges_SOC_Proposal_2 (1)_WK_2007Test0612Rev04_2008Test 1120 prober _Table Test-T8 RF updated 14 July 2009" xfId="5689" xr:uid="{00000000-0005-0000-0000-000089150000}"/>
    <cellStyle name="___retention_FEPTablesJul19_probe card difficult challenges_SOC_Proposal_2 (1)_WK_2007Test0612Rev04_2008Test0722" xfId="5690" xr:uid="{00000000-0005-0000-0000-00008A150000}"/>
    <cellStyle name="___retention_FEPTablesJul19_probe card difficult challenges_SOC_Proposal_2 (1)_WK_2007Test0612Rev04_2008Test0722_2009 ITRS TestTable(Handler)090505" xfId="5691" xr:uid="{00000000-0005-0000-0000-00008B150000}"/>
    <cellStyle name="___retention_FEPTablesJul19_probe card difficult challenges_SOC_Proposal_2 (1)_WK_2007Test0612Rev04_2008Test0722_Table Test-T8 RF updated 14 July 2009" xfId="5692" xr:uid="{00000000-0005-0000-0000-00008C150000}"/>
    <cellStyle name="___retention_FEPTablesJul19_probe card difficult challenges_SOC_Proposal_2 (1)_WK_2007Test0612Rev04_2008Test1215" xfId="5693" xr:uid="{00000000-0005-0000-0000-00008D150000}"/>
    <cellStyle name="___retention_FEPTablesJul19_probe card difficult challenges_SOC_Proposal_2 (1)_WK_2007Test0612Rev04_2008Test1215_Table Test-T8 RF updated 14 July 2009" xfId="5694" xr:uid="{00000000-0005-0000-0000-00008E150000}"/>
    <cellStyle name="___retention_FEPTablesJul19_probe card difficult challenges_SOC_Proposal_2 (1)_WK_2007Test0612Rev04_2008TestProposals_Handler_081208" xfId="5695" xr:uid="{00000000-0005-0000-0000-00008F150000}"/>
    <cellStyle name="___retention_FEPTablesJul19_probe card difficult challenges_SOC_Proposal_2 (1)_WK_2007Test0612Rev04_2008TestProposals_Handler_081208_Table Test-T8 RF updated 14 July 2009" xfId="5696" xr:uid="{00000000-0005-0000-0000-000090150000}"/>
    <cellStyle name="___retention_FEPTablesJul19_probe card difficult challenges_SOC_Proposal_2 (1)_WK_2007Test0612Rev04_2009 ITRS TestTable(Handler)090505" xfId="5697" xr:uid="{00000000-0005-0000-0000-000091150000}"/>
    <cellStyle name="___retention_FEPTablesJul19_probe card difficult challenges_SOC_Proposal_2 (1)_WK_2007Test0612Rev04_2009 TR Tables_Factory Integration version 08-LSW" xfId="2264" xr:uid="{00000000-0005-0000-0000-000092150000}"/>
    <cellStyle name="___retention_FEPTablesJul19_probe card difficult challenges_SOC_Proposal_2 (1)_WK_2007Test0612Rev04_2009 TR Tables_Factory Integration(20090806)_02A" xfId="2265" xr:uid="{00000000-0005-0000-0000-000093150000}"/>
    <cellStyle name="___retention_FEPTablesJul19_probe card difficult challenges_SOC_Proposal_2 (1)_WK_2007Test0612Rev04_2009_INDEX" xfId="5698" xr:uid="{00000000-0005-0000-0000-000094150000}"/>
    <cellStyle name="___retention_FEPTablesJul19_probe card difficult challenges_SOC_Proposal_2 (1)_WK_2007Test0612Rev04_2009_InterconnectTables_03032010" xfId="5699" xr:uid="{00000000-0005-0000-0000-000095150000}"/>
    <cellStyle name="___retention_FEPTablesJul19_probe card difficult challenges_SOC_Proposal_2 (1)_WK_2007Test0612Rev04_2009Tables_FOCUS_B_ITRS" xfId="2266" xr:uid="{00000000-0005-0000-0000-000096150000}"/>
    <cellStyle name="___retention_FEPTablesJul19_probe card difficult challenges_SOC_Proposal_2 (1)_WK_2007Test0612Rev04_2009Tables_FOCUS_B_itwg(Factory Integration)09" xfId="2267" xr:uid="{00000000-0005-0000-0000-000097150000}"/>
    <cellStyle name="___retention_FEPTablesJul19_probe card difficult challenges_SOC_Proposal_2 (1)_WK_2007Test0612Rev04_2009Tables_Focus_B-LITH-US-Bussels-V3" xfId="2268" xr:uid="{00000000-0005-0000-0000-000098150000}"/>
    <cellStyle name="___retention_FEPTablesJul19_probe card difficult challenges_SOC_Proposal_2 (1)_WK_2007Test0612Rev04_2009Tables_Focus_B-LITH-US-V13b" xfId="2269" xr:uid="{00000000-0005-0000-0000-000099150000}"/>
    <cellStyle name="___retention_FEPTablesJul19_probe card difficult challenges_SOC_Proposal_2 (1)_WK_2007Test0612Rev04_2009Tables_FOCUS_C_ITRS-FEPITWG(LL edits)" xfId="7695" xr:uid="{00000000-0005-0000-0000-00009A150000}"/>
    <cellStyle name="___retention_FEPTablesJul19_probe card difficult challenges_SOC_Proposal_2 (1)_WK_2007Test0612Rev04_2009Tables_FOCUS_C_ITRSV1" xfId="2270" xr:uid="{00000000-0005-0000-0000-00009B150000}"/>
    <cellStyle name="___retention_FEPTablesJul19_probe card difficult challenges_SOC_Proposal_2 (1)_WK_2007Test0612Rev04_2009Tables_FOCUS_C_ITRSV3" xfId="2271" xr:uid="{00000000-0005-0000-0000-00009C150000}"/>
    <cellStyle name="___retention_FEPTablesJul19_probe card difficult challenges_SOC_Proposal_2 (1)_WK_2007Test0612Rev04_2009Tables_FOCUS_D_ITRS-ITWG Copy 2010 V1" xfId="2272" xr:uid="{00000000-0005-0000-0000-00009D150000}"/>
    <cellStyle name="___retention_FEPTablesJul19_probe card difficult challenges_SOC_Proposal_2 (1)_WK_2007Test0612Rev04_2009Tables_FOCUS_E_ITRS-AP and Interconnectv1" xfId="5700" xr:uid="{00000000-0005-0000-0000-00009E150000}"/>
    <cellStyle name="___retention_FEPTablesJul19_probe card difficult challenges_SOC_Proposal_2 (1)_WK_2007Test0612Rev04_2009Tables_ORTC_V5" xfId="2273" xr:uid="{00000000-0005-0000-0000-00009F150000}"/>
    <cellStyle name="___retention_FEPTablesJul19_probe card difficult challenges_SOC_Proposal_2 (1)_WK_2007Test0612Rev04_2010-Update-PIDS-4B-lsw" xfId="7097" xr:uid="{00000000-0005-0000-0000-0000A0150000}"/>
    <cellStyle name="___retention_FEPTablesJul19_probe card difficult challenges_SOC_Proposal_2 (1)_WK_2007Test0612Rev04_2011_ORTC-2A" xfId="3176" xr:uid="{00000000-0005-0000-0000-0000A1150000}"/>
    <cellStyle name="___retention_FEPTablesJul19_probe card difficult challenges_SOC_Proposal_2 (1)_WK_2007Test0612Rev04_4FINAL2009Tables_ERD_Oct30_lsw" xfId="2274" xr:uid="{00000000-0005-0000-0000-0000A2150000}"/>
    <cellStyle name="___retention_FEPTablesJul19_probe card difficult challenges_SOC_Proposal_2 (1)_WK_2007Test0612Rev04_4FINAL2009Tables_ERD_Oct30_lsw2" xfId="2275" xr:uid="{00000000-0005-0000-0000-0000A3150000}"/>
    <cellStyle name="___retention_FEPTablesJul19_probe card difficult challenges_SOC_Proposal_2 (1)_WK_2007Test0612Rev04_ITRS 2010 NAND Flash table revision--LSW  (Revised 09-15-2010)" xfId="6812" xr:uid="{00000000-0005-0000-0000-0000A4150000}"/>
    <cellStyle name="___retention_FEPTablesJul19_probe card difficult challenges_SOC_Proposal_2 (1)_WK_2007Test0612Rev04_ITRS B)_Table_ver6_INTC1~6_021710_After_Telecon_Rev_Alexis-lswEDITORS-NOTES" xfId="5701" xr:uid="{00000000-0005-0000-0000-0000A5150000}"/>
    <cellStyle name="___retention_FEPTablesJul19_probe card difficult challenges_SOC_Proposal_2 (1)_WK_2007Test0612Rev04_ITRS EUV Mask WG Meeting with Proposals-2009" xfId="2276" xr:uid="{00000000-0005-0000-0000-0000A6150000}"/>
    <cellStyle name="___retention_FEPTablesJul19_probe card difficult challenges_SOC_Proposal_2 (1)_WK_2007Test0612Rev04_ITRS Optica Mask Table change note 200907011" xfId="2277" xr:uid="{00000000-0005-0000-0000-0000A7150000}"/>
    <cellStyle name="___retention_FEPTablesJul19_probe card difficult challenges_SOC_Proposal_2 (1)_WK_2007Test0612Rev04_Litho_Challenges_2009_ITRS_Lith_Table_Summary-V5" xfId="2278" xr:uid="{00000000-0005-0000-0000-0000A8150000}"/>
    <cellStyle name="___retention_FEPTablesJul19_probe card difficult challenges_SOC_Proposal_2 (1)_WK_2007Test0612Rev04_Table INTC6-Final from Italy" xfId="5702" xr:uid="{00000000-0005-0000-0000-0000A9150000}"/>
    <cellStyle name="___retention_FEPTablesJul19_probe card difficult challenges_SOC_Proposal_2 (1)_WK_2007Test0612Rev04_Table Test-T11 Prober updated 08Jul09" xfId="5703" xr:uid="{00000000-0005-0000-0000-0000AA150000}"/>
    <cellStyle name="___retention_FEPTablesJul19_probe card difficult challenges_SOC_Proposal_2 (1)_WK_2007Test0612Rev04_Table Test-T8 RF updated 14 July 2009" xfId="5704" xr:uid="{00000000-0005-0000-0000-0000AB150000}"/>
    <cellStyle name="___retention_FEPTablesJul19_probe card difficult challenges_SOC_Proposal_2 (1)_WK_2007Test0612Rev04_Table-PIDS4-LSW" xfId="7400" xr:uid="{00000000-0005-0000-0000-0000AC150000}"/>
    <cellStyle name="___retention_FEPTablesJul19_probe card difficult challenges_SOC_Proposal_2 (1)_WK_2007Test0612Rev04_Test_Tables_20081208" xfId="5705" xr:uid="{00000000-0005-0000-0000-0000AD150000}"/>
    <cellStyle name="___retention_FEPTablesJul19_probe card difficult challenges_SOC_Proposal_2 (1)_WK_2007Test0612Rev04_Test_Tables_20081208 Korea feedback_08081225 " xfId="5706" xr:uid="{00000000-0005-0000-0000-0000AE150000}"/>
    <cellStyle name="___retention_FEPTablesJul19_probe card difficult challenges_SOC_Proposal_2 (1)_WK_2007Test0612Rev04_Test_Tables_20081208 Korea feedback_08081225 _Table Test-T8 RF updated 14 July 2009" xfId="5707" xr:uid="{00000000-0005-0000-0000-0000AF150000}"/>
    <cellStyle name="___retention_FEPTablesJul19_probe card difficult challenges_SOC_Proposal_2 (1)_WK_2007Test0612Rev04_Test_Tables_20081208_Table Test-T8 RF updated 14 July 2009" xfId="5708" xr:uid="{00000000-0005-0000-0000-0000B0150000}"/>
    <cellStyle name="___retention_FEPTablesJul19_probe card difficult challenges_SOC_Proposal_2 (1)_WK_2007Test0612Rev04_Test_Tables_20081231プローブカード案" xfId="5709" xr:uid="{00000000-0005-0000-0000-0000B1150000}"/>
    <cellStyle name="___retention_FEPTablesJul19_probe card difficult challenges_SOC_Proposal_2 (1)_WK_2007Test0612Rev04_Test_Tables_20081231プローブカード案_Table Test-T8 RF updated 14 July 2009" xfId="5710" xr:uid="{00000000-0005-0000-0000-0000B2150000}"/>
    <cellStyle name="___retention_FEPTablesJul19_probe card difficult challenges_SOC_Proposal_2 (1)_WK_2007Test0612Rev04_Test_Tables_20090113プローブカード案2" xfId="5711" xr:uid="{00000000-0005-0000-0000-0000B3150000}"/>
    <cellStyle name="___retention_FEPTablesJul19_probe card difficult challenges_SOC_Proposal_2 (1)_WK_2007Test0612Rev04_Test_Tables_20090113プローブカード案2_Table Test-T8 RF updated 14 July 2009" xfId="5712" xr:uid="{00000000-0005-0000-0000-0000B4150000}"/>
    <cellStyle name="___retention_FEPTablesJul19_probe card difficult challenges_SOC_Proposal_2 (1)_WK_2007Test0612Rev04_Test_Tables_20090113プローブカード案3" xfId="5713" xr:uid="{00000000-0005-0000-0000-0000B5150000}"/>
    <cellStyle name="___retention_FEPTablesJul19_probe card difficult challenges_SOC_Proposal_2 (1)_WK_2007Test0612Rev04_Test_Tables_20090113プローブカード案3_Table Test-T8 RF updated 14 July 2009" xfId="5714" xr:uid="{00000000-0005-0000-0000-0000B6150000}"/>
    <cellStyle name="___retention_FEPTablesJul19_probe card difficult challenges_SOC_Proposal_2 (1)_WK_2007Test0612Rev04_To Linda ITRS_NILb (2)" xfId="2279" xr:uid="{00000000-0005-0000-0000-0000B7150000}"/>
    <cellStyle name="___retention_FEPTablesJul19_probe card difficult challenges_SOC_Proposal_2 (1)_WK_2007Test0612Rev04_見直しfor2009：2007Test0829_SoC&amp;Logic" xfId="5715" xr:uid="{00000000-0005-0000-0000-0000B8150000}"/>
    <cellStyle name="___retention_FEPTablesJul19_probe card difficult challenges_SOC_Proposal_2 (1)_WK_2007Test0612Rev04_見直しfor2009：2007Test0829_SoC&amp;Logic(0707会議後)" xfId="5716" xr:uid="{00000000-0005-0000-0000-0000B9150000}"/>
    <cellStyle name="___retention_FEPTablesJul19_probe card difficult challenges_SOC_Proposal_2 (1)_見直しfor2009：2007Test0829_SoC&amp;Logic" xfId="5717" xr:uid="{00000000-0005-0000-0000-0000BA150000}"/>
    <cellStyle name="___retention_FEPTablesJul19_probe card difficult challenges_SOC_Proposal_2 (1)_見直しfor2009：2007Test0829_SoC&amp;Logic(0707会議後)" xfId="5718" xr:uid="{00000000-0005-0000-0000-0000BB150000}"/>
    <cellStyle name="___retention_FEPTablesJul19_probe card difficult challenges_Table INTC6-Final from Italy" xfId="5719" xr:uid="{00000000-0005-0000-0000-0000BC150000}"/>
    <cellStyle name="___retention_FEPTablesJul19_probe card difficult challenges_Table Test-T11 Prober updated 08Jul09" xfId="5720" xr:uid="{00000000-0005-0000-0000-0000BD150000}"/>
    <cellStyle name="___retention_FEPTablesJul19_probe card difficult challenges_Table Test-T8 RF updated 14 July 2009" xfId="5721" xr:uid="{00000000-0005-0000-0000-0000BE150000}"/>
    <cellStyle name="___retention_FEPTablesJul19_probe card difficult challenges_Table-PIDS4-LSW" xfId="6813" xr:uid="{00000000-0005-0000-0000-0000BF150000}"/>
    <cellStyle name="___retention_FEPTablesJul19_probe card difficult challenges_Test_Tables_20081208" xfId="5722" xr:uid="{00000000-0005-0000-0000-0000C0150000}"/>
    <cellStyle name="___retention_FEPTablesJul19_probe card difficult challenges_Test_Tables_20081208 Korea feedback_08081225 " xfId="5723" xr:uid="{00000000-0005-0000-0000-0000C1150000}"/>
    <cellStyle name="___retention_FEPTablesJul19_probe card difficult challenges_Test_Tables_20081208 Korea feedback_08081225 _Table Test-T8 RF updated 14 July 2009" xfId="5724" xr:uid="{00000000-0005-0000-0000-0000C2150000}"/>
    <cellStyle name="___retention_FEPTablesJul19_probe card difficult challenges_Test_Tables_20081208_Table Test-T8 RF updated 14 July 2009" xfId="5725" xr:uid="{00000000-0005-0000-0000-0000C3150000}"/>
    <cellStyle name="___retention_FEPTablesJul19_probe card difficult challenges_Test_Tables_20081231プローブカード案" xfId="5726" xr:uid="{00000000-0005-0000-0000-0000C4150000}"/>
    <cellStyle name="___retention_FEPTablesJul19_probe card difficult challenges_Test_Tables_20081231プローブカード案_Table Test-T8 RF updated 14 July 2009" xfId="5727" xr:uid="{00000000-0005-0000-0000-0000C5150000}"/>
    <cellStyle name="___retention_FEPTablesJul19_probe card difficult challenges_Test_Tables_20090113プローブカード案2" xfId="5728" xr:uid="{00000000-0005-0000-0000-0000C6150000}"/>
    <cellStyle name="___retention_FEPTablesJul19_probe card difficult challenges_Test_Tables_20090113プローブカード案2_Table Test-T8 RF updated 14 July 2009" xfId="5729" xr:uid="{00000000-0005-0000-0000-0000C7150000}"/>
    <cellStyle name="___retention_FEPTablesJul19_probe card difficult challenges_Test_Tables_20090113プローブカード案3" xfId="5730" xr:uid="{00000000-0005-0000-0000-0000C8150000}"/>
    <cellStyle name="___retention_FEPTablesJul19_probe card difficult challenges_Test_Tables_20090113プローブカード案3_Table Test-T8 RF updated 14 July 2009" xfId="5731" xr:uid="{00000000-0005-0000-0000-0000C9150000}"/>
    <cellStyle name="___retention_FEPTablesJul19_probe card difficult challenges_To Linda ITRS_NILb (2)" xfId="2280" xr:uid="{00000000-0005-0000-0000-0000CA150000}"/>
    <cellStyle name="___retention_FEPTablesJul19_probe card difficult challenges_WK_2007Test0612Rev04" xfId="2281" xr:uid="{00000000-0005-0000-0000-0000CB150000}"/>
    <cellStyle name="___retention_FEPTablesJul19_probe card difficult challenges_WK_2007Test0612Rev04 2" xfId="6899" xr:uid="{00000000-0005-0000-0000-0000CC150000}"/>
    <cellStyle name="___retention_FEPTablesJul19_probe card difficult challenges_WK_2007Test0612Rev04_2008Tables_FOCUS_ERM-ERD-FEP-LITH-INTC-FAC-AP_DRAFTv7" xfId="2282" xr:uid="{00000000-0005-0000-0000-0000CD150000}"/>
    <cellStyle name="___retention_FEPTablesJul19_probe card difficult challenges_WK_2007Test0612Rev04_2008Tables_FOCUS_ERM-ERD-FEP-LITH-INTC-FAC-AP_DRAFTv7 2" xfId="6900" xr:uid="{00000000-0005-0000-0000-0000CE150000}"/>
    <cellStyle name="___retention_FEPTablesJul19_probe card difficult challenges_WK_2007Test0612Rev04_2008Tables_FOCUS_ERM-ERD-FEP-LITH-INTC-FAC-AP_DRAFTv7_2009 TR Tables_Factory Integration version 08-LSW" xfId="2283" xr:uid="{00000000-0005-0000-0000-0000CF150000}"/>
    <cellStyle name="___retention_FEPTablesJul19_probe card difficult challenges_WK_2007Test0612Rev04_2008Tables_FOCUS_ERM-ERD-FEP-LITH-INTC-FAC-AP_DRAFTv7_2009 TR Tables_Factory Integration(20090806)_02A" xfId="2284" xr:uid="{00000000-0005-0000-0000-0000D0150000}"/>
    <cellStyle name="___retention_FEPTablesJul19_probe card difficult challenges_WK_2007Test0612Rev04_2008Tables_FOCUS_ERM-ERD-FEP-LITH-INTC-FAC-AP_DRAFTv7_2009_INDEX" xfId="5732" xr:uid="{00000000-0005-0000-0000-0000D1150000}"/>
    <cellStyle name="___retention_FEPTablesJul19_probe card difficult challenges_WK_2007Test0612Rev04_2008Tables_FOCUS_ERM-ERD-FEP-LITH-INTC-FAC-AP_DRAFTv7_2009_InterconnectTables_03032010" xfId="5733" xr:uid="{00000000-0005-0000-0000-0000D2150000}"/>
    <cellStyle name="___retention_FEPTablesJul19_probe card difficult challenges_WK_2007Test0612Rev04_2008Tables_FOCUS_ERM-ERD-FEP-LITH-INTC-FAC-AP_DRAFTv7_2009Tables_FOCUS_B_ITRS" xfId="2285" xr:uid="{00000000-0005-0000-0000-0000D3150000}"/>
    <cellStyle name="___retention_FEPTablesJul19_probe card difficult challenges_WK_2007Test0612Rev04_2008Tables_FOCUS_ERM-ERD-FEP-LITH-INTC-FAC-AP_DRAFTv7_2009Tables_FOCUS_B_itwg(Factory Integration)09" xfId="2286" xr:uid="{00000000-0005-0000-0000-0000D4150000}"/>
    <cellStyle name="___retention_FEPTablesJul19_probe card difficult challenges_WK_2007Test0612Rev04_2008Tables_FOCUS_ERM-ERD-FEP-LITH-INTC-FAC-AP_DRAFTv7_2009Tables_Focus_B-LITH-US-Bussels-V3" xfId="2287" xr:uid="{00000000-0005-0000-0000-0000D5150000}"/>
    <cellStyle name="___retention_FEPTablesJul19_probe card difficult challenges_WK_2007Test0612Rev04_2008Tables_FOCUS_ERM-ERD-FEP-LITH-INTC-FAC-AP_DRAFTv7_2009Tables_Focus_B-LITH-US-V13b" xfId="2288" xr:uid="{00000000-0005-0000-0000-0000D6150000}"/>
    <cellStyle name="___retention_FEPTablesJul19_probe card difficult challenges_WK_2007Test0612Rev04_2008Tables_FOCUS_ERM-ERD-FEP-LITH-INTC-FAC-AP_DRAFTv7_2009Tables_FOCUS_C_ITRS-FEPITWG(LL edits)" xfId="6814" xr:uid="{00000000-0005-0000-0000-0000D7150000}"/>
    <cellStyle name="___retention_FEPTablesJul19_probe card difficult challenges_WK_2007Test0612Rev04_2008Tables_FOCUS_ERM-ERD-FEP-LITH-INTC-FAC-AP_DRAFTv7_2009Tables_FOCUS_C_ITRSV1" xfId="2289" xr:uid="{00000000-0005-0000-0000-0000D8150000}"/>
    <cellStyle name="___retention_FEPTablesJul19_probe card difficult challenges_WK_2007Test0612Rev04_2008Tables_FOCUS_ERM-ERD-FEP-LITH-INTC-FAC-AP_DRAFTv7_2009Tables_FOCUS_C_ITRSV3" xfId="2290" xr:uid="{00000000-0005-0000-0000-0000D9150000}"/>
    <cellStyle name="___retention_FEPTablesJul19_probe card difficult challenges_WK_2007Test0612Rev04_2008Tables_FOCUS_ERM-ERD-FEP-LITH-INTC-FAC-AP_DRAFTv7_2009Tables_FOCUS_D_ITRS-ITWG Copy 2010 V1" xfId="2291" xr:uid="{00000000-0005-0000-0000-0000DA150000}"/>
    <cellStyle name="___retention_FEPTablesJul19_probe card difficult challenges_WK_2007Test0612Rev04_2008Tables_FOCUS_ERM-ERD-FEP-LITH-INTC-FAC-AP_DRAFTv7_2009Tables_FOCUS_E_ITRS-AP and Interconnectv1" xfId="5734" xr:uid="{00000000-0005-0000-0000-0000DB150000}"/>
    <cellStyle name="___retention_FEPTablesJul19_probe card difficult challenges_WK_2007Test0612Rev04_2008Tables_FOCUS_ERM-ERD-FEP-LITH-INTC-FAC-AP_DRAFTv7_2009Tables_ORTC_V5" xfId="2292" xr:uid="{00000000-0005-0000-0000-0000DC150000}"/>
    <cellStyle name="___retention_FEPTablesJul19_probe card difficult challenges_WK_2007Test0612Rev04_2008Tables_FOCUS_ERM-ERD-FEP-LITH-INTC-FAC-AP_DRAFTv7_2010-Update-PIDS-4B-lsw" xfId="7401" xr:uid="{00000000-0005-0000-0000-0000DD150000}"/>
    <cellStyle name="___retention_FEPTablesJul19_probe card difficult challenges_WK_2007Test0612Rev04_2008Tables_FOCUS_ERM-ERD-FEP-LITH-INTC-FAC-AP_DRAFTv7_2011_ORTC-2A" xfId="3177" xr:uid="{00000000-0005-0000-0000-0000DE150000}"/>
    <cellStyle name="___retention_FEPTablesJul19_probe card difficult challenges_WK_2007Test0612Rev04_2008Tables_FOCUS_ERM-ERD-FEP-LITH-INTC-FAC-AP_DRAFTv7_4FINAL2009Tables_ERD_Oct30_lsw" xfId="2293" xr:uid="{00000000-0005-0000-0000-0000DF150000}"/>
    <cellStyle name="___retention_FEPTablesJul19_probe card difficult challenges_WK_2007Test0612Rev04_2008Tables_FOCUS_ERM-ERD-FEP-LITH-INTC-FAC-AP_DRAFTv7_4FINAL2009Tables_ERD_Oct30_lsw2" xfId="2294" xr:uid="{00000000-0005-0000-0000-0000E0150000}"/>
    <cellStyle name="___retention_FEPTablesJul19_probe card difficult challenges_WK_2007Test0612Rev04_2008Tables_FOCUS_ERM-ERD-FEP-LITH-INTC-FAC-AP_DRAFTv7_ITRS 2010 NAND Flash table revision--LSW  (Revised 09-15-2010)" xfId="7696" xr:uid="{00000000-0005-0000-0000-0000E1150000}"/>
    <cellStyle name="___retention_FEPTablesJul19_probe card difficult challenges_WK_2007Test0612Rev04_2008Tables_FOCUS_ERM-ERD-FEP-LITH-INTC-FAC-AP_DRAFTv7_ITRS B)_Table_ver6_INTC1~6_021710_After_Telecon_Rev_Alexis-lswEDITORS-NOTES" xfId="5735" xr:uid="{00000000-0005-0000-0000-0000E2150000}"/>
    <cellStyle name="___retention_FEPTablesJul19_probe card difficult challenges_WK_2007Test0612Rev04_2008Tables_FOCUS_ERM-ERD-FEP-LITH-INTC-FAC-AP_DRAFTv7_ITRS EUV Mask WG Meeting with Proposals-2009" xfId="2295" xr:uid="{00000000-0005-0000-0000-0000E3150000}"/>
    <cellStyle name="___retention_FEPTablesJul19_probe card difficult challenges_WK_2007Test0612Rev04_2008Tables_FOCUS_ERM-ERD-FEP-LITH-INTC-FAC-AP_DRAFTv7_ITRS Optica Mask Table change note 200907011" xfId="2296" xr:uid="{00000000-0005-0000-0000-0000E4150000}"/>
    <cellStyle name="___retention_FEPTablesJul19_probe card difficult challenges_WK_2007Test0612Rev04_2008Tables_FOCUS_ERM-ERD-FEP-LITH-INTC-FAC-AP_DRAFTv7_Litho_Challenges_2009_ITRS_Lith_Table_Summary-V5" xfId="2297" xr:uid="{00000000-0005-0000-0000-0000E5150000}"/>
    <cellStyle name="___retention_FEPTablesJul19_probe card difficult challenges_WK_2007Test0612Rev04_2008Tables_FOCUS_ERM-ERD-FEP-LITH-INTC-FAC-AP_DRAFTv7_Table INTC6-Final from Italy" xfId="5736" xr:uid="{00000000-0005-0000-0000-0000E6150000}"/>
    <cellStyle name="___retention_FEPTablesJul19_probe card difficult challenges_WK_2007Test0612Rev04_2008Tables_FOCUS_ERM-ERD-FEP-LITH-INTC-FAC-AP_DRAFTv7_Table-PIDS4-LSW" xfId="7579" xr:uid="{00000000-0005-0000-0000-0000E7150000}"/>
    <cellStyle name="___retention_FEPTablesJul19_probe card difficult challenges_WK_2007Test0612Rev04_2008Tables_FOCUS_ERM-ERD-FEP-LITH-INTC-FAC-AP_DRAFTv7_To Linda ITRS_NILb (2)" xfId="2298" xr:uid="{00000000-0005-0000-0000-0000E8150000}"/>
    <cellStyle name="___retention_FEPTablesJul19_probe card difficult challenges_WK_2007Test0612Rev04_2008Test 081203 handler revised proposal by SEAJ" xfId="5737" xr:uid="{00000000-0005-0000-0000-0000E9150000}"/>
    <cellStyle name="___retention_FEPTablesJul19_probe card difficult challenges_WK_2007Test0612Rev04_2008Test 081203 handler revised proposal by SEAJ_2009 ITRS TestTable(Handler)090505" xfId="5738" xr:uid="{00000000-0005-0000-0000-0000EA150000}"/>
    <cellStyle name="___retention_FEPTablesJul19_probe card difficult challenges_WK_2007Test0612Rev04_2008Test 081203 handler revised proposal by SEAJ_Table Test-T8 RF updated 14 July 2009" xfId="5739" xr:uid="{00000000-0005-0000-0000-0000EB150000}"/>
    <cellStyle name="___retention_FEPTablesJul19_probe card difficult challenges_WK_2007Test0612Rev04_2008Test 1120 prober " xfId="5740" xr:uid="{00000000-0005-0000-0000-0000EC150000}"/>
    <cellStyle name="___retention_FEPTablesJul19_probe card difficult challenges_WK_2007Test0612Rev04_2008Test 1120 prober _2009 ITRS TestTable(Handler)090505" xfId="5741" xr:uid="{00000000-0005-0000-0000-0000ED150000}"/>
    <cellStyle name="___retention_FEPTablesJul19_probe card difficult challenges_WK_2007Test0612Rev04_2008Test 1120 prober _Table Test-T8 RF updated 14 July 2009" xfId="5742" xr:uid="{00000000-0005-0000-0000-0000EE150000}"/>
    <cellStyle name="___retention_FEPTablesJul19_probe card difficult challenges_WK_2007Test0612Rev04_2008Test0722" xfId="5743" xr:uid="{00000000-0005-0000-0000-0000EF150000}"/>
    <cellStyle name="___retention_FEPTablesJul19_probe card difficult challenges_WK_2007Test0612Rev04_2008Test0722_2009 ITRS TestTable(Handler)090505" xfId="5744" xr:uid="{00000000-0005-0000-0000-0000F0150000}"/>
    <cellStyle name="___retention_FEPTablesJul19_probe card difficult challenges_WK_2007Test0612Rev04_2008Test0722_Table Test-T8 RF updated 14 July 2009" xfId="5745" xr:uid="{00000000-0005-0000-0000-0000F1150000}"/>
    <cellStyle name="___retention_FEPTablesJul19_probe card difficult challenges_WK_2007Test0612Rev04_2008Test1215" xfId="5746" xr:uid="{00000000-0005-0000-0000-0000F2150000}"/>
    <cellStyle name="___retention_FEPTablesJul19_probe card difficult challenges_WK_2007Test0612Rev04_2008Test1215_Table Test-T8 RF updated 14 July 2009" xfId="5747" xr:uid="{00000000-0005-0000-0000-0000F3150000}"/>
    <cellStyle name="___retention_FEPTablesJul19_probe card difficult challenges_WK_2007Test0612Rev04_2008TestProposals_Handler_081208" xfId="5748" xr:uid="{00000000-0005-0000-0000-0000F4150000}"/>
    <cellStyle name="___retention_FEPTablesJul19_probe card difficult challenges_WK_2007Test0612Rev04_2008TestProposals_Handler_081208_Table Test-T8 RF updated 14 July 2009" xfId="5749" xr:uid="{00000000-0005-0000-0000-0000F5150000}"/>
    <cellStyle name="___retention_FEPTablesJul19_probe card difficult challenges_WK_2007Test0612Rev04_2009 ITRS TestTable(Handler)090505" xfId="5750" xr:uid="{00000000-0005-0000-0000-0000F6150000}"/>
    <cellStyle name="___retention_FEPTablesJul19_probe card difficult challenges_WK_2007Test0612Rev04_2009 TR Tables_Factory Integration version 08-LSW" xfId="2299" xr:uid="{00000000-0005-0000-0000-0000F7150000}"/>
    <cellStyle name="___retention_FEPTablesJul19_probe card difficult challenges_WK_2007Test0612Rev04_2009 TR Tables_Factory Integration(20090806)_02A" xfId="2300" xr:uid="{00000000-0005-0000-0000-0000F8150000}"/>
    <cellStyle name="___retention_FEPTablesJul19_probe card difficult challenges_WK_2007Test0612Rev04_2009_INDEX" xfId="5751" xr:uid="{00000000-0005-0000-0000-0000F9150000}"/>
    <cellStyle name="___retention_FEPTablesJul19_probe card difficult challenges_WK_2007Test0612Rev04_2009_InterconnectTables_03032010" xfId="5752" xr:uid="{00000000-0005-0000-0000-0000FA150000}"/>
    <cellStyle name="___retention_FEPTablesJul19_probe card difficult challenges_WK_2007Test0612Rev04_2009Tables_FOCUS_B_ITRS" xfId="2301" xr:uid="{00000000-0005-0000-0000-0000FB150000}"/>
    <cellStyle name="___retention_FEPTablesJul19_probe card difficult challenges_WK_2007Test0612Rev04_2009Tables_FOCUS_B_itwg(Factory Integration)09" xfId="2302" xr:uid="{00000000-0005-0000-0000-0000FC150000}"/>
    <cellStyle name="___retention_FEPTablesJul19_probe card difficult challenges_WK_2007Test0612Rev04_2009Tables_Focus_B-LITH-US-Bussels-V3" xfId="2303" xr:uid="{00000000-0005-0000-0000-0000FD150000}"/>
    <cellStyle name="___retention_FEPTablesJul19_probe card difficult challenges_WK_2007Test0612Rev04_2009Tables_Focus_B-LITH-US-V13b" xfId="2304" xr:uid="{00000000-0005-0000-0000-0000FE150000}"/>
    <cellStyle name="___retention_FEPTablesJul19_probe card difficult challenges_WK_2007Test0612Rev04_2009Tables_FOCUS_C_ITRS-FEPITWG(LL edits)" xfId="7697" xr:uid="{00000000-0005-0000-0000-0000FF150000}"/>
    <cellStyle name="___retention_FEPTablesJul19_probe card difficult challenges_WK_2007Test0612Rev04_2009Tables_FOCUS_C_ITRSV1" xfId="2305" xr:uid="{00000000-0005-0000-0000-000000160000}"/>
    <cellStyle name="___retention_FEPTablesJul19_probe card difficult challenges_WK_2007Test0612Rev04_2009Tables_FOCUS_C_ITRSV3" xfId="2306" xr:uid="{00000000-0005-0000-0000-000001160000}"/>
    <cellStyle name="___retention_FEPTablesJul19_probe card difficult challenges_WK_2007Test0612Rev04_2009Tables_FOCUS_D_ITRS-ITWG Copy 2010 V1" xfId="2307" xr:uid="{00000000-0005-0000-0000-000002160000}"/>
    <cellStyle name="___retention_FEPTablesJul19_probe card difficult challenges_WK_2007Test0612Rev04_2009Tables_FOCUS_E_ITRS-AP and Interconnectv1" xfId="5753" xr:uid="{00000000-0005-0000-0000-000003160000}"/>
    <cellStyle name="___retention_FEPTablesJul19_probe card difficult challenges_WK_2007Test0612Rev04_2009Tables_ORTC_V5" xfId="2308" xr:uid="{00000000-0005-0000-0000-000004160000}"/>
    <cellStyle name="___retention_FEPTablesJul19_probe card difficult challenges_WK_2007Test0612Rev04_2010-Update-PIDS-4B-lsw" xfId="7402" xr:uid="{00000000-0005-0000-0000-000005160000}"/>
    <cellStyle name="___retention_FEPTablesJul19_probe card difficult challenges_WK_2007Test0612Rev04_2011_ORTC-2A" xfId="3178" xr:uid="{00000000-0005-0000-0000-000006160000}"/>
    <cellStyle name="___retention_FEPTablesJul19_probe card difficult challenges_WK_2007Test0612Rev04_4FINAL2009Tables_ERD_Oct30_lsw" xfId="2309" xr:uid="{00000000-0005-0000-0000-000007160000}"/>
    <cellStyle name="___retention_FEPTablesJul19_probe card difficult challenges_WK_2007Test0612Rev04_4FINAL2009Tables_ERD_Oct30_lsw2" xfId="2310" xr:uid="{00000000-0005-0000-0000-000008160000}"/>
    <cellStyle name="___retention_FEPTablesJul19_probe card difficult challenges_WK_2007Test0612Rev04_ITRS 2010 NAND Flash table revision--LSW  (Revised 09-15-2010)" xfId="7098" xr:uid="{00000000-0005-0000-0000-000009160000}"/>
    <cellStyle name="___retention_FEPTablesJul19_probe card difficult challenges_WK_2007Test0612Rev04_ITRS B)_Table_ver6_INTC1~6_021710_After_Telecon_Rev_Alexis-lswEDITORS-NOTES" xfId="5754" xr:uid="{00000000-0005-0000-0000-00000A160000}"/>
    <cellStyle name="___retention_FEPTablesJul19_probe card difficult challenges_WK_2007Test0612Rev04_ITRS EUV Mask WG Meeting with Proposals-2009" xfId="2311" xr:uid="{00000000-0005-0000-0000-00000B160000}"/>
    <cellStyle name="___retention_FEPTablesJul19_probe card difficult challenges_WK_2007Test0612Rev04_ITRS Optica Mask Table change note 200907011" xfId="2312" xr:uid="{00000000-0005-0000-0000-00000C160000}"/>
    <cellStyle name="___retention_FEPTablesJul19_probe card difficult challenges_WK_2007Test0612Rev04_Litho_Challenges_2009_ITRS_Lith_Table_Summary-V5" xfId="2313" xr:uid="{00000000-0005-0000-0000-00000D160000}"/>
    <cellStyle name="___retention_FEPTablesJul19_probe card difficult challenges_WK_2007Test0612Rev04_Table INTC6-Final from Italy" xfId="5755" xr:uid="{00000000-0005-0000-0000-00000E160000}"/>
    <cellStyle name="___retention_FEPTablesJul19_probe card difficult challenges_WK_2007Test0612Rev04_Table Test-T11 Prober updated 08Jul09" xfId="5756" xr:uid="{00000000-0005-0000-0000-00000F160000}"/>
    <cellStyle name="___retention_FEPTablesJul19_probe card difficult challenges_WK_2007Test0612Rev04_Table Test-T8 RF updated 14 July 2009" xfId="5757" xr:uid="{00000000-0005-0000-0000-000010160000}"/>
    <cellStyle name="___retention_FEPTablesJul19_probe card difficult challenges_WK_2007Test0612Rev04_Table-PIDS4-LSW" xfId="7403" xr:uid="{00000000-0005-0000-0000-000011160000}"/>
    <cellStyle name="___retention_FEPTablesJul19_probe card difficult challenges_WK_2007Test0612Rev04_Test_Tables_20081208" xfId="5758" xr:uid="{00000000-0005-0000-0000-000012160000}"/>
    <cellStyle name="___retention_FEPTablesJul19_probe card difficult challenges_WK_2007Test0612Rev04_Test_Tables_20081208 Korea feedback_08081225 " xfId="5759" xr:uid="{00000000-0005-0000-0000-000013160000}"/>
    <cellStyle name="___retention_FEPTablesJul19_probe card difficult challenges_WK_2007Test0612Rev04_Test_Tables_20081208 Korea feedback_08081225 _Table Test-T8 RF updated 14 July 2009" xfId="5760" xr:uid="{00000000-0005-0000-0000-000014160000}"/>
    <cellStyle name="___retention_FEPTablesJul19_probe card difficult challenges_WK_2007Test0612Rev04_Test_Tables_20081208_Table Test-T8 RF updated 14 July 2009" xfId="5761" xr:uid="{00000000-0005-0000-0000-000015160000}"/>
    <cellStyle name="___retention_FEPTablesJul19_probe card difficult challenges_WK_2007Test0612Rev04_Test_Tables_20081231プローブカード案" xfId="5762" xr:uid="{00000000-0005-0000-0000-000016160000}"/>
    <cellStyle name="___retention_FEPTablesJul19_probe card difficult challenges_WK_2007Test0612Rev04_Test_Tables_20081231プローブカード案_Table Test-T8 RF updated 14 July 2009" xfId="5763" xr:uid="{00000000-0005-0000-0000-000017160000}"/>
    <cellStyle name="___retention_FEPTablesJul19_probe card difficult challenges_WK_2007Test0612Rev04_Test_Tables_20090113プローブカード案2" xfId="5764" xr:uid="{00000000-0005-0000-0000-000018160000}"/>
    <cellStyle name="___retention_FEPTablesJul19_probe card difficult challenges_WK_2007Test0612Rev04_Test_Tables_20090113プローブカード案2_Table Test-T8 RF updated 14 July 2009" xfId="5765" xr:uid="{00000000-0005-0000-0000-000019160000}"/>
    <cellStyle name="___retention_FEPTablesJul19_probe card difficult challenges_WK_2007Test0612Rev04_Test_Tables_20090113プローブカード案3" xfId="5766" xr:uid="{00000000-0005-0000-0000-00001A160000}"/>
    <cellStyle name="___retention_FEPTablesJul19_probe card difficult challenges_WK_2007Test0612Rev04_Test_Tables_20090113プローブカード案3_Table Test-T8 RF updated 14 July 2009" xfId="5767" xr:uid="{00000000-0005-0000-0000-00001B160000}"/>
    <cellStyle name="___retention_FEPTablesJul19_probe card difficult challenges_WK_2007Test0612Rev04_To Linda ITRS_NILb (2)" xfId="2314" xr:uid="{00000000-0005-0000-0000-00001C160000}"/>
    <cellStyle name="___retention_FEPTablesJul19_probe card difficult challenges_WK_2007Test0612Rev04_見直しfor2009：2007Test0829_SoC&amp;Logic" xfId="5768" xr:uid="{00000000-0005-0000-0000-00001D160000}"/>
    <cellStyle name="___retention_FEPTablesJul19_probe card difficult challenges_WK_2007Test0612Rev04_見直しfor2009：2007Test0829_SoC&amp;Logic(0707会議後)" xfId="5769" xr:uid="{00000000-0005-0000-0000-00001E160000}"/>
    <cellStyle name="___retention_FEPTablesJul19_probe card difficult challenges_見直しfor2009：2007Test0829_SoC&amp;Logic" xfId="5770" xr:uid="{00000000-0005-0000-0000-00001F160000}"/>
    <cellStyle name="___retention_FEPTablesJul19_probe card difficult challenges_見直しfor2009：2007Test0829_SoC&amp;Logic(0707会議後)" xfId="5771" xr:uid="{00000000-0005-0000-0000-000020160000}"/>
    <cellStyle name="___retention_FEPTablesJul19_Sheet1" xfId="2315" xr:uid="{00000000-0005-0000-0000-000021160000}"/>
    <cellStyle name="___retention_FEPTablesJul19_Sheet1 2" xfId="6901" xr:uid="{00000000-0005-0000-0000-000022160000}"/>
    <cellStyle name="___retention_FEPTablesJul19_Sheet1_2008Tables_FOCUS_ERM-ERD-FEP-LITH-INTC-FAC-AP_DRAFTv7" xfId="2316" xr:uid="{00000000-0005-0000-0000-000023160000}"/>
    <cellStyle name="___retention_FEPTablesJul19_Sheet1_2008Tables_FOCUS_ERM-ERD-FEP-LITH-INTC-FAC-AP_DRAFTv7 2" xfId="6902" xr:uid="{00000000-0005-0000-0000-000024160000}"/>
    <cellStyle name="___retention_FEPTablesJul19_Sheet1_2008Tables_FOCUS_ERM-ERD-FEP-LITH-INTC-FAC-AP_DRAFTv7_2009 TR Tables_Factory Integration version 08-LSW" xfId="2317" xr:uid="{00000000-0005-0000-0000-000025160000}"/>
    <cellStyle name="___retention_FEPTablesJul19_Sheet1_2008Tables_FOCUS_ERM-ERD-FEP-LITH-INTC-FAC-AP_DRAFTv7_2009 TR Tables_Factory Integration(20090806)_02A" xfId="2318" xr:uid="{00000000-0005-0000-0000-000026160000}"/>
    <cellStyle name="___retention_FEPTablesJul19_Sheet1_2008Tables_FOCUS_ERM-ERD-FEP-LITH-INTC-FAC-AP_DRAFTv7_2009_INDEX" xfId="5772" xr:uid="{00000000-0005-0000-0000-000027160000}"/>
    <cellStyle name="___retention_FEPTablesJul19_Sheet1_2008Tables_FOCUS_ERM-ERD-FEP-LITH-INTC-FAC-AP_DRAFTv7_2009_InterconnectTables_03032010" xfId="5773" xr:uid="{00000000-0005-0000-0000-000028160000}"/>
    <cellStyle name="___retention_FEPTablesJul19_Sheet1_2008Tables_FOCUS_ERM-ERD-FEP-LITH-INTC-FAC-AP_DRAFTv7_2009Tables_FOCUS_B_ITRS" xfId="2319" xr:uid="{00000000-0005-0000-0000-000029160000}"/>
    <cellStyle name="___retention_FEPTablesJul19_Sheet1_2008Tables_FOCUS_ERM-ERD-FEP-LITH-INTC-FAC-AP_DRAFTv7_2009Tables_FOCUS_B_itwg(Factory Integration)09" xfId="2320" xr:uid="{00000000-0005-0000-0000-00002A160000}"/>
    <cellStyle name="___retention_FEPTablesJul19_Sheet1_2008Tables_FOCUS_ERM-ERD-FEP-LITH-INTC-FAC-AP_DRAFTv7_2009Tables_Focus_B-LITH-US-Bussels-V3" xfId="2321" xr:uid="{00000000-0005-0000-0000-00002B160000}"/>
    <cellStyle name="___retention_FEPTablesJul19_Sheet1_2008Tables_FOCUS_ERM-ERD-FEP-LITH-INTC-FAC-AP_DRAFTv7_2009Tables_Focus_B-LITH-US-V13b" xfId="2322" xr:uid="{00000000-0005-0000-0000-00002C160000}"/>
    <cellStyle name="___retention_FEPTablesJul19_Sheet1_2008Tables_FOCUS_ERM-ERD-FEP-LITH-INTC-FAC-AP_DRAFTv7_2009Tables_FOCUS_C_ITRS-FEPITWG(LL edits)" xfId="6815" xr:uid="{00000000-0005-0000-0000-00002D160000}"/>
    <cellStyle name="___retention_FEPTablesJul19_Sheet1_2008Tables_FOCUS_ERM-ERD-FEP-LITH-INTC-FAC-AP_DRAFTv7_2009Tables_FOCUS_C_ITRSV1" xfId="2323" xr:uid="{00000000-0005-0000-0000-00002E160000}"/>
    <cellStyle name="___retention_FEPTablesJul19_Sheet1_2008Tables_FOCUS_ERM-ERD-FEP-LITH-INTC-FAC-AP_DRAFTv7_2009Tables_FOCUS_C_ITRSV3" xfId="2324" xr:uid="{00000000-0005-0000-0000-00002F160000}"/>
    <cellStyle name="___retention_FEPTablesJul19_Sheet1_2008Tables_FOCUS_ERM-ERD-FEP-LITH-INTC-FAC-AP_DRAFTv7_2009Tables_FOCUS_D_ITRS-ITWG Copy 2010 V1" xfId="2325" xr:uid="{00000000-0005-0000-0000-000030160000}"/>
    <cellStyle name="___retention_FEPTablesJul19_Sheet1_2008Tables_FOCUS_ERM-ERD-FEP-LITH-INTC-FAC-AP_DRAFTv7_2009Tables_FOCUS_E_ITRS-AP and Interconnectv1" xfId="5774" xr:uid="{00000000-0005-0000-0000-000031160000}"/>
    <cellStyle name="___retention_FEPTablesJul19_Sheet1_2008Tables_FOCUS_ERM-ERD-FEP-LITH-INTC-FAC-AP_DRAFTv7_2009Tables_ORTC_V5" xfId="2326" xr:uid="{00000000-0005-0000-0000-000032160000}"/>
    <cellStyle name="___retention_FEPTablesJul19_Sheet1_2008Tables_FOCUS_ERM-ERD-FEP-LITH-INTC-FAC-AP_DRAFTv7_2010-Update-PIDS-4B-lsw" xfId="7099" xr:uid="{00000000-0005-0000-0000-000033160000}"/>
    <cellStyle name="___retention_FEPTablesJul19_Sheet1_2008Tables_FOCUS_ERM-ERD-FEP-LITH-INTC-FAC-AP_DRAFTv7_2011_ORTC-2A" xfId="3179" xr:uid="{00000000-0005-0000-0000-000034160000}"/>
    <cellStyle name="___retention_FEPTablesJul19_Sheet1_2008Tables_FOCUS_ERM-ERD-FEP-LITH-INTC-FAC-AP_DRAFTv7_4FINAL2009Tables_ERD_Oct30_lsw" xfId="2327" xr:uid="{00000000-0005-0000-0000-000035160000}"/>
    <cellStyle name="___retention_FEPTablesJul19_Sheet1_2008Tables_FOCUS_ERM-ERD-FEP-LITH-INTC-FAC-AP_DRAFTv7_4FINAL2009Tables_ERD_Oct30_lsw2" xfId="2328" xr:uid="{00000000-0005-0000-0000-000036160000}"/>
    <cellStyle name="___retention_FEPTablesJul19_Sheet1_2008Tables_FOCUS_ERM-ERD-FEP-LITH-INTC-FAC-AP_DRAFTv7_ITRS 2010 NAND Flash table revision--LSW  (Revised 09-15-2010)" xfId="6816" xr:uid="{00000000-0005-0000-0000-000037160000}"/>
    <cellStyle name="___retention_FEPTablesJul19_Sheet1_2008Tables_FOCUS_ERM-ERD-FEP-LITH-INTC-FAC-AP_DRAFTv7_ITRS B)_Table_ver6_INTC1~6_021710_After_Telecon_Rev_Alexis-lswEDITORS-NOTES" xfId="5775" xr:uid="{00000000-0005-0000-0000-000038160000}"/>
    <cellStyle name="___retention_FEPTablesJul19_Sheet1_2008Tables_FOCUS_ERM-ERD-FEP-LITH-INTC-FAC-AP_DRAFTv7_ITRS EUV Mask WG Meeting with Proposals-2009" xfId="2329" xr:uid="{00000000-0005-0000-0000-000039160000}"/>
    <cellStyle name="___retention_FEPTablesJul19_Sheet1_2008Tables_FOCUS_ERM-ERD-FEP-LITH-INTC-FAC-AP_DRAFTv7_ITRS Optica Mask Table change note 200907011" xfId="2330" xr:uid="{00000000-0005-0000-0000-00003A160000}"/>
    <cellStyle name="___retention_FEPTablesJul19_Sheet1_2008Tables_FOCUS_ERM-ERD-FEP-LITH-INTC-FAC-AP_DRAFTv7_Litho_Challenges_2009_ITRS_Lith_Table_Summary-V5" xfId="2331" xr:uid="{00000000-0005-0000-0000-00003B160000}"/>
    <cellStyle name="___retention_FEPTablesJul19_Sheet1_2008Tables_FOCUS_ERM-ERD-FEP-LITH-INTC-FAC-AP_DRAFTv7_Table INTC6-Final from Italy" xfId="5776" xr:uid="{00000000-0005-0000-0000-00003C160000}"/>
    <cellStyle name="___retention_FEPTablesJul19_Sheet1_2008Tables_FOCUS_ERM-ERD-FEP-LITH-INTC-FAC-AP_DRAFTv7_Table-PIDS4-LSW" xfId="7100" xr:uid="{00000000-0005-0000-0000-00003D160000}"/>
    <cellStyle name="___retention_FEPTablesJul19_Sheet1_2008Tables_FOCUS_ERM-ERD-FEP-LITH-INTC-FAC-AP_DRAFTv7_To Linda ITRS_NILb (2)" xfId="2332" xr:uid="{00000000-0005-0000-0000-00003E160000}"/>
    <cellStyle name="___retention_FEPTablesJul19_Sheet1_2008Test 081203 handler revised proposal by SEAJ" xfId="5777" xr:uid="{00000000-0005-0000-0000-00003F160000}"/>
    <cellStyle name="___retention_FEPTablesJul19_Sheet1_2008Test 081203 handler revised proposal by SEAJ_2009 ITRS TestTable(Handler)090505" xfId="5778" xr:uid="{00000000-0005-0000-0000-000040160000}"/>
    <cellStyle name="___retention_FEPTablesJul19_Sheet1_2008Test 081203 handler revised proposal by SEAJ_Table Test-T8 RF updated 14 July 2009" xfId="5779" xr:uid="{00000000-0005-0000-0000-000041160000}"/>
    <cellStyle name="___retention_FEPTablesJul19_Sheet1_2008Test 1120 prober " xfId="5780" xr:uid="{00000000-0005-0000-0000-000042160000}"/>
    <cellStyle name="___retention_FEPTablesJul19_Sheet1_2008Test 1120 prober _2009 ITRS TestTable(Handler)090505" xfId="5781" xr:uid="{00000000-0005-0000-0000-000043160000}"/>
    <cellStyle name="___retention_FEPTablesJul19_Sheet1_2008Test 1120 prober _Table Test-T8 RF updated 14 July 2009" xfId="5782" xr:uid="{00000000-0005-0000-0000-000044160000}"/>
    <cellStyle name="___retention_FEPTablesJul19_Sheet1_2008Test0722" xfId="5783" xr:uid="{00000000-0005-0000-0000-000045160000}"/>
    <cellStyle name="___retention_FEPTablesJul19_Sheet1_2008Test0722_2009 ITRS TestTable(Handler)090505" xfId="5784" xr:uid="{00000000-0005-0000-0000-000046160000}"/>
    <cellStyle name="___retention_FEPTablesJul19_Sheet1_2008Test0722_Table Test-T8 RF updated 14 July 2009" xfId="5785" xr:uid="{00000000-0005-0000-0000-000047160000}"/>
    <cellStyle name="___retention_FEPTablesJul19_Sheet1_2008Test1215" xfId="5786" xr:uid="{00000000-0005-0000-0000-000048160000}"/>
    <cellStyle name="___retention_FEPTablesJul19_Sheet1_2008Test1215_Table Test-T8 RF updated 14 July 2009" xfId="5787" xr:uid="{00000000-0005-0000-0000-000049160000}"/>
    <cellStyle name="___retention_FEPTablesJul19_Sheet1_2008TestProposals_Handler_081208" xfId="5788" xr:uid="{00000000-0005-0000-0000-00004A160000}"/>
    <cellStyle name="___retention_FEPTablesJul19_Sheet1_2008TestProposals_Handler_081208_Table Test-T8 RF updated 14 July 2009" xfId="5789" xr:uid="{00000000-0005-0000-0000-00004B160000}"/>
    <cellStyle name="___retention_FEPTablesJul19_Sheet1_2009 ITRS TestTable(Handler)090505" xfId="5790" xr:uid="{00000000-0005-0000-0000-00004C160000}"/>
    <cellStyle name="___retention_FEPTablesJul19_Sheet1_2009 TR Tables_Factory Integration version 08-LSW" xfId="2333" xr:uid="{00000000-0005-0000-0000-00004D160000}"/>
    <cellStyle name="___retention_FEPTablesJul19_Sheet1_2009 TR Tables_Factory Integration(20090806)_02A" xfId="2334" xr:uid="{00000000-0005-0000-0000-00004E160000}"/>
    <cellStyle name="___retention_FEPTablesJul19_Sheet1_2009_INDEX" xfId="5791" xr:uid="{00000000-0005-0000-0000-00004F160000}"/>
    <cellStyle name="___retention_FEPTablesJul19_Sheet1_2009_InterconnectTables_03032010" xfId="5792" xr:uid="{00000000-0005-0000-0000-000050160000}"/>
    <cellStyle name="___retention_FEPTablesJul19_Sheet1_2009Tables_FOCUS_B_ITRS" xfId="2335" xr:uid="{00000000-0005-0000-0000-000051160000}"/>
    <cellStyle name="___retention_FEPTablesJul19_Sheet1_2009Tables_FOCUS_B_itwg(Factory Integration)09" xfId="2336" xr:uid="{00000000-0005-0000-0000-000052160000}"/>
    <cellStyle name="___retention_FEPTablesJul19_Sheet1_2009Tables_Focus_B-LITH-US-Bussels-V3" xfId="2337" xr:uid="{00000000-0005-0000-0000-000053160000}"/>
    <cellStyle name="___retention_FEPTablesJul19_Sheet1_2009Tables_Focus_B-LITH-US-V13b" xfId="2338" xr:uid="{00000000-0005-0000-0000-000054160000}"/>
    <cellStyle name="___retention_FEPTablesJul19_Sheet1_2009Tables_FOCUS_C_ITRS-FEPITWG(LL edits)" xfId="7101" xr:uid="{00000000-0005-0000-0000-000055160000}"/>
    <cellStyle name="___retention_FEPTablesJul19_Sheet1_2009Tables_FOCUS_C_ITRSV1" xfId="2339" xr:uid="{00000000-0005-0000-0000-000056160000}"/>
    <cellStyle name="___retention_FEPTablesJul19_Sheet1_2009Tables_FOCUS_C_ITRSV3" xfId="2340" xr:uid="{00000000-0005-0000-0000-000057160000}"/>
    <cellStyle name="___retention_FEPTablesJul19_Sheet1_2009Tables_FOCUS_D_ITRS-ITWG Copy 2010 V1" xfId="2341" xr:uid="{00000000-0005-0000-0000-000058160000}"/>
    <cellStyle name="___retention_FEPTablesJul19_Sheet1_2009Tables_FOCUS_E_ITRS-AP and Interconnectv1" xfId="5793" xr:uid="{00000000-0005-0000-0000-000059160000}"/>
    <cellStyle name="___retention_FEPTablesJul19_Sheet1_2009Tables_ORTC_V5" xfId="2342" xr:uid="{00000000-0005-0000-0000-00005A160000}"/>
    <cellStyle name="___retention_FEPTablesJul19_Sheet1_2010-Update-PIDS-4B-lsw" xfId="7102" xr:uid="{00000000-0005-0000-0000-00005B160000}"/>
    <cellStyle name="___retention_FEPTablesJul19_Sheet1_2011_ORTC-2A" xfId="3180" xr:uid="{00000000-0005-0000-0000-00005C160000}"/>
    <cellStyle name="___retention_FEPTablesJul19_Sheet1_4FINAL2009Tables_ERD_Oct30_lsw" xfId="2343" xr:uid="{00000000-0005-0000-0000-00005D160000}"/>
    <cellStyle name="___retention_FEPTablesJul19_Sheet1_4FINAL2009Tables_ERD_Oct30_lsw2" xfId="2344" xr:uid="{00000000-0005-0000-0000-00005E160000}"/>
    <cellStyle name="___retention_FEPTablesJul19_Sheet1_ITRS 2010 NAND Flash table revision--LSW  (Revised 09-15-2010)" xfId="6817" xr:uid="{00000000-0005-0000-0000-00005F160000}"/>
    <cellStyle name="___retention_FEPTablesJul19_Sheet1_ITRS B)_Table_ver6_INTC1~6_021710_After_Telecon_Rev_Alexis-lswEDITORS-NOTES" xfId="5794" xr:uid="{00000000-0005-0000-0000-000060160000}"/>
    <cellStyle name="___retention_FEPTablesJul19_Sheet1_ITRS EUV Mask WG Meeting with Proposals-2009" xfId="2345" xr:uid="{00000000-0005-0000-0000-000061160000}"/>
    <cellStyle name="___retention_FEPTablesJul19_Sheet1_ITRS Optica Mask Table change note 200907011" xfId="2346" xr:uid="{00000000-0005-0000-0000-000062160000}"/>
    <cellStyle name="___retention_FEPTablesJul19_Sheet1_Litho_Challenges_2009_ITRS_Lith_Table_Summary-V5" xfId="2347" xr:uid="{00000000-0005-0000-0000-000063160000}"/>
    <cellStyle name="___retention_FEPTablesJul19_Sheet1_Table INTC6-Final from Italy" xfId="5795" xr:uid="{00000000-0005-0000-0000-000064160000}"/>
    <cellStyle name="___retention_FEPTablesJul19_Sheet1_Table Test-T11 Prober updated 08Jul09" xfId="5796" xr:uid="{00000000-0005-0000-0000-000065160000}"/>
    <cellStyle name="___retention_FEPTablesJul19_Sheet1_Table Test-T8 RF updated 14 July 2009" xfId="5797" xr:uid="{00000000-0005-0000-0000-000066160000}"/>
    <cellStyle name="___retention_FEPTablesJul19_Sheet1_Table-PIDS4-LSW" xfId="7404" xr:uid="{00000000-0005-0000-0000-000067160000}"/>
    <cellStyle name="___retention_FEPTablesJul19_Sheet1_Test_Tables_20081208" xfId="5798" xr:uid="{00000000-0005-0000-0000-000068160000}"/>
    <cellStyle name="___retention_FEPTablesJul19_Sheet1_Test_Tables_20081208 Korea feedback_08081225 " xfId="5799" xr:uid="{00000000-0005-0000-0000-000069160000}"/>
    <cellStyle name="___retention_FEPTablesJul19_Sheet1_Test_Tables_20081208 Korea feedback_08081225 _Table Test-T8 RF updated 14 July 2009" xfId="5800" xr:uid="{00000000-0005-0000-0000-00006A160000}"/>
    <cellStyle name="___retention_FEPTablesJul19_Sheet1_Test_Tables_20081208_Table Test-T8 RF updated 14 July 2009" xfId="5801" xr:uid="{00000000-0005-0000-0000-00006B160000}"/>
    <cellStyle name="___retention_FEPTablesJul19_Sheet1_Test_Tables_20081231プローブカード案" xfId="5802" xr:uid="{00000000-0005-0000-0000-00006C160000}"/>
    <cellStyle name="___retention_FEPTablesJul19_Sheet1_Test_Tables_20081231プローブカード案_Table Test-T8 RF updated 14 July 2009" xfId="5803" xr:uid="{00000000-0005-0000-0000-00006D160000}"/>
    <cellStyle name="___retention_FEPTablesJul19_Sheet1_Test_Tables_20090113プローブカード案2" xfId="5804" xr:uid="{00000000-0005-0000-0000-00006E160000}"/>
    <cellStyle name="___retention_FEPTablesJul19_Sheet1_Test_Tables_20090113プローブカード案2_Table Test-T8 RF updated 14 July 2009" xfId="5805" xr:uid="{00000000-0005-0000-0000-00006F160000}"/>
    <cellStyle name="___retention_FEPTablesJul19_Sheet1_Test_Tables_20090113プローブカード案3" xfId="5806" xr:uid="{00000000-0005-0000-0000-000070160000}"/>
    <cellStyle name="___retention_FEPTablesJul19_Sheet1_Test_Tables_20090113プローブカード案3_Table Test-T8 RF updated 14 July 2009" xfId="5807" xr:uid="{00000000-0005-0000-0000-000071160000}"/>
    <cellStyle name="___retention_FEPTablesJul19_Sheet1_To Linda ITRS_NILb (2)" xfId="2348" xr:uid="{00000000-0005-0000-0000-000072160000}"/>
    <cellStyle name="___retention_FEPTablesJul19_Sheet1_見直しfor2009：2007Test0829_SoC&amp;Logic" xfId="5808" xr:uid="{00000000-0005-0000-0000-000073160000}"/>
    <cellStyle name="___retention_FEPTablesJul19_Sheet1_見直しfor2009：2007Test0829_SoC&amp;Logic(0707会議後)" xfId="5809" xr:uid="{00000000-0005-0000-0000-000074160000}"/>
    <cellStyle name="___retention_FEPTablesJul19_SOC_Table_Rev 2" xfId="2349" xr:uid="{00000000-0005-0000-0000-000075160000}"/>
    <cellStyle name="___retention_FEPTablesJul19_SOC_Table_Rev 2 2" xfId="6903" xr:uid="{00000000-0005-0000-0000-000076160000}"/>
    <cellStyle name="___retention_FEPTablesJul19_SOC_Table_Rev 2_2007Test_SoC_0618" xfId="2350" xr:uid="{00000000-0005-0000-0000-000077160000}"/>
    <cellStyle name="___retention_FEPTablesJul19_SOC_Table_Rev 2_2007Test_SoC_0618 2" xfId="7508" xr:uid="{00000000-0005-0000-0000-000078160000}"/>
    <cellStyle name="___retention_FEPTablesJul19_SOC_Table_Rev 2_2007Test_SoC_0618_2008Tables_FOCUS_ERM-ERD-FEP-LITH-INTC-FAC-AP_DRAFTv7" xfId="2351" xr:uid="{00000000-0005-0000-0000-000079160000}"/>
    <cellStyle name="___retention_FEPTablesJul19_SOC_Table_Rev 2_2007Test_SoC_0618_2008Tables_FOCUS_ERM-ERD-FEP-LITH-INTC-FAC-AP_DRAFTv7 2" xfId="7509" xr:uid="{00000000-0005-0000-0000-00007A160000}"/>
    <cellStyle name="___retention_FEPTablesJul19_SOC_Table_Rev 2_2007Test_SoC_0618_2008Tables_FOCUS_ERM-ERD-FEP-LITH-INTC-FAC-AP_DRAFTv7_2009 TR Tables_Factory Integration version 08-LSW" xfId="2352" xr:uid="{00000000-0005-0000-0000-00007B160000}"/>
    <cellStyle name="___retention_FEPTablesJul19_SOC_Table_Rev 2_2007Test_SoC_0618_2008Tables_FOCUS_ERM-ERD-FEP-LITH-INTC-FAC-AP_DRAFTv7_2009 TR Tables_Factory Integration(20090806)_02A" xfId="2353" xr:uid="{00000000-0005-0000-0000-00007C160000}"/>
    <cellStyle name="___retention_FEPTablesJul19_SOC_Table_Rev 2_2007Test_SoC_0618_2008Tables_FOCUS_ERM-ERD-FEP-LITH-INTC-FAC-AP_DRAFTv7_2009_INDEX" xfId="5810" xr:uid="{00000000-0005-0000-0000-00007D160000}"/>
    <cellStyle name="___retention_FEPTablesJul19_SOC_Table_Rev 2_2007Test_SoC_0618_2008Tables_FOCUS_ERM-ERD-FEP-LITH-INTC-FAC-AP_DRAFTv7_2009_InterconnectTables_03032010" xfId="5811" xr:uid="{00000000-0005-0000-0000-00007E160000}"/>
    <cellStyle name="___retention_FEPTablesJul19_SOC_Table_Rev 2_2007Test_SoC_0618_2008Tables_FOCUS_ERM-ERD-FEP-LITH-INTC-FAC-AP_DRAFTv7_2009Tables_FOCUS_B_ITRS" xfId="2354" xr:uid="{00000000-0005-0000-0000-00007F160000}"/>
    <cellStyle name="___retention_FEPTablesJul19_SOC_Table_Rev 2_2007Test_SoC_0618_2008Tables_FOCUS_ERM-ERD-FEP-LITH-INTC-FAC-AP_DRAFTv7_2009Tables_FOCUS_B_itwg(Factory Integration)09" xfId="2355" xr:uid="{00000000-0005-0000-0000-000080160000}"/>
    <cellStyle name="___retention_FEPTablesJul19_SOC_Table_Rev 2_2007Test_SoC_0618_2008Tables_FOCUS_ERM-ERD-FEP-LITH-INTC-FAC-AP_DRAFTv7_2009Tables_Focus_B-LITH-US-Bussels-V3" xfId="2356" xr:uid="{00000000-0005-0000-0000-000081160000}"/>
    <cellStyle name="___retention_FEPTablesJul19_SOC_Table_Rev 2_2007Test_SoC_0618_2008Tables_FOCUS_ERM-ERD-FEP-LITH-INTC-FAC-AP_DRAFTv7_2009Tables_Focus_B-LITH-US-V13b" xfId="2357" xr:uid="{00000000-0005-0000-0000-000082160000}"/>
    <cellStyle name="___retention_FEPTablesJul19_SOC_Table_Rev 2_2007Test_SoC_0618_2008Tables_FOCUS_ERM-ERD-FEP-LITH-INTC-FAC-AP_DRAFTv7_2009Tables_FOCUS_C_ITRS-FEPITWG(LL edits)" xfId="7405" xr:uid="{00000000-0005-0000-0000-000083160000}"/>
    <cellStyle name="___retention_FEPTablesJul19_SOC_Table_Rev 2_2007Test_SoC_0618_2008Tables_FOCUS_ERM-ERD-FEP-LITH-INTC-FAC-AP_DRAFTv7_2009Tables_FOCUS_C_ITRSV1" xfId="2358" xr:uid="{00000000-0005-0000-0000-000084160000}"/>
    <cellStyle name="___retention_FEPTablesJul19_SOC_Table_Rev 2_2007Test_SoC_0618_2008Tables_FOCUS_ERM-ERD-FEP-LITH-INTC-FAC-AP_DRAFTv7_2009Tables_FOCUS_C_ITRSV3" xfId="2359" xr:uid="{00000000-0005-0000-0000-000085160000}"/>
    <cellStyle name="___retention_FEPTablesJul19_SOC_Table_Rev 2_2007Test_SoC_0618_2008Tables_FOCUS_ERM-ERD-FEP-LITH-INTC-FAC-AP_DRAFTv7_2009Tables_FOCUS_D_ITRS-ITWG Copy 2010 V1" xfId="2360" xr:uid="{00000000-0005-0000-0000-000086160000}"/>
    <cellStyle name="___retention_FEPTablesJul19_SOC_Table_Rev 2_2007Test_SoC_0618_2008Tables_FOCUS_ERM-ERD-FEP-LITH-INTC-FAC-AP_DRAFTv7_2009Tables_FOCUS_E_ITRS-AP and Interconnectv1" xfId="5812" xr:uid="{00000000-0005-0000-0000-000087160000}"/>
    <cellStyle name="___retention_FEPTablesJul19_SOC_Table_Rev 2_2007Test_SoC_0618_2008Tables_FOCUS_ERM-ERD-FEP-LITH-INTC-FAC-AP_DRAFTv7_2009Tables_ORTC_V5" xfId="2361" xr:uid="{00000000-0005-0000-0000-000088160000}"/>
    <cellStyle name="___retention_FEPTablesJul19_SOC_Table_Rev 2_2007Test_SoC_0618_2008Tables_FOCUS_ERM-ERD-FEP-LITH-INTC-FAC-AP_DRAFTv7_2010-Update-PIDS-4B-lsw" xfId="7406" xr:uid="{00000000-0005-0000-0000-000089160000}"/>
    <cellStyle name="___retention_FEPTablesJul19_SOC_Table_Rev 2_2007Test_SoC_0618_2008Tables_FOCUS_ERM-ERD-FEP-LITH-INTC-FAC-AP_DRAFTv7_2011_ORTC-2A" xfId="3181" xr:uid="{00000000-0005-0000-0000-00008A160000}"/>
    <cellStyle name="___retention_FEPTablesJul19_SOC_Table_Rev 2_2007Test_SoC_0618_2008Tables_FOCUS_ERM-ERD-FEP-LITH-INTC-FAC-AP_DRAFTv7_4FINAL2009Tables_ERD_Oct30_lsw" xfId="2362" xr:uid="{00000000-0005-0000-0000-00008B160000}"/>
    <cellStyle name="___retention_FEPTablesJul19_SOC_Table_Rev 2_2007Test_SoC_0618_2008Tables_FOCUS_ERM-ERD-FEP-LITH-INTC-FAC-AP_DRAFTv7_4FINAL2009Tables_ERD_Oct30_lsw2" xfId="2363" xr:uid="{00000000-0005-0000-0000-00008C160000}"/>
    <cellStyle name="___retention_FEPTablesJul19_SOC_Table_Rev 2_2007Test_SoC_0618_2008Tables_FOCUS_ERM-ERD-FEP-LITH-INTC-FAC-AP_DRAFTv7_ITRS 2010 NAND Flash table revision--LSW  (Revised 09-15-2010)" xfId="6967" xr:uid="{00000000-0005-0000-0000-00008D160000}"/>
    <cellStyle name="___retention_FEPTablesJul19_SOC_Table_Rev 2_2007Test_SoC_0618_2008Tables_FOCUS_ERM-ERD-FEP-LITH-INTC-FAC-AP_DRAFTv7_ITRS B)_Table_ver6_INTC1~6_021710_After_Telecon_Rev_Alexis-lswEDITORS-NOTES" xfId="5813" xr:uid="{00000000-0005-0000-0000-00008E160000}"/>
    <cellStyle name="___retention_FEPTablesJul19_SOC_Table_Rev 2_2007Test_SoC_0618_2008Tables_FOCUS_ERM-ERD-FEP-LITH-INTC-FAC-AP_DRAFTv7_ITRS EUV Mask WG Meeting with Proposals-2009" xfId="2364" xr:uid="{00000000-0005-0000-0000-00008F160000}"/>
    <cellStyle name="___retention_FEPTablesJul19_SOC_Table_Rev 2_2007Test_SoC_0618_2008Tables_FOCUS_ERM-ERD-FEP-LITH-INTC-FAC-AP_DRAFTv7_ITRS Optica Mask Table change note 200907011" xfId="2365" xr:uid="{00000000-0005-0000-0000-000090160000}"/>
    <cellStyle name="___retention_FEPTablesJul19_SOC_Table_Rev 2_2007Test_SoC_0618_2008Tables_FOCUS_ERM-ERD-FEP-LITH-INTC-FAC-AP_DRAFTv7_Litho_Challenges_2009_ITRS_Lith_Table_Summary-V5" xfId="2366" xr:uid="{00000000-0005-0000-0000-000091160000}"/>
    <cellStyle name="___retention_FEPTablesJul19_SOC_Table_Rev 2_2007Test_SoC_0618_2008Tables_FOCUS_ERM-ERD-FEP-LITH-INTC-FAC-AP_DRAFTv7_Table INTC6-Final from Italy" xfId="5814" xr:uid="{00000000-0005-0000-0000-000092160000}"/>
    <cellStyle name="___retention_FEPTablesJul19_SOC_Table_Rev 2_2007Test_SoC_0618_2008Tables_FOCUS_ERM-ERD-FEP-LITH-INTC-FAC-AP_DRAFTv7_Table-PIDS4-LSW" xfId="7698" xr:uid="{00000000-0005-0000-0000-000093160000}"/>
    <cellStyle name="___retention_FEPTablesJul19_SOC_Table_Rev 2_2007Test_SoC_0618_2008Tables_FOCUS_ERM-ERD-FEP-LITH-INTC-FAC-AP_DRAFTv7_To Linda ITRS_NILb (2)" xfId="2367" xr:uid="{00000000-0005-0000-0000-000094160000}"/>
    <cellStyle name="___retention_FEPTablesJul19_SOC_Table_Rev 2_2007Test_SoC_0618_2008Test 081203 handler revised proposal by SEAJ" xfId="5815" xr:uid="{00000000-0005-0000-0000-000095160000}"/>
    <cellStyle name="___retention_FEPTablesJul19_SOC_Table_Rev 2_2007Test_SoC_0618_2008Test 081203 handler revised proposal by SEAJ_2009 ITRS TestTable(Handler)090505" xfId="5816" xr:uid="{00000000-0005-0000-0000-000096160000}"/>
    <cellStyle name="___retention_FEPTablesJul19_SOC_Table_Rev 2_2007Test_SoC_0618_2008Test 081203 handler revised proposal by SEAJ_Table Test-T8 RF updated 14 July 2009" xfId="5817" xr:uid="{00000000-0005-0000-0000-000097160000}"/>
    <cellStyle name="___retention_FEPTablesJul19_SOC_Table_Rev 2_2007Test_SoC_0618_2008Test 1120 prober " xfId="5818" xr:uid="{00000000-0005-0000-0000-000098160000}"/>
    <cellStyle name="___retention_FEPTablesJul19_SOC_Table_Rev 2_2007Test_SoC_0618_2008Test 1120 prober _2009 ITRS TestTable(Handler)090505" xfId="5819" xr:uid="{00000000-0005-0000-0000-000099160000}"/>
    <cellStyle name="___retention_FEPTablesJul19_SOC_Table_Rev 2_2007Test_SoC_0618_2008Test 1120 prober _Table Test-T8 RF updated 14 July 2009" xfId="5820" xr:uid="{00000000-0005-0000-0000-00009A160000}"/>
    <cellStyle name="___retention_FEPTablesJul19_SOC_Table_Rev 2_2007Test_SoC_0618_2008Test0722" xfId="5821" xr:uid="{00000000-0005-0000-0000-00009B160000}"/>
    <cellStyle name="___retention_FEPTablesJul19_SOC_Table_Rev 2_2007Test_SoC_0618_2008Test0722_2009 ITRS TestTable(Handler)090505" xfId="5822" xr:uid="{00000000-0005-0000-0000-00009C160000}"/>
    <cellStyle name="___retention_FEPTablesJul19_SOC_Table_Rev 2_2007Test_SoC_0618_2008Test0722_Table Test-T8 RF updated 14 July 2009" xfId="5823" xr:uid="{00000000-0005-0000-0000-00009D160000}"/>
    <cellStyle name="___retention_FEPTablesJul19_SOC_Table_Rev 2_2007Test_SoC_0618_2008Test1215" xfId="5824" xr:uid="{00000000-0005-0000-0000-00009E160000}"/>
    <cellStyle name="___retention_FEPTablesJul19_SOC_Table_Rev 2_2007Test_SoC_0618_2008Test1215_Table Test-T8 RF updated 14 July 2009" xfId="5825" xr:uid="{00000000-0005-0000-0000-00009F160000}"/>
    <cellStyle name="___retention_FEPTablesJul19_SOC_Table_Rev 2_2007Test_SoC_0618_2008TestProposals_Handler_081208" xfId="5826" xr:uid="{00000000-0005-0000-0000-0000A0160000}"/>
    <cellStyle name="___retention_FEPTablesJul19_SOC_Table_Rev 2_2007Test_SoC_0618_2008TestProposals_Handler_081208_Table Test-T8 RF updated 14 July 2009" xfId="5827" xr:uid="{00000000-0005-0000-0000-0000A1160000}"/>
    <cellStyle name="___retention_FEPTablesJul19_SOC_Table_Rev 2_2007Test_SoC_0618_2009 ITRS TestTable(Handler)090505" xfId="5828" xr:uid="{00000000-0005-0000-0000-0000A2160000}"/>
    <cellStyle name="___retention_FEPTablesJul19_SOC_Table_Rev 2_2007Test_SoC_0618_2009 TR Tables_Factory Integration version 08-LSW" xfId="2368" xr:uid="{00000000-0005-0000-0000-0000A3160000}"/>
    <cellStyle name="___retention_FEPTablesJul19_SOC_Table_Rev 2_2007Test_SoC_0618_2009 TR Tables_Factory Integration(20090806)_02A" xfId="2369" xr:uid="{00000000-0005-0000-0000-0000A4160000}"/>
    <cellStyle name="___retention_FEPTablesJul19_SOC_Table_Rev 2_2007Test_SoC_0618_2009_INDEX" xfId="5829" xr:uid="{00000000-0005-0000-0000-0000A5160000}"/>
    <cellStyle name="___retention_FEPTablesJul19_SOC_Table_Rev 2_2007Test_SoC_0618_2009_InterconnectTables_03032010" xfId="5830" xr:uid="{00000000-0005-0000-0000-0000A6160000}"/>
    <cellStyle name="___retention_FEPTablesJul19_SOC_Table_Rev 2_2007Test_SoC_0618_2009Tables_FOCUS_B_ITRS" xfId="2370" xr:uid="{00000000-0005-0000-0000-0000A7160000}"/>
    <cellStyle name="___retention_FEPTablesJul19_SOC_Table_Rev 2_2007Test_SoC_0618_2009Tables_FOCUS_B_itwg(Factory Integration)09" xfId="2371" xr:uid="{00000000-0005-0000-0000-0000A8160000}"/>
    <cellStyle name="___retention_FEPTablesJul19_SOC_Table_Rev 2_2007Test_SoC_0618_2009Tables_Focus_B-LITH-US-Bussels-V3" xfId="2372" xr:uid="{00000000-0005-0000-0000-0000A9160000}"/>
    <cellStyle name="___retention_FEPTablesJul19_SOC_Table_Rev 2_2007Test_SoC_0618_2009Tables_Focus_B-LITH-US-V13b" xfId="2373" xr:uid="{00000000-0005-0000-0000-0000AA160000}"/>
    <cellStyle name="___retention_FEPTablesJul19_SOC_Table_Rev 2_2007Test_SoC_0618_2009Tables_FOCUS_C_ITRS-FEPITWG(LL edits)" xfId="6818" xr:uid="{00000000-0005-0000-0000-0000AB160000}"/>
    <cellStyle name="___retention_FEPTablesJul19_SOC_Table_Rev 2_2007Test_SoC_0618_2009Tables_FOCUS_C_ITRSV1" xfId="2374" xr:uid="{00000000-0005-0000-0000-0000AC160000}"/>
    <cellStyle name="___retention_FEPTablesJul19_SOC_Table_Rev 2_2007Test_SoC_0618_2009Tables_FOCUS_C_ITRSV3" xfId="2375" xr:uid="{00000000-0005-0000-0000-0000AD160000}"/>
    <cellStyle name="___retention_FEPTablesJul19_SOC_Table_Rev 2_2007Test_SoC_0618_2009Tables_FOCUS_D_ITRS-ITWG Copy 2010 V1" xfId="2376" xr:uid="{00000000-0005-0000-0000-0000AE160000}"/>
    <cellStyle name="___retention_FEPTablesJul19_SOC_Table_Rev 2_2007Test_SoC_0618_2009Tables_FOCUS_E_ITRS-AP and Interconnectv1" xfId="5831" xr:uid="{00000000-0005-0000-0000-0000AF160000}"/>
    <cellStyle name="___retention_FEPTablesJul19_SOC_Table_Rev 2_2007Test_SoC_0618_2009Tables_ORTC_V5" xfId="2377" xr:uid="{00000000-0005-0000-0000-0000B0160000}"/>
    <cellStyle name="___retention_FEPTablesJul19_SOC_Table_Rev 2_2007Test_SoC_0618_2010-Update-PIDS-4B-lsw" xfId="7699" xr:uid="{00000000-0005-0000-0000-0000B1160000}"/>
    <cellStyle name="___retention_FEPTablesJul19_SOC_Table_Rev 2_2007Test_SoC_0618_2011_ORTC-2A" xfId="3182" xr:uid="{00000000-0005-0000-0000-0000B2160000}"/>
    <cellStyle name="___retention_FEPTablesJul19_SOC_Table_Rev 2_2007Test_SoC_0618_4FINAL2009Tables_ERD_Oct30_lsw" xfId="2378" xr:uid="{00000000-0005-0000-0000-0000B3160000}"/>
    <cellStyle name="___retention_FEPTablesJul19_SOC_Table_Rev 2_2007Test_SoC_0618_4FINAL2009Tables_ERD_Oct30_lsw2" xfId="2379" xr:uid="{00000000-0005-0000-0000-0000B4160000}"/>
    <cellStyle name="___retention_FEPTablesJul19_SOC_Table_Rev 2_2007Test_SoC_0618_ITRS 2010 NAND Flash table revision--LSW  (Revised 09-15-2010)" xfId="7103" xr:uid="{00000000-0005-0000-0000-0000B5160000}"/>
    <cellStyle name="___retention_FEPTablesJul19_SOC_Table_Rev 2_2007Test_SoC_0618_ITRS B)_Table_ver6_INTC1~6_021710_After_Telecon_Rev_Alexis-lswEDITORS-NOTES" xfId="5832" xr:uid="{00000000-0005-0000-0000-0000B6160000}"/>
    <cellStyle name="___retention_FEPTablesJul19_SOC_Table_Rev 2_2007Test_SoC_0618_ITRS EUV Mask WG Meeting with Proposals-2009" xfId="2380" xr:uid="{00000000-0005-0000-0000-0000B7160000}"/>
    <cellStyle name="___retention_FEPTablesJul19_SOC_Table_Rev 2_2007Test_SoC_0618_ITRS Optica Mask Table change note 200907011" xfId="2381" xr:uid="{00000000-0005-0000-0000-0000B8160000}"/>
    <cellStyle name="___retention_FEPTablesJul19_SOC_Table_Rev 2_2007Test_SoC_0618_Litho_Challenges_2009_ITRS_Lith_Table_Summary-V5" xfId="2382" xr:uid="{00000000-0005-0000-0000-0000B9160000}"/>
    <cellStyle name="___retention_FEPTablesJul19_SOC_Table_Rev 2_2007Test_SoC_0618_Table INTC6-Final from Italy" xfId="5833" xr:uid="{00000000-0005-0000-0000-0000BA160000}"/>
    <cellStyle name="___retention_FEPTablesJul19_SOC_Table_Rev 2_2007Test_SoC_0618_Table Test-T11 Prober updated 08Jul09" xfId="5834" xr:uid="{00000000-0005-0000-0000-0000BB160000}"/>
    <cellStyle name="___retention_FEPTablesJul19_SOC_Table_Rev 2_2007Test_SoC_0618_Table Test-T8 RF updated 14 July 2009" xfId="5835" xr:uid="{00000000-0005-0000-0000-0000BC160000}"/>
    <cellStyle name="___retention_FEPTablesJul19_SOC_Table_Rev 2_2007Test_SoC_0618_Table-PIDS4-LSW" xfId="7700" xr:uid="{00000000-0005-0000-0000-0000BD160000}"/>
    <cellStyle name="___retention_FEPTablesJul19_SOC_Table_Rev 2_2007Test_SoC_0618_Test_Tables_20081208" xfId="5836" xr:uid="{00000000-0005-0000-0000-0000BE160000}"/>
    <cellStyle name="___retention_FEPTablesJul19_SOC_Table_Rev 2_2007Test_SoC_0618_Test_Tables_20081208 Korea feedback_08081225 " xfId="5837" xr:uid="{00000000-0005-0000-0000-0000BF160000}"/>
    <cellStyle name="___retention_FEPTablesJul19_SOC_Table_Rev 2_2007Test_SoC_0618_Test_Tables_20081208 Korea feedback_08081225 _Table Test-T8 RF updated 14 July 2009" xfId="5838" xr:uid="{00000000-0005-0000-0000-0000C0160000}"/>
    <cellStyle name="___retention_FEPTablesJul19_SOC_Table_Rev 2_2007Test_SoC_0618_Test_Tables_20081208_Table Test-T8 RF updated 14 July 2009" xfId="5839" xr:uid="{00000000-0005-0000-0000-0000C1160000}"/>
    <cellStyle name="___retention_FEPTablesJul19_SOC_Table_Rev 2_2007Test_SoC_0618_Test_Tables_20081231プローブカード案" xfId="5840" xr:uid="{00000000-0005-0000-0000-0000C2160000}"/>
    <cellStyle name="___retention_FEPTablesJul19_SOC_Table_Rev 2_2007Test_SoC_0618_Test_Tables_20081231プローブカード案_Table Test-T8 RF updated 14 July 2009" xfId="5841" xr:uid="{00000000-0005-0000-0000-0000C3160000}"/>
    <cellStyle name="___retention_FEPTablesJul19_SOC_Table_Rev 2_2007Test_SoC_0618_Test_Tables_20090113プローブカード案2" xfId="5842" xr:uid="{00000000-0005-0000-0000-0000C4160000}"/>
    <cellStyle name="___retention_FEPTablesJul19_SOC_Table_Rev 2_2007Test_SoC_0618_Test_Tables_20090113プローブカード案2_Table Test-T8 RF updated 14 July 2009" xfId="5843" xr:uid="{00000000-0005-0000-0000-0000C5160000}"/>
    <cellStyle name="___retention_FEPTablesJul19_SOC_Table_Rev 2_2007Test_SoC_0618_Test_Tables_20090113プローブカード案3" xfId="5844" xr:uid="{00000000-0005-0000-0000-0000C6160000}"/>
    <cellStyle name="___retention_FEPTablesJul19_SOC_Table_Rev 2_2007Test_SoC_0618_Test_Tables_20090113プローブカード案3_Table Test-T8 RF updated 14 July 2009" xfId="5845" xr:uid="{00000000-0005-0000-0000-0000C7160000}"/>
    <cellStyle name="___retention_FEPTablesJul19_SOC_Table_Rev 2_2007Test_SoC_0618_To Linda ITRS_NILb (2)" xfId="2383" xr:uid="{00000000-0005-0000-0000-0000C8160000}"/>
    <cellStyle name="___retention_FEPTablesJul19_SOC_Table_Rev 2_2007Test_SoC_0618_見直しfor2009：2007Test0829_SoC&amp;Logic" xfId="5846" xr:uid="{00000000-0005-0000-0000-0000C9160000}"/>
    <cellStyle name="___retention_FEPTablesJul19_SOC_Table_Rev 2_2007Test_SoC_0618_見直しfor2009：2007Test0829_SoC&amp;Logic(0707会議後)" xfId="5847" xr:uid="{00000000-0005-0000-0000-0000CA160000}"/>
    <cellStyle name="___retention_FEPTablesJul19_SOC_Table_Rev 2_2008Tables_FOCUS_ERM-ERD-FEP-LITH-INTC-FAC-AP_DRAFTv7" xfId="2384" xr:uid="{00000000-0005-0000-0000-0000CB160000}"/>
    <cellStyle name="___retention_FEPTablesJul19_SOC_Table_Rev 2_2008Tables_FOCUS_ERM-ERD-FEP-LITH-INTC-FAC-AP_DRAFTv7 2" xfId="7782" xr:uid="{00000000-0005-0000-0000-0000CC160000}"/>
    <cellStyle name="___retention_FEPTablesJul19_SOC_Table_Rev 2_2008Tables_FOCUS_ERM-ERD-FEP-LITH-INTC-FAC-AP_DRAFTv7_2009 TR Tables_Factory Integration version 08-LSW" xfId="2385" xr:uid="{00000000-0005-0000-0000-0000CD160000}"/>
    <cellStyle name="___retention_FEPTablesJul19_SOC_Table_Rev 2_2008Tables_FOCUS_ERM-ERD-FEP-LITH-INTC-FAC-AP_DRAFTv7_2009 TR Tables_Factory Integration(20090806)_02A" xfId="2386" xr:uid="{00000000-0005-0000-0000-0000CE160000}"/>
    <cellStyle name="___retention_FEPTablesJul19_SOC_Table_Rev 2_2008Tables_FOCUS_ERM-ERD-FEP-LITH-INTC-FAC-AP_DRAFTv7_2009_INDEX" xfId="5848" xr:uid="{00000000-0005-0000-0000-0000CF160000}"/>
    <cellStyle name="___retention_FEPTablesJul19_SOC_Table_Rev 2_2008Tables_FOCUS_ERM-ERD-FEP-LITH-INTC-FAC-AP_DRAFTv7_2009_InterconnectTables_03032010" xfId="5849" xr:uid="{00000000-0005-0000-0000-0000D0160000}"/>
    <cellStyle name="___retention_FEPTablesJul19_SOC_Table_Rev 2_2008Tables_FOCUS_ERM-ERD-FEP-LITH-INTC-FAC-AP_DRAFTv7_2009Tables_FOCUS_B_ITRS" xfId="2387" xr:uid="{00000000-0005-0000-0000-0000D1160000}"/>
    <cellStyle name="___retention_FEPTablesJul19_SOC_Table_Rev 2_2008Tables_FOCUS_ERM-ERD-FEP-LITH-INTC-FAC-AP_DRAFTv7_2009Tables_FOCUS_B_itwg(Factory Integration)09" xfId="2388" xr:uid="{00000000-0005-0000-0000-0000D2160000}"/>
    <cellStyle name="___retention_FEPTablesJul19_SOC_Table_Rev 2_2008Tables_FOCUS_ERM-ERD-FEP-LITH-INTC-FAC-AP_DRAFTv7_2009Tables_Focus_B-LITH-US-Bussels-V3" xfId="2389" xr:uid="{00000000-0005-0000-0000-0000D3160000}"/>
    <cellStyle name="___retention_FEPTablesJul19_SOC_Table_Rev 2_2008Tables_FOCUS_ERM-ERD-FEP-LITH-INTC-FAC-AP_DRAFTv7_2009Tables_Focus_B-LITH-US-V13b" xfId="2390" xr:uid="{00000000-0005-0000-0000-0000D4160000}"/>
    <cellStyle name="___retention_FEPTablesJul19_SOC_Table_Rev 2_2008Tables_FOCUS_ERM-ERD-FEP-LITH-INTC-FAC-AP_DRAFTv7_2009Tables_FOCUS_C_ITRS-FEPITWG(LL edits)" xfId="7104" xr:uid="{00000000-0005-0000-0000-0000D5160000}"/>
    <cellStyle name="___retention_FEPTablesJul19_SOC_Table_Rev 2_2008Tables_FOCUS_ERM-ERD-FEP-LITH-INTC-FAC-AP_DRAFTv7_2009Tables_FOCUS_C_ITRSV1" xfId="2391" xr:uid="{00000000-0005-0000-0000-0000D6160000}"/>
    <cellStyle name="___retention_FEPTablesJul19_SOC_Table_Rev 2_2008Tables_FOCUS_ERM-ERD-FEP-LITH-INTC-FAC-AP_DRAFTv7_2009Tables_FOCUS_C_ITRSV3" xfId="2392" xr:uid="{00000000-0005-0000-0000-0000D7160000}"/>
    <cellStyle name="___retention_FEPTablesJul19_SOC_Table_Rev 2_2008Tables_FOCUS_ERM-ERD-FEP-LITH-INTC-FAC-AP_DRAFTv7_2009Tables_FOCUS_D_ITRS-ITWG Copy 2010 V1" xfId="2393" xr:uid="{00000000-0005-0000-0000-0000D8160000}"/>
    <cellStyle name="___retention_FEPTablesJul19_SOC_Table_Rev 2_2008Tables_FOCUS_ERM-ERD-FEP-LITH-INTC-FAC-AP_DRAFTv7_2009Tables_FOCUS_E_ITRS-AP and Interconnectv1" xfId="5850" xr:uid="{00000000-0005-0000-0000-0000D9160000}"/>
    <cellStyle name="___retention_FEPTablesJul19_SOC_Table_Rev 2_2008Tables_FOCUS_ERM-ERD-FEP-LITH-INTC-FAC-AP_DRAFTv7_2009Tables_ORTC_V5" xfId="2394" xr:uid="{00000000-0005-0000-0000-0000DA160000}"/>
    <cellStyle name="___retention_FEPTablesJul19_SOC_Table_Rev 2_2008Tables_FOCUS_ERM-ERD-FEP-LITH-INTC-FAC-AP_DRAFTv7_2010-Update-PIDS-4B-lsw" xfId="6819" xr:uid="{00000000-0005-0000-0000-0000DB160000}"/>
    <cellStyle name="___retention_FEPTablesJul19_SOC_Table_Rev 2_2008Tables_FOCUS_ERM-ERD-FEP-LITH-INTC-FAC-AP_DRAFTv7_2011_ORTC-2A" xfId="3183" xr:uid="{00000000-0005-0000-0000-0000DC160000}"/>
    <cellStyle name="___retention_FEPTablesJul19_SOC_Table_Rev 2_2008Tables_FOCUS_ERM-ERD-FEP-LITH-INTC-FAC-AP_DRAFTv7_4FINAL2009Tables_ERD_Oct30_lsw" xfId="2395" xr:uid="{00000000-0005-0000-0000-0000DD160000}"/>
    <cellStyle name="___retention_FEPTablesJul19_SOC_Table_Rev 2_2008Tables_FOCUS_ERM-ERD-FEP-LITH-INTC-FAC-AP_DRAFTv7_4FINAL2009Tables_ERD_Oct30_lsw2" xfId="2396" xr:uid="{00000000-0005-0000-0000-0000DE160000}"/>
    <cellStyle name="___retention_FEPTablesJul19_SOC_Table_Rev 2_2008Tables_FOCUS_ERM-ERD-FEP-LITH-INTC-FAC-AP_DRAFTv7_ITRS 2010 NAND Flash table revision--LSW  (Revised 09-15-2010)" xfId="7407" xr:uid="{00000000-0005-0000-0000-0000DF160000}"/>
    <cellStyle name="___retention_FEPTablesJul19_SOC_Table_Rev 2_2008Tables_FOCUS_ERM-ERD-FEP-LITH-INTC-FAC-AP_DRAFTv7_ITRS B)_Table_ver6_INTC1~6_021710_After_Telecon_Rev_Alexis-lswEDITORS-NOTES" xfId="5851" xr:uid="{00000000-0005-0000-0000-0000E0160000}"/>
    <cellStyle name="___retention_FEPTablesJul19_SOC_Table_Rev 2_2008Tables_FOCUS_ERM-ERD-FEP-LITH-INTC-FAC-AP_DRAFTv7_ITRS EUV Mask WG Meeting with Proposals-2009" xfId="2397" xr:uid="{00000000-0005-0000-0000-0000E1160000}"/>
    <cellStyle name="___retention_FEPTablesJul19_SOC_Table_Rev 2_2008Tables_FOCUS_ERM-ERD-FEP-LITH-INTC-FAC-AP_DRAFTv7_ITRS Optica Mask Table change note 200907011" xfId="2398" xr:uid="{00000000-0005-0000-0000-0000E2160000}"/>
    <cellStyle name="___retention_FEPTablesJul19_SOC_Table_Rev 2_2008Tables_FOCUS_ERM-ERD-FEP-LITH-INTC-FAC-AP_DRAFTv7_Litho_Challenges_2009_ITRS_Lith_Table_Summary-V5" xfId="2399" xr:uid="{00000000-0005-0000-0000-0000E3160000}"/>
    <cellStyle name="___retention_FEPTablesJul19_SOC_Table_Rev 2_2008Tables_FOCUS_ERM-ERD-FEP-LITH-INTC-FAC-AP_DRAFTv7_Table INTC6-Final from Italy" xfId="5852" xr:uid="{00000000-0005-0000-0000-0000E4160000}"/>
    <cellStyle name="___retention_FEPTablesJul19_SOC_Table_Rev 2_2008Tables_FOCUS_ERM-ERD-FEP-LITH-INTC-FAC-AP_DRAFTv7_Table-PIDS4-LSW" xfId="6820" xr:uid="{00000000-0005-0000-0000-0000E5160000}"/>
    <cellStyle name="___retention_FEPTablesJul19_SOC_Table_Rev 2_2008Tables_FOCUS_ERM-ERD-FEP-LITH-INTC-FAC-AP_DRAFTv7_To Linda ITRS_NILb (2)" xfId="2400" xr:uid="{00000000-0005-0000-0000-0000E6160000}"/>
    <cellStyle name="___retention_FEPTablesJul19_SOC_Table_Rev 2_2008Test 081203 handler revised proposal by SEAJ" xfId="5853" xr:uid="{00000000-0005-0000-0000-0000E7160000}"/>
    <cellStyle name="___retention_FEPTablesJul19_SOC_Table_Rev 2_2008Test 081203 handler revised proposal by SEAJ_2009 ITRS TestTable(Handler)090505" xfId="5854" xr:uid="{00000000-0005-0000-0000-0000E8160000}"/>
    <cellStyle name="___retention_FEPTablesJul19_SOC_Table_Rev 2_2008Test 081203 handler revised proposal by SEAJ_Table Test-T8 RF updated 14 July 2009" xfId="5855" xr:uid="{00000000-0005-0000-0000-0000E9160000}"/>
    <cellStyle name="___retention_FEPTablesJul19_SOC_Table_Rev 2_2008Test 1120 prober " xfId="5856" xr:uid="{00000000-0005-0000-0000-0000EA160000}"/>
    <cellStyle name="___retention_FEPTablesJul19_SOC_Table_Rev 2_2008Test 1120 prober _2009 ITRS TestTable(Handler)090505" xfId="5857" xr:uid="{00000000-0005-0000-0000-0000EB160000}"/>
    <cellStyle name="___retention_FEPTablesJul19_SOC_Table_Rev 2_2008Test 1120 prober _Table Test-T8 RF updated 14 July 2009" xfId="5858" xr:uid="{00000000-0005-0000-0000-0000EC160000}"/>
    <cellStyle name="___retention_FEPTablesJul19_SOC_Table_Rev 2_2008Test0722" xfId="5859" xr:uid="{00000000-0005-0000-0000-0000ED160000}"/>
    <cellStyle name="___retention_FEPTablesJul19_SOC_Table_Rev 2_2008Test0722_2009 ITRS TestTable(Handler)090505" xfId="5860" xr:uid="{00000000-0005-0000-0000-0000EE160000}"/>
    <cellStyle name="___retention_FEPTablesJul19_SOC_Table_Rev 2_2008Test0722_Table Test-T8 RF updated 14 July 2009" xfId="5861" xr:uid="{00000000-0005-0000-0000-0000EF160000}"/>
    <cellStyle name="___retention_FEPTablesJul19_SOC_Table_Rev 2_2008Test1215" xfId="5862" xr:uid="{00000000-0005-0000-0000-0000F0160000}"/>
    <cellStyle name="___retention_FEPTablesJul19_SOC_Table_Rev 2_2008Test1215_Table Test-T8 RF updated 14 July 2009" xfId="5863" xr:uid="{00000000-0005-0000-0000-0000F1160000}"/>
    <cellStyle name="___retention_FEPTablesJul19_SOC_Table_Rev 2_2008TestProposals_Handler_081208" xfId="5864" xr:uid="{00000000-0005-0000-0000-0000F2160000}"/>
    <cellStyle name="___retention_FEPTablesJul19_SOC_Table_Rev 2_2008TestProposals_Handler_081208_Table Test-T8 RF updated 14 July 2009" xfId="5865" xr:uid="{00000000-0005-0000-0000-0000F3160000}"/>
    <cellStyle name="___retention_FEPTablesJul19_SOC_Table_Rev 2_2009 ITRS TestTable(Handler)090505" xfId="5866" xr:uid="{00000000-0005-0000-0000-0000F4160000}"/>
    <cellStyle name="___retention_FEPTablesJul19_SOC_Table_Rev 2_2009 TR Tables_Factory Integration version 08-LSW" xfId="2401" xr:uid="{00000000-0005-0000-0000-0000F5160000}"/>
    <cellStyle name="___retention_FEPTablesJul19_SOC_Table_Rev 2_2009 TR Tables_Factory Integration(20090806)_02A" xfId="2402" xr:uid="{00000000-0005-0000-0000-0000F6160000}"/>
    <cellStyle name="___retention_FEPTablesJul19_SOC_Table_Rev 2_2009_INDEX" xfId="5867" xr:uid="{00000000-0005-0000-0000-0000F7160000}"/>
    <cellStyle name="___retention_FEPTablesJul19_SOC_Table_Rev 2_2009_InterconnectTables_03032010" xfId="5868" xr:uid="{00000000-0005-0000-0000-0000F8160000}"/>
    <cellStyle name="___retention_FEPTablesJul19_SOC_Table_Rev 2_2009Tables_FOCUS_B_ITRS" xfId="2403" xr:uid="{00000000-0005-0000-0000-0000F9160000}"/>
    <cellStyle name="___retention_FEPTablesJul19_SOC_Table_Rev 2_2009Tables_FOCUS_B_itwg(Factory Integration)09" xfId="2404" xr:uid="{00000000-0005-0000-0000-0000FA160000}"/>
    <cellStyle name="___retention_FEPTablesJul19_SOC_Table_Rev 2_2009Tables_Focus_B-LITH-US-Bussels-V3" xfId="2405" xr:uid="{00000000-0005-0000-0000-0000FB160000}"/>
    <cellStyle name="___retention_FEPTablesJul19_SOC_Table_Rev 2_2009Tables_Focus_B-LITH-US-V13b" xfId="2406" xr:uid="{00000000-0005-0000-0000-0000FC160000}"/>
    <cellStyle name="___retention_FEPTablesJul19_SOC_Table_Rev 2_2009Tables_FOCUS_C_ITRS-FEPITWG(LL edits)" xfId="6821" xr:uid="{00000000-0005-0000-0000-0000FD160000}"/>
    <cellStyle name="___retention_FEPTablesJul19_SOC_Table_Rev 2_2009Tables_FOCUS_C_ITRSV1" xfId="2407" xr:uid="{00000000-0005-0000-0000-0000FE160000}"/>
    <cellStyle name="___retention_FEPTablesJul19_SOC_Table_Rev 2_2009Tables_FOCUS_C_ITRSV3" xfId="2408" xr:uid="{00000000-0005-0000-0000-0000FF160000}"/>
    <cellStyle name="___retention_FEPTablesJul19_SOC_Table_Rev 2_2009Tables_FOCUS_D_ITRS-ITWG Copy 2010 V1" xfId="2409" xr:uid="{00000000-0005-0000-0000-000000170000}"/>
    <cellStyle name="___retention_FEPTablesJul19_SOC_Table_Rev 2_2009Tables_FOCUS_E_ITRS-AP and Interconnectv1" xfId="5869" xr:uid="{00000000-0005-0000-0000-000001170000}"/>
    <cellStyle name="___retention_FEPTablesJul19_SOC_Table_Rev 2_2009Tables_ORTC_V5" xfId="2410" xr:uid="{00000000-0005-0000-0000-000002170000}"/>
    <cellStyle name="___retention_FEPTablesJul19_SOC_Table_Rev 2_2010-Update-PIDS-4B-lsw" xfId="7408" xr:uid="{00000000-0005-0000-0000-000003170000}"/>
    <cellStyle name="___retention_FEPTablesJul19_SOC_Table_Rev 2_2011_ORTC-2A" xfId="3184" xr:uid="{00000000-0005-0000-0000-000004170000}"/>
    <cellStyle name="___retention_FEPTablesJul19_SOC_Table_Rev 2_4FINAL2009Tables_ERD_Oct30_lsw" xfId="2411" xr:uid="{00000000-0005-0000-0000-000005170000}"/>
    <cellStyle name="___retention_FEPTablesJul19_SOC_Table_Rev 2_4FINAL2009Tables_ERD_Oct30_lsw2" xfId="2412" xr:uid="{00000000-0005-0000-0000-000006170000}"/>
    <cellStyle name="___retention_FEPTablesJul19_SOC_Table_Rev 2_ITRS 2010 NAND Flash table revision--LSW  (Revised 09-15-2010)" xfId="7105" xr:uid="{00000000-0005-0000-0000-000007170000}"/>
    <cellStyle name="___retention_FEPTablesJul19_SOC_Table_Rev 2_ITRS B)_Table_ver6_INTC1~6_021710_After_Telecon_Rev_Alexis-lswEDITORS-NOTES" xfId="5870" xr:uid="{00000000-0005-0000-0000-000008170000}"/>
    <cellStyle name="___retention_FEPTablesJul19_SOC_Table_Rev 2_ITRS EUV Mask WG Meeting with Proposals-2009" xfId="2413" xr:uid="{00000000-0005-0000-0000-000009170000}"/>
    <cellStyle name="___retention_FEPTablesJul19_SOC_Table_Rev 2_ITRS Optica Mask Table change note 200907011" xfId="2414" xr:uid="{00000000-0005-0000-0000-00000A170000}"/>
    <cellStyle name="___retention_FEPTablesJul19_SOC_Table_Rev 2_Litho_Challenges_2009_ITRS_Lith_Table_Summary-V5" xfId="2415" xr:uid="{00000000-0005-0000-0000-00000B170000}"/>
    <cellStyle name="___retention_FEPTablesJul19_SOC_Table_Rev 2_Table INTC6-Final from Italy" xfId="5871" xr:uid="{00000000-0005-0000-0000-00000C170000}"/>
    <cellStyle name="___retention_FEPTablesJul19_SOC_Table_Rev 2_Table Test-T11 Prober updated 08Jul09" xfId="5872" xr:uid="{00000000-0005-0000-0000-00000D170000}"/>
    <cellStyle name="___retention_FEPTablesJul19_SOC_Table_Rev 2_Table Test-T8 RF updated 14 July 2009" xfId="5873" xr:uid="{00000000-0005-0000-0000-00000E170000}"/>
    <cellStyle name="___retention_FEPTablesJul19_SOC_Table_Rev 2_Table-PIDS4-LSW" xfId="7580" xr:uid="{00000000-0005-0000-0000-00000F170000}"/>
    <cellStyle name="___retention_FEPTablesJul19_SOC_Table_Rev 2_Test_Tables_20081208" xfId="5874" xr:uid="{00000000-0005-0000-0000-000010170000}"/>
    <cellStyle name="___retention_FEPTablesJul19_SOC_Table_Rev 2_Test_Tables_20081208 Korea feedback_08081225 " xfId="5875" xr:uid="{00000000-0005-0000-0000-000011170000}"/>
    <cellStyle name="___retention_FEPTablesJul19_SOC_Table_Rev 2_Test_Tables_20081208 Korea feedback_08081225 _Table Test-T8 RF updated 14 July 2009" xfId="5876" xr:uid="{00000000-0005-0000-0000-000012170000}"/>
    <cellStyle name="___retention_FEPTablesJul19_SOC_Table_Rev 2_Test_Tables_20081208_Table Test-T8 RF updated 14 July 2009" xfId="5877" xr:uid="{00000000-0005-0000-0000-000013170000}"/>
    <cellStyle name="___retention_FEPTablesJul19_SOC_Table_Rev 2_Test_Tables_20081231プローブカード案" xfId="5878" xr:uid="{00000000-0005-0000-0000-000014170000}"/>
    <cellStyle name="___retention_FEPTablesJul19_SOC_Table_Rev 2_Test_Tables_20081231プローブカード案_Table Test-T8 RF updated 14 July 2009" xfId="5879" xr:uid="{00000000-0005-0000-0000-000015170000}"/>
    <cellStyle name="___retention_FEPTablesJul19_SOC_Table_Rev 2_Test_Tables_20090113プローブカード案2" xfId="5880" xr:uid="{00000000-0005-0000-0000-000016170000}"/>
    <cellStyle name="___retention_FEPTablesJul19_SOC_Table_Rev 2_Test_Tables_20090113プローブカード案2_Table Test-T8 RF updated 14 July 2009" xfId="5881" xr:uid="{00000000-0005-0000-0000-000017170000}"/>
    <cellStyle name="___retention_FEPTablesJul19_SOC_Table_Rev 2_Test_Tables_20090113プローブカード案3" xfId="5882" xr:uid="{00000000-0005-0000-0000-000018170000}"/>
    <cellStyle name="___retention_FEPTablesJul19_SOC_Table_Rev 2_Test_Tables_20090113プローブカード案3_Table Test-T8 RF updated 14 July 2009" xfId="5883" xr:uid="{00000000-0005-0000-0000-000019170000}"/>
    <cellStyle name="___retention_FEPTablesJul19_SOC_Table_Rev 2_To Linda ITRS_NILb (2)" xfId="2416" xr:uid="{00000000-0005-0000-0000-00001A170000}"/>
    <cellStyle name="___retention_FEPTablesJul19_SOC_Table_Rev 2_WK_2007Test0612Rev04" xfId="2417" xr:uid="{00000000-0005-0000-0000-00001B170000}"/>
    <cellStyle name="___retention_FEPTablesJul19_SOC_Table_Rev 2_WK_2007Test0612Rev04 2" xfId="6904" xr:uid="{00000000-0005-0000-0000-00001C170000}"/>
    <cellStyle name="___retention_FEPTablesJul19_SOC_Table_Rev 2_WK_2007Test0612Rev04_2008Tables_FOCUS_ERM-ERD-FEP-LITH-INTC-FAC-AP_DRAFTv7" xfId="2418" xr:uid="{00000000-0005-0000-0000-00001D170000}"/>
    <cellStyle name="___retention_FEPTablesJul19_SOC_Table_Rev 2_WK_2007Test0612Rev04_2008Tables_FOCUS_ERM-ERD-FEP-LITH-INTC-FAC-AP_DRAFTv7 2" xfId="7783" xr:uid="{00000000-0005-0000-0000-00001E170000}"/>
    <cellStyle name="___retention_FEPTablesJul19_SOC_Table_Rev 2_WK_2007Test0612Rev04_2008Tables_FOCUS_ERM-ERD-FEP-LITH-INTC-FAC-AP_DRAFTv7_2009 TR Tables_Factory Integration version 08-LSW" xfId="2419" xr:uid="{00000000-0005-0000-0000-00001F170000}"/>
    <cellStyle name="___retention_FEPTablesJul19_SOC_Table_Rev 2_WK_2007Test0612Rev04_2008Tables_FOCUS_ERM-ERD-FEP-LITH-INTC-FAC-AP_DRAFTv7_2009 TR Tables_Factory Integration(20090806)_02A" xfId="2420" xr:uid="{00000000-0005-0000-0000-000020170000}"/>
    <cellStyle name="___retention_FEPTablesJul19_SOC_Table_Rev 2_WK_2007Test0612Rev04_2008Tables_FOCUS_ERM-ERD-FEP-LITH-INTC-FAC-AP_DRAFTv7_2009_INDEX" xfId="5884" xr:uid="{00000000-0005-0000-0000-000021170000}"/>
    <cellStyle name="___retention_FEPTablesJul19_SOC_Table_Rev 2_WK_2007Test0612Rev04_2008Tables_FOCUS_ERM-ERD-FEP-LITH-INTC-FAC-AP_DRAFTv7_2009_InterconnectTables_03032010" xfId="5885" xr:uid="{00000000-0005-0000-0000-000022170000}"/>
    <cellStyle name="___retention_FEPTablesJul19_SOC_Table_Rev 2_WK_2007Test0612Rev04_2008Tables_FOCUS_ERM-ERD-FEP-LITH-INTC-FAC-AP_DRAFTv7_2009Tables_FOCUS_B_ITRS" xfId="2421" xr:uid="{00000000-0005-0000-0000-000023170000}"/>
    <cellStyle name="___retention_FEPTablesJul19_SOC_Table_Rev 2_WK_2007Test0612Rev04_2008Tables_FOCUS_ERM-ERD-FEP-LITH-INTC-FAC-AP_DRAFTv7_2009Tables_FOCUS_B_itwg(Factory Integration)09" xfId="2422" xr:uid="{00000000-0005-0000-0000-000024170000}"/>
    <cellStyle name="___retention_FEPTablesJul19_SOC_Table_Rev 2_WK_2007Test0612Rev04_2008Tables_FOCUS_ERM-ERD-FEP-LITH-INTC-FAC-AP_DRAFTv7_2009Tables_Focus_B-LITH-US-Bussels-V3" xfId="2423" xr:uid="{00000000-0005-0000-0000-000025170000}"/>
    <cellStyle name="___retention_FEPTablesJul19_SOC_Table_Rev 2_WK_2007Test0612Rev04_2008Tables_FOCUS_ERM-ERD-FEP-LITH-INTC-FAC-AP_DRAFTv7_2009Tables_Focus_B-LITH-US-V13b" xfId="2424" xr:uid="{00000000-0005-0000-0000-000026170000}"/>
    <cellStyle name="___retention_FEPTablesJul19_SOC_Table_Rev 2_WK_2007Test0612Rev04_2008Tables_FOCUS_ERM-ERD-FEP-LITH-INTC-FAC-AP_DRAFTv7_2009Tables_FOCUS_C_ITRS-FEPITWG(LL edits)" xfId="7701" xr:uid="{00000000-0005-0000-0000-000027170000}"/>
    <cellStyle name="___retention_FEPTablesJul19_SOC_Table_Rev 2_WK_2007Test0612Rev04_2008Tables_FOCUS_ERM-ERD-FEP-LITH-INTC-FAC-AP_DRAFTv7_2009Tables_FOCUS_C_ITRSV1" xfId="2425" xr:uid="{00000000-0005-0000-0000-000028170000}"/>
    <cellStyle name="___retention_FEPTablesJul19_SOC_Table_Rev 2_WK_2007Test0612Rev04_2008Tables_FOCUS_ERM-ERD-FEP-LITH-INTC-FAC-AP_DRAFTv7_2009Tables_FOCUS_C_ITRSV3" xfId="2426" xr:uid="{00000000-0005-0000-0000-000029170000}"/>
    <cellStyle name="___retention_FEPTablesJul19_SOC_Table_Rev 2_WK_2007Test0612Rev04_2008Tables_FOCUS_ERM-ERD-FEP-LITH-INTC-FAC-AP_DRAFTv7_2009Tables_FOCUS_D_ITRS-ITWG Copy 2010 V1" xfId="2427" xr:uid="{00000000-0005-0000-0000-00002A170000}"/>
    <cellStyle name="___retention_FEPTablesJul19_SOC_Table_Rev 2_WK_2007Test0612Rev04_2008Tables_FOCUS_ERM-ERD-FEP-LITH-INTC-FAC-AP_DRAFTv7_2009Tables_FOCUS_E_ITRS-AP and Interconnectv1" xfId="5886" xr:uid="{00000000-0005-0000-0000-00002B170000}"/>
    <cellStyle name="___retention_FEPTablesJul19_SOC_Table_Rev 2_WK_2007Test0612Rev04_2008Tables_FOCUS_ERM-ERD-FEP-LITH-INTC-FAC-AP_DRAFTv7_2009Tables_ORTC_V5" xfId="2428" xr:uid="{00000000-0005-0000-0000-00002C170000}"/>
    <cellStyle name="___retention_FEPTablesJul19_SOC_Table_Rev 2_WK_2007Test0612Rev04_2008Tables_FOCUS_ERM-ERD-FEP-LITH-INTC-FAC-AP_DRAFTv7_2010-Update-PIDS-4B-lsw" xfId="7702" xr:uid="{00000000-0005-0000-0000-00002D170000}"/>
    <cellStyle name="___retention_FEPTablesJul19_SOC_Table_Rev 2_WK_2007Test0612Rev04_2008Tables_FOCUS_ERM-ERD-FEP-LITH-INTC-FAC-AP_DRAFTv7_2011_ORTC-2A" xfId="3185" xr:uid="{00000000-0005-0000-0000-00002E170000}"/>
    <cellStyle name="___retention_FEPTablesJul19_SOC_Table_Rev 2_WK_2007Test0612Rev04_2008Tables_FOCUS_ERM-ERD-FEP-LITH-INTC-FAC-AP_DRAFTv7_4FINAL2009Tables_ERD_Oct30_lsw" xfId="2429" xr:uid="{00000000-0005-0000-0000-00002F170000}"/>
    <cellStyle name="___retention_FEPTablesJul19_SOC_Table_Rev 2_WK_2007Test0612Rev04_2008Tables_FOCUS_ERM-ERD-FEP-LITH-INTC-FAC-AP_DRAFTv7_4FINAL2009Tables_ERD_Oct30_lsw2" xfId="2430" xr:uid="{00000000-0005-0000-0000-000030170000}"/>
    <cellStyle name="___retention_FEPTablesJul19_SOC_Table_Rev 2_WK_2007Test0612Rev04_2008Tables_FOCUS_ERM-ERD-FEP-LITH-INTC-FAC-AP_DRAFTv7_ITRS 2010 NAND Flash table revision--LSW  (Revised 09-15-2010)" xfId="7409" xr:uid="{00000000-0005-0000-0000-000031170000}"/>
    <cellStyle name="___retention_FEPTablesJul19_SOC_Table_Rev 2_WK_2007Test0612Rev04_2008Tables_FOCUS_ERM-ERD-FEP-LITH-INTC-FAC-AP_DRAFTv7_ITRS B)_Table_ver6_INTC1~6_021710_After_Telecon_Rev_Alexis-lswEDITORS-NOTES" xfId="5887" xr:uid="{00000000-0005-0000-0000-000032170000}"/>
    <cellStyle name="___retention_FEPTablesJul19_SOC_Table_Rev 2_WK_2007Test0612Rev04_2008Tables_FOCUS_ERM-ERD-FEP-LITH-INTC-FAC-AP_DRAFTv7_ITRS EUV Mask WG Meeting with Proposals-2009" xfId="2431" xr:uid="{00000000-0005-0000-0000-000033170000}"/>
    <cellStyle name="___retention_FEPTablesJul19_SOC_Table_Rev 2_WK_2007Test0612Rev04_2008Tables_FOCUS_ERM-ERD-FEP-LITH-INTC-FAC-AP_DRAFTv7_ITRS Optica Mask Table change note 200907011" xfId="2432" xr:uid="{00000000-0005-0000-0000-000034170000}"/>
    <cellStyle name="___retention_FEPTablesJul19_SOC_Table_Rev 2_WK_2007Test0612Rev04_2008Tables_FOCUS_ERM-ERD-FEP-LITH-INTC-FAC-AP_DRAFTv7_Litho_Challenges_2009_ITRS_Lith_Table_Summary-V5" xfId="2433" xr:uid="{00000000-0005-0000-0000-000035170000}"/>
    <cellStyle name="___retention_FEPTablesJul19_SOC_Table_Rev 2_WK_2007Test0612Rev04_2008Tables_FOCUS_ERM-ERD-FEP-LITH-INTC-FAC-AP_DRAFTv7_Table INTC6-Final from Italy" xfId="5888" xr:uid="{00000000-0005-0000-0000-000036170000}"/>
    <cellStyle name="___retention_FEPTablesJul19_SOC_Table_Rev 2_WK_2007Test0612Rev04_2008Tables_FOCUS_ERM-ERD-FEP-LITH-INTC-FAC-AP_DRAFTv7_Table-PIDS4-LSW" xfId="7410" xr:uid="{00000000-0005-0000-0000-000037170000}"/>
    <cellStyle name="___retention_FEPTablesJul19_SOC_Table_Rev 2_WK_2007Test0612Rev04_2008Tables_FOCUS_ERM-ERD-FEP-LITH-INTC-FAC-AP_DRAFTv7_To Linda ITRS_NILb (2)" xfId="2434" xr:uid="{00000000-0005-0000-0000-000038170000}"/>
    <cellStyle name="___retention_FEPTablesJul19_SOC_Table_Rev 2_WK_2007Test0612Rev04_2008Test 081203 handler revised proposal by SEAJ" xfId="5889" xr:uid="{00000000-0005-0000-0000-000039170000}"/>
    <cellStyle name="___retention_FEPTablesJul19_SOC_Table_Rev 2_WK_2007Test0612Rev04_2008Test 081203 handler revised proposal by SEAJ_2009 ITRS TestTable(Handler)090505" xfId="5890" xr:uid="{00000000-0005-0000-0000-00003A170000}"/>
    <cellStyle name="___retention_FEPTablesJul19_SOC_Table_Rev 2_WK_2007Test0612Rev04_2008Test 081203 handler revised proposal by SEAJ_Table Test-T8 RF updated 14 July 2009" xfId="5891" xr:uid="{00000000-0005-0000-0000-00003B170000}"/>
    <cellStyle name="___retention_FEPTablesJul19_SOC_Table_Rev 2_WK_2007Test0612Rev04_2008Test 1120 prober " xfId="5892" xr:uid="{00000000-0005-0000-0000-00003C170000}"/>
    <cellStyle name="___retention_FEPTablesJul19_SOC_Table_Rev 2_WK_2007Test0612Rev04_2008Test 1120 prober _2009 ITRS TestTable(Handler)090505" xfId="5893" xr:uid="{00000000-0005-0000-0000-00003D170000}"/>
    <cellStyle name="___retention_FEPTablesJul19_SOC_Table_Rev 2_WK_2007Test0612Rev04_2008Test 1120 prober _Table Test-T8 RF updated 14 July 2009" xfId="5894" xr:uid="{00000000-0005-0000-0000-00003E170000}"/>
    <cellStyle name="___retention_FEPTablesJul19_SOC_Table_Rev 2_WK_2007Test0612Rev04_2008Test0722" xfId="5895" xr:uid="{00000000-0005-0000-0000-00003F170000}"/>
    <cellStyle name="___retention_FEPTablesJul19_SOC_Table_Rev 2_WK_2007Test0612Rev04_2008Test0722_2009 ITRS TestTable(Handler)090505" xfId="5896" xr:uid="{00000000-0005-0000-0000-000040170000}"/>
    <cellStyle name="___retention_FEPTablesJul19_SOC_Table_Rev 2_WK_2007Test0612Rev04_2008Test0722_Table Test-T8 RF updated 14 July 2009" xfId="5897" xr:uid="{00000000-0005-0000-0000-000041170000}"/>
    <cellStyle name="___retention_FEPTablesJul19_SOC_Table_Rev 2_WK_2007Test0612Rev04_2008Test1215" xfId="5898" xr:uid="{00000000-0005-0000-0000-000042170000}"/>
    <cellStyle name="___retention_FEPTablesJul19_SOC_Table_Rev 2_WK_2007Test0612Rev04_2008Test1215_Table Test-T8 RF updated 14 July 2009" xfId="5899" xr:uid="{00000000-0005-0000-0000-000043170000}"/>
    <cellStyle name="___retention_FEPTablesJul19_SOC_Table_Rev 2_WK_2007Test0612Rev04_2008TestProposals_Handler_081208" xfId="5900" xr:uid="{00000000-0005-0000-0000-000044170000}"/>
    <cellStyle name="___retention_FEPTablesJul19_SOC_Table_Rev 2_WK_2007Test0612Rev04_2008TestProposals_Handler_081208_Table Test-T8 RF updated 14 July 2009" xfId="5901" xr:uid="{00000000-0005-0000-0000-000045170000}"/>
    <cellStyle name="___retention_FEPTablesJul19_SOC_Table_Rev 2_WK_2007Test0612Rev04_2009 ITRS TestTable(Handler)090505" xfId="5902" xr:uid="{00000000-0005-0000-0000-000046170000}"/>
    <cellStyle name="___retention_FEPTablesJul19_SOC_Table_Rev 2_WK_2007Test0612Rev04_2009 TR Tables_Factory Integration version 08-LSW" xfId="2435" xr:uid="{00000000-0005-0000-0000-000047170000}"/>
    <cellStyle name="___retention_FEPTablesJul19_SOC_Table_Rev 2_WK_2007Test0612Rev04_2009 TR Tables_Factory Integration(20090806)_02A" xfId="2436" xr:uid="{00000000-0005-0000-0000-000048170000}"/>
    <cellStyle name="___retention_FEPTablesJul19_SOC_Table_Rev 2_WK_2007Test0612Rev04_2009_INDEX" xfId="5903" xr:uid="{00000000-0005-0000-0000-000049170000}"/>
    <cellStyle name="___retention_FEPTablesJul19_SOC_Table_Rev 2_WK_2007Test0612Rev04_2009_InterconnectTables_03032010" xfId="5904" xr:uid="{00000000-0005-0000-0000-00004A170000}"/>
    <cellStyle name="___retention_FEPTablesJul19_SOC_Table_Rev 2_WK_2007Test0612Rev04_2009Tables_FOCUS_B_ITRS" xfId="2437" xr:uid="{00000000-0005-0000-0000-00004B170000}"/>
    <cellStyle name="___retention_FEPTablesJul19_SOC_Table_Rev 2_WK_2007Test0612Rev04_2009Tables_FOCUS_B_itwg(Factory Integration)09" xfId="2438" xr:uid="{00000000-0005-0000-0000-00004C170000}"/>
    <cellStyle name="___retention_FEPTablesJul19_SOC_Table_Rev 2_WK_2007Test0612Rev04_2009Tables_Focus_B-LITH-US-Bussels-V3" xfId="2439" xr:uid="{00000000-0005-0000-0000-00004D170000}"/>
    <cellStyle name="___retention_FEPTablesJul19_SOC_Table_Rev 2_WK_2007Test0612Rev04_2009Tables_Focus_B-LITH-US-V13b" xfId="2440" xr:uid="{00000000-0005-0000-0000-00004E170000}"/>
    <cellStyle name="___retention_FEPTablesJul19_SOC_Table_Rev 2_WK_2007Test0612Rev04_2009Tables_FOCUS_C_ITRS-FEPITWG(LL edits)" xfId="6822" xr:uid="{00000000-0005-0000-0000-00004F170000}"/>
    <cellStyle name="___retention_FEPTablesJul19_SOC_Table_Rev 2_WK_2007Test0612Rev04_2009Tables_FOCUS_C_ITRSV1" xfId="2441" xr:uid="{00000000-0005-0000-0000-000050170000}"/>
    <cellStyle name="___retention_FEPTablesJul19_SOC_Table_Rev 2_WK_2007Test0612Rev04_2009Tables_FOCUS_C_ITRSV3" xfId="2442" xr:uid="{00000000-0005-0000-0000-000051170000}"/>
    <cellStyle name="___retention_FEPTablesJul19_SOC_Table_Rev 2_WK_2007Test0612Rev04_2009Tables_FOCUS_D_ITRS-ITWG Copy 2010 V1" xfId="2443" xr:uid="{00000000-0005-0000-0000-000052170000}"/>
    <cellStyle name="___retention_FEPTablesJul19_SOC_Table_Rev 2_WK_2007Test0612Rev04_2009Tables_FOCUS_E_ITRS-AP and Interconnectv1" xfId="5905" xr:uid="{00000000-0005-0000-0000-000053170000}"/>
    <cellStyle name="___retention_FEPTablesJul19_SOC_Table_Rev 2_WK_2007Test0612Rev04_2009Tables_ORTC_V5" xfId="2444" xr:uid="{00000000-0005-0000-0000-000054170000}"/>
    <cellStyle name="___retention_FEPTablesJul19_SOC_Table_Rev 2_WK_2007Test0612Rev04_2010-Update-PIDS-4B-lsw" xfId="7703" xr:uid="{00000000-0005-0000-0000-000055170000}"/>
    <cellStyle name="___retention_FEPTablesJul19_SOC_Table_Rev 2_WK_2007Test0612Rev04_2011_ORTC-2A" xfId="3186" xr:uid="{00000000-0005-0000-0000-000056170000}"/>
    <cellStyle name="___retention_FEPTablesJul19_SOC_Table_Rev 2_WK_2007Test0612Rev04_4FINAL2009Tables_ERD_Oct30_lsw" xfId="2445" xr:uid="{00000000-0005-0000-0000-000057170000}"/>
    <cellStyle name="___retention_FEPTablesJul19_SOC_Table_Rev 2_WK_2007Test0612Rev04_4FINAL2009Tables_ERD_Oct30_lsw2" xfId="2446" xr:uid="{00000000-0005-0000-0000-000058170000}"/>
    <cellStyle name="___retention_FEPTablesJul19_SOC_Table_Rev 2_WK_2007Test0612Rev04_ITRS 2010 NAND Flash table revision--LSW  (Revised 09-15-2010)" xfId="6823" xr:uid="{00000000-0005-0000-0000-000059170000}"/>
    <cellStyle name="___retention_FEPTablesJul19_SOC_Table_Rev 2_WK_2007Test0612Rev04_ITRS B)_Table_ver6_INTC1~6_021710_After_Telecon_Rev_Alexis-lswEDITORS-NOTES" xfId="5906" xr:uid="{00000000-0005-0000-0000-00005A170000}"/>
    <cellStyle name="___retention_FEPTablesJul19_SOC_Table_Rev 2_WK_2007Test0612Rev04_ITRS EUV Mask WG Meeting with Proposals-2009" xfId="2447" xr:uid="{00000000-0005-0000-0000-00005B170000}"/>
    <cellStyle name="___retention_FEPTablesJul19_SOC_Table_Rev 2_WK_2007Test0612Rev04_ITRS Optica Mask Table change note 200907011" xfId="2448" xr:uid="{00000000-0005-0000-0000-00005C170000}"/>
    <cellStyle name="___retention_FEPTablesJul19_SOC_Table_Rev 2_WK_2007Test0612Rev04_Litho_Challenges_2009_ITRS_Lith_Table_Summary-V5" xfId="2449" xr:uid="{00000000-0005-0000-0000-00005D170000}"/>
    <cellStyle name="___retention_FEPTablesJul19_SOC_Table_Rev 2_WK_2007Test0612Rev04_Table INTC6-Final from Italy" xfId="5907" xr:uid="{00000000-0005-0000-0000-00005E170000}"/>
    <cellStyle name="___retention_FEPTablesJul19_SOC_Table_Rev 2_WK_2007Test0612Rev04_Table Test-T11 Prober updated 08Jul09" xfId="5908" xr:uid="{00000000-0005-0000-0000-00005F170000}"/>
    <cellStyle name="___retention_FEPTablesJul19_SOC_Table_Rev 2_WK_2007Test0612Rev04_Table Test-T8 RF updated 14 July 2009" xfId="5909" xr:uid="{00000000-0005-0000-0000-000060170000}"/>
    <cellStyle name="___retention_FEPTablesJul19_SOC_Table_Rev 2_WK_2007Test0612Rev04_Table-PIDS4-LSW" xfId="7704" xr:uid="{00000000-0005-0000-0000-000061170000}"/>
    <cellStyle name="___retention_FEPTablesJul19_SOC_Table_Rev 2_WK_2007Test0612Rev04_Test_Tables_20081208" xfId="5910" xr:uid="{00000000-0005-0000-0000-000062170000}"/>
    <cellStyle name="___retention_FEPTablesJul19_SOC_Table_Rev 2_WK_2007Test0612Rev04_Test_Tables_20081208 Korea feedback_08081225 " xfId="5911" xr:uid="{00000000-0005-0000-0000-000063170000}"/>
    <cellStyle name="___retention_FEPTablesJul19_SOC_Table_Rev 2_WK_2007Test0612Rev04_Test_Tables_20081208 Korea feedback_08081225 _Table Test-T8 RF updated 14 July 2009" xfId="5912" xr:uid="{00000000-0005-0000-0000-000064170000}"/>
    <cellStyle name="___retention_FEPTablesJul19_SOC_Table_Rev 2_WK_2007Test0612Rev04_Test_Tables_20081208_Table Test-T8 RF updated 14 July 2009" xfId="5913" xr:uid="{00000000-0005-0000-0000-000065170000}"/>
    <cellStyle name="___retention_FEPTablesJul19_SOC_Table_Rev 2_WK_2007Test0612Rev04_Test_Tables_20081231プローブカード案" xfId="5914" xr:uid="{00000000-0005-0000-0000-000066170000}"/>
    <cellStyle name="___retention_FEPTablesJul19_SOC_Table_Rev 2_WK_2007Test0612Rev04_Test_Tables_20081231プローブカード案_Table Test-T8 RF updated 14 July 2009" xfId="5915" xr:uid="{00000000-0005-0000-0000-000067170000}"/>
    <cellStyle name="___retention_FEPTablesJul19_SOC_Table_Rev 2_WK_2007Test0612Rev04_Test_Tables_20090113プローブカード案2" xfId="5916" xr:uid="{00000000-0005-0000-0000-000068170000}"/>
    <cellStyle name="___retention_FEPTablesJul19_SOC_Table_Rev 2_WK_2007Test0612Rev04_Test_Tables_20090113プローブカード案2_Table Test-T8 RF updated 14 July 2009" xfId="5917" xr:uid="{00000000-0005-0000-0000-000069170000}"/>
    <cellStyle name="___retention_FEPTablesJul19_SOC_Table_Rev 2_WK_2007Test0612Rev04_Test_Tables_20090113プローブカード案3" xfId="5918" xr:uid="{00000000-0005-0000-0000-00006A170000}"/>
    <cellStyle name="___retention_FEPTablesJul19_SOC_Table_Rev 2_WK_2007Test0612Rev04_Test_Tables_20090113プローブカード案3_Table Test-T8 RF updated 14 July 2009" xfId="5919" xr:uid="{00000000-0005-0000-0000-00006B170000}"/>
    <cellStyle name="___retention_FEPTablesJul19_SOC_Table_Rev 2_WK_2007Test0612Rev04_To Linda ITRS_NILb (2)" xfId="2450" xr:uid="{00000000-0005-0000-0000-00006C170000}"/>
    <cellStyle name="___retention_FEPTablesJul19_SOC_Table_Rev 2_WK_2007Test0612Rev04_見直しfor2009：2007Test0829_SoC&amp;Logic" xfId="5920" xr:uid="{00000000-0005-0000-0000-00006D170000}"/>
    <cellStyle name="___retention_FEPTablesJul19_SOC_Table_Rev 2_WK_2007Test0612Rev04_見直しfor2009：2007Test0829_SoC&amp;Logic(0707会議後)" xfId="5921" xr:uid="{00000000-0005-0000-0000-00006E170000}"/>
    <cellStyle name="___retention_FEPTablesJul19_SOC_Table_Rev 2_見直しfor2009：2007Test0829_SoC&amp;Logic" xfId="5922" xr:uid="{00000000-0005-0000-0000-00006F170000}"/>
    <cellStyle name="___retention_FEPTablesJul19_SOC_Table_Rev 2_見直しfor2009：2007Test0829_SoC&amp;Logic(0707会議後)" xfId="5923" xr:uid="{00000000-0005-0000-0000-000070170000}"/>
    <cellStyle name="___retention_FEPTablesJul19_Table  Corrections 120708 FINAL to LSW 120708" xfId="2451" xr:uid="{00000000-0005-0000-0000-000071170000}"/>
    <cellStyle name="___retention_FEPTablesJul19_Table  Corrections 120708 FINAL to LSW 120708 2" xfId="7784" xr:uid="{00000000-0005-0000-0000-000072170000}"/>
    <cellStyle name="___retention_FEPTablesJul19_Table  Corrections 120708 FINAL to LSW 120708_2009 TR Tables_Factory Integration version 08-LSW" xfId="2452" xr:uid="{00000000-0005-0000-0000-000073170000}"/>
    <cellStyle name="___retention_FEPTablesJul19_Table  Corrections 120708 FINAL to LSW 120708_2009 TR Tables_Factory Integration(20090806)_02A" xfId="2453" xr:uid="{00000000-0005-0000-0000-000074170000}"/>
    <cellStyle name="___retention_FEPTablesJul19_Table  Corrections 120708 FINAL to LSW 120708_2009_INDEX" xfId="5924" xr:uid="{00000000-0005-0000-0000-000075170000}"/>
    <cellStyle name="___retention_FEPTablesJul19_Table  Corrections 120708 FINAL to LSW 120708_2009_InterconnectTables_03032010" xfId="5925" xr:uid="{00000000-0005-0000-0000-000076170000}"/>
    <cellStyle name="___retention_FEPTablesJul19_Table  Corrections 120708 FINAL to LSW 120708_2009Tables_FOCUS_B_ITRS" xfId="2454" xr:uid="{00000000-0005-0000-0000-000077170000}"/>
    <cellStyle name="___retention_FEPTablesJul19_Table  Corrections 120708 FINAL to LSW 120708_2009Tables_FOCUS_B_itwg(Factory Integration)09" xfId="2455" xr:uid="{00000000-0005-0000-0000-000078170000}"/>
    <cellStyle name="___retention_FEPTablesJul19_Table  Corrections 120708 FINAL to LSW 120708_2009Tables_Focus_B-LITH-US-Bussels-V3" xfId="2456" xr:uid="{00000000-0005-0000-0000-000079170000}"/>
    <cellStyle name="___retention_FEPTablesJul19_Table  Corrections 120708 FINAL to LSW 120708_2009Tables_Focus_B-LITH-US-V13b" xfId="2457" xr:uid="{00000000-0005-0000-0000-00007A170000}"/>
    <cellStyle name="___retention_FEPTablesJul19_Table  Corrections 120708 FINAL to LSW 120708_2009Tables_FOCUS_C_ITRS-FEPITWG(LL edits)" xfId="7106" xr:uid="{00000000-0005-0000-0000-00007B170000}"/>
    <cellStyle name="___retention_FEPTablesJul19_Table  Corrections 120708 FINAL to LSW 120708_2009Tables_FOCUS_C_ITRSV1" xfId="2458" xr:uid="{00000000-0005-0000-0000-00007C170000}"/>
    <cellStyle name="___retention_FEPTablesJul19_Table  Corrections 120708 FINAL to LSW 120708_2009Tables_FOCUS_C_ITRSV3" xfId="2459" xr:uid="{00000000-0005-0000-0000-00007D170000}"/>
    <cellStyle name="___retention_FEPTablesJul19_Table  Corrections 120708 FINAL to LSW 120708_2009Tables_FOCUS_D_ITRS-ITWG Copy 2010 V1" xfId="2460" xr:uid="{00000000-0005-0000-0000-00007E170000}"/>
    <cellStyle name="___retention_FEPTablesJul19_Table  Corrections 120708 FINAL to LSW 120708_2009Tables_FOCUS_E_ITRS-AP and Interconnectv1" xfId="5926" xr:uid="{00000000-0005-0000-0000-00007F170000}"/>
    <cellStyle name="___retention_FEPTablesJul19_Table  Corrections 120708 FINAL to LSW 120708_2009Tables_ORTC_V5" xfId="2461" xr:uid="{00000000-0005-0000-0000-000080170000}"/>
    <cellStyle name="___retention_FEPTablesJul19_Table  Corrections 120708 FINAL to LSW 120708_2010-Update-PIDS-4B-lsw" xfId="7107" xr:uid="{00000000-0005-0000-0000-000081170000}"/>
    <cellStyle name="___retention_FEPTablesJul19_Table  Corrections 120708 FINAL to LSW 120708_2011_ORTC-2A" xfId="3187" xr:uid="{00000000-0005-0000-0000-000082170000}"/>
    <cellStyle name="___retention_FEPTablesJul19_Table  Corrections 120708 FINAL to LSW 120708_4FINAL2009Tables_ERD_Oct30_lsw" xfId="2462" xr:uid="{00000000-0005-0000-0000-000083170000}"/>
    <cellStyle name="___retention_FEPTablesJul19_Table  Corrections 120708 FINAL to LSW 120708_4FINAL2009Tables_ERD_Oct30_lsw2" xfId="2463" xr:uid="{00000000-0005-0000-0000-000084170000}"/>
    <cellStyle name="___retention_FEPTablesJul19_Table  Corrections 120708 FINAL to LSW 120708_ITRS 2010 NAND Flash table revision--LSW  (Revised 09-15-2010)" xfId="7233" xr:uid="{00000000-0005-0000-0000-000085170000}"/>
    <cellStyle name="___retention_FEPTablesJul19_Table  Corrections 120708 FINAL to LSW 120708_ITRS B)_Table_ver6_INTC1~6_021710_After_Telecon_Rev_Alexis-lswEDITORS-NOTES" xfId="5927" xr:uid="{00000000-0005-0000-0000-000086170000}"/>
    <cellStyle name="___retention_FEPTablesJul19_Table  Corrections 120708 FINAL to LSW 120708_ITRS EUV Mask WG Meeting with Proposals-2009" xfId="2464" xr:uid="{00000000-0005-0000-0000-000087170000}"/>
    <cellStyle name="___retention_FEPTablesJul19_Table  Corrections 120708 FINAL to LSW 120708_ITRS Optica Mask Table change note 200907011" xfId="2465" xr:uid="{00000000-0005-0000-0000-000088170000}"/>
    <cellStyle name="___retention_FEPTablesJul19_Table  Corrections 120708 FINAL to LSW 120708_Litho_Challenges_2009_ITRS_Lith_Table_Summary-V5" xfId="2466" xr:uid="{00000000-0005-0000-0000-000089170000}"/>
    <cellStyle name="___retention_FEPTablesJul19_Table  Corrections 120708 FINAL to LSW 120708_Table INTC6-Final from Italy" xfId="5928" xr:uid="{00000000-0005-0000-0000-00008A170000}"/>
    <cellStyle name="___retention_FEPTablesJul19_Table  Corrections 120708 FINAL to LSW 120708_Table-PIDS4-LSW" xfId="6824" xr:uid="{00000000-0005-0000-0000-00008B170000}"/>
    <cellStyle name="___retention_FEPTablesJul19_Table  Corrections 120708 FINAL to LSW 120708_To Linda ITRS_NILb (2)" xfId="2467" xr:uid="{00000000-0005-0000-0000-00008C170000}"/>
    <cellStyle name="___retention_FEPTablesJul19_Table Corrections 120908 FINAL to LSW 120908" xfId="2468" xr:uid="{00000000-0005-0000-0000-00008D170000}"/>
    <cellStyle name="___retention_FEPTablesJul19_Table Corrections 120908 FINAL to LSW 120908 2" xfId="7236" xr:uid="{00000000-0005-0000-0000-00008E170000}"/>
    <cellStyle name="___retention_FEPTablesJul19_Table Corrections 120908 FINAL to LSW 120908_2009 TR Tables_Factory Integration version 08-LSW" xfId="2469" xr:uid="{00000000-0005-0000-0000-00008F170000}"/>
    <cellStyle name="___retention_FEPTablesJul19_Table Corrections 120908 FINAL to LSW 120908_2009 TR Tables_Factory Integration(20090806)_02A" xfId="2470" xr:uid="{00000000-0005-0000-0000-000090170000}"/>
    <cellStyle name="___retention_FEPTablesJul19_Table Corrections 120908 FINAL to LSW 120908_2009_INDEX" xfId="5929" xr:uid="{00000000-0005-0000-0000-000091170000}"/>
    <cellStyle name="___retention_FEPTablesJul19_Table Corrections 120908 FINAL to LSW 120908_2009_InterconnectTables_03032010" xfId="5930" xr:uid="{00000000-0005-0000-0000-000092170000}"/>
    <cellStyle name="___retention_FEPTablesJul19_Table Corrections 120908 FINAL to LSW 120908_2009Tables_FOCUS_B_ITRS" xfId="2471" xr:uid="{00000000-0005-0000-0000-000093170000}"/>
    <cellStyle name="___retention_FEPTablesJul19_Table Corrections 120908 FINAL to LSW 120908_2009Tables_FOCUS_B_itwg(Factory Integration)09" xfId="2472" xr:uid="{00000000-0005-0000-0000-000094170000}"/>
    <cellStyle name="___retention_FEPTablesJul19_Table Corrections 120908 FINAL to LSW 120908_2009Tables_Focus_B-LITH-US-Bussels-V3" xfId="2473" xr:uid="{00000000-0005-0000-0000-000095170000}"/>
    <cellStyle name="___retention_FEPTablesJul19_Table Corrections 120908 FINAL to LSW 120908_2009Tables_Focus_B-LITH-US-V13b" xfId="2474" xr:uid="{00000000-0005-0000-0000-000096170000}"/>
    <cellStyle name="___retention_FEPTablesJul19_Table Corrections 120908 FINAL to LSW 120908_2009Tables_FOCUS_C_ITRS-FEPITWG(LL edits)" xfId="7108" xr:uid="{00000000-0005-0000-0000-000097170000}"/>
    <cellStyle name="___retention_FEPTablesJul19_Table Corrections 120908 FINAL to LSW 120908_2009Tables_FOCUS_C_ITRSV1" xfId="2475" xr:uid="{00000000-0005-0000-0000-000098170000}"/>
    <cellStyle name="___retention_FEPTablesJul19_Table Corrections 120908 FINAL to LSW 120908_2009Tables_FOCUS_C_ITRSV3" xfId="2476" xr:uid="{00000000-0005-0000-0000-000099170000}"/>
    <cellStyle name="___retention_FEPTablesJul19_Table Corrections 120908 FINAL to LSW 120908_2009Tables_FOCUS_D_ITRS-ITWG Copy 2010 V1" xfId="2477" xr:uid="{00000000-0005-0000-0000-00009A170000}"/>
    <cellStyle name="___retention_FEPTablesJul19_Table Corrections 120908 FINAL to LSW 120908_2009Tables_FOCUS_E_ITRS-AP and Interconnectv1" xfId="5931" xr:uid="{00000000-0005-0000-0000-00009B170000}"/>
    <cellStyle name="___retention_FEPTablesJul19_Table Corrections 120908 FINAL to LSW 120908_2009Tables_ORTC_V5" xfId="2478" xr:uid="{00000000-0005-0000-0000-00009C170000}"/>
    <cellStyle name="___retention_FEPTablesJul19_Table Corrections 120908 FINAL to LSW 120908_2010-Update-PIDS-4B-lsw" xfId="7109" xr:uid="{00000000-0005-0000-0000-00009D170000}"/>
    <cellStyle name="___retention_FEPTablesJul19_Table Corrections 120908 FINAL to LSW 120908_2011_ORTC-2A" xfId="3188" xr:uid="{00000000-0005-0000-0000-00009E170000}"/>
    <cellStyle name="___retention_FEPTablesJul19_Table Corrections 120908 FINAL to LSW 120908_4FINAL2009Tables_ERD_Oct30_lsw" xfId="2479" xr:uid="{00000000-0005-0000-0000-00009F170000}"/>
    <cellStyle name="___retention_FEPTablesJul19_Table Corrections 120908 FINAL to LSW 120908_4FINAL2009Tables_ERD_Oct30_lsw2" xfId="2480" xr:uid="{00000000-0005-0000-0000-0000A0170000}"/>
    <cellStyle name="___retention_FEPTablesJul19_Table Corrections 120908 FINAL to LSW 120908_ITRS 2010 NAND Flash table revision--LSW  (Revised 09-15-2010)" xfId="7110" xr:uid="{00000000-0005-0000-0000-0000A1170000}"/>
    <cellStyle name="___retention_FEPTablesJul19_Table Corrections 120908 FINAL to LSW 120908_ITRS B)_Table_ver6_INTC1~6_021710_After_Telecon_Rev_Alexis-lswEDITORS-NOTES" xfId="5932" xr:uid="{00000000-0005-0000-0000-0000A2170000}"/>
    <cellStyle name="___retention_FEPTablesJul19_Table Corrections 120908 FINAL to LSW 120908_ITRS EUV Mask WG Meeting with Proposals-2009" xfId="2481" xr:uid="{00000000-0005-0000-0000-0000A3170000}"/>
    <cellStyle name="___retention_FEPTablesJul19_Table Corrections 120908 FINAL to LSW 120908_ITRS Optica Mask Table change note 200907011" xfId="2482" xr:uid="{00000000-0005-0000-0000-0000A4170000}"/>
    <cellStyle name="___retention_FEPTablesJul19_Table Corrections 120908 FINAL to LSW 120908_Litho_Challenges_2009_ITRS_Lith_Table_Summary-V5" xfId="2483" xr:uid="{00000000-0005-0000-0000-0000A5170000}"/>
    <cellStyle name="___retention_FEPTablesJul19_Table Corrections 120908 FINAL to LSW 120908_Table INTC6-Final from Italy" xfId="5933" xr:uid="{00000000-0005-0000-0000-0000A6170000}"/>
    <cellStyle name="___retention_FEPTablesJul19_Table Corrections 120908 FINAL to LSW 120908_Table-PIDS4-LSW" xfId="7111" xr:uid="{00000000-0005-0000-0000-0000A7170000}"/>
    <cellStyle name="___retention_FEPTablesJul19_Table Corrections 120908 FINAL to LSW 120908_To Linda ITRS_NILb (2)" xfId="2484" xr:uid="{00000000-0005-0000-0000-0000A8170000}"/>
    <cellStyle name="___retention_FEPTablesJul19_Table Test-T11 Prober 27May09-with2008changes" xfId="5934" xr:uid="{00000000-0005-0000-0000-0000A9170000}"/>
    <cellStyle name="___retention_FEPTablesJul19_Table Test-T11 Prober30July09-with2008changes" xfId="5935" xr:uid="{00000000-0005-0000-0000-0000AA170000}"/>
    <cellStyle name="___retention_FEPTablesJul19_Table Test-T12 Handler 27May28-with2008changes" xfId="5936" xr:uid="{00000000-0005-0000-0000-0000AB170000}"/>
    <cellStyle name="___retention_FEPTablesJul19_Table Test-T14 Probecard 28May09-with2008changes" xfId="5937" xr:uid="{00000000-0005-0000-0000-0000AC170000}"/>
    <cellStyle name="___retention_FEPTablesJul19_Table Test-T15 Socket 17Jun09" xfId="5938" xr:uid="{00000000-0005-0000-0000-0000AD170000}"/>
    <cellStyle name="___retention_FEPTablesJul19_Table Test-T2 Parallelism updated 08Jul09SanFran" xfId="5939" xr:uid="{00000000-0005-0000-0000-0000AE170000}"/>
    <cellStyle name="___retention_FEPTablesJul19_Table Test-T8 RF updated 05April09" xfId="5940" xr:uid="{00000000-0005-0000-0000-0000AF170000}"/>
    <cellStyle name="___retention_FEPTablesJul19_Table Test-T9 BurnIn updated 08Jul09" xfId="5941" xr:uid="{00000000-0005-0000-0000-0000B0170000}"/>
    <cellStyle name="___retention_FEPTablesJul19_Table_Test2009_T3_SoC&amp;Logic_071309" xfId="5942" xr:uid="{00000000-0005-0000-0000-0000B1170000}"/>
    <cellStyle name="___retention_FEPTablesJul19_Table_Test2009_T3_SoC&amp;Logic_073109" xfId="5943" xr:uid="{00000000-0005-0000-0000-0000B2170000}"/>
    <cellStyle name="___retention_FEPTablesJul19_Tables2007June1Draft" xfId="2485" xr:uid="{00000000-0005-0000-0000-0000B3170000}"/>
    <cellStyle name="___retention_FEPTablesJul19_Tables2007June1Draft (2)" xfId="2486" xr:uid="{00000000-0005-0000-0000-0000B4170000}"/>
    <cellStyle name="___retention_FEPTablesJul19_Tables2007June1Draft (2) 2" xfId="7197" xr:uid="{00000000-0005-0000-0000-0000B5170000}"/>
    <cellStyle name="___retention_FEPTablesJul19_Tables2007June1Draft (2)_2008Tables_FOCUS_ERM-ERD-FEP-LITH-INTC-FAC-AP_DRAFTv7" xfId="2487" xr:uid="{00000000-0005-0000-0000-0000B6170000}"/>
    <cellStyle name="___retention_FEPTablesJul19_Tables2007June1Draft (2)_2008Tables_FOCUS_ERM-ERD-FEP-LITH-INTC-FAC-AP_DRAFTv7 2" xfId="6973" xr:uid="{00000000-0005-0000-0000-0000B7170000}"/>
    <cellStyle name="___retention_FEPTablesJul19_Tables2007June1Draft (2)_2008Tables_FOCUS_ERM-ERD-FEP-LITH-INTC-FAC-AP_DRAFTv7_2009 TR Tables_Factory Integration version 08-LSW" xfId="2488" xr:uid="{00000000-0005-0000-0000-0000B8170000}"/>
    <cellStyle name="___retention_FEPTablesJul19_Tables2007June1Draft (2)_2008Tables_FOCUS_ERM-ERD-FEP-LITH-INTC-FAC-AP_DRAFTv7_2009 TR Tables_Factory Integration(20090806)_02A" xfId="2489" xr:uid="{00000000-0005-0000-0000-0000B9170000}"/>
    <cellStyle name="___retention_FEPTablesJul19_Tables2007June1Draft (2)_2008Tables_FOCUS_ERM-ERD-FEP-LITH-INTC-FAC-AP_DRAFTv7_2009_INDEX" xfId="5944" xr:uid="{00000000-0005-0000-0000-0000BA170000}"/>
    <cellStyle name="___retention_FEPTablesJul19_Tables2007June1Draft (2)_2008Tables_FOCUS_ERM-ERD-FEP-LITH-INTC-FAC-AP_DRAFTv7_2009_InterconnectTables_03032010" xfId="5945" xr:uid="{00000000-0005-0000-0000-0000BB170000}"/>
    <cellStyle name="___retention_FEPTablesJul19_Tables2007June1Draft (2)_2008Tables_FOCUS_ERM-ERD-FEP-LITH-INTC-FAC-AP_DRAFTv7_2009Tables_FOCUS_B_ITRS" xfId="2490" xr:uid="{00000000-0005-0000-0000-0000BC170000}"/>
    <cellStyle name="___retention_FEPTablesJul19_Tables2007June1Draft (2)_2008Tables_FOCUS_ERM-ERD-FEP-LITH-INTC-FAC-AP_DRAFTv7_2009Tables_FOCUS_B_itwg(Factory Integration)09" xfId="2491" xr:uid="{00000000-0005-0000-0000-0000BD170000}"/>
    <cellStyle name="___retention_FEPTablesJul19_Tables2007June1Draft (2)_2008Tables_FOCUS_ERM-ERD-FEP-LITH-INTC-FAC-AP_DRAFTv7_2009Tables_Focus_B-LITH-US-Bussels-V3" xfId="2492" xr:uid="{00000000-0005-0000-0000-0000BE170000}"/>
    <cellStyle name="___retention_FEPTablesJul19_Tables2007June1Draft (2)_2008Tables_FOCUS_ERM-ERD-FEP-LITH-INTC-FAC-AP_DRAFTv7_2009Tables_Focus_B-LITH-US-V13b" xfId="2493" xr:uid="{00000000-0005-0000-0000-0000BF170000}"/>
    <cellStyle name="___retention_FEPTablesJul19_Tables2007June1Draft (2)_2008Tables_FOCUS_ERM-ERD-FEP-LITH-INTC-FAC-AP_DRAFTv7_2009Tables_FOCUS_C_ITRS-FEPITWG(LL edits)" xfId="7705" xr:uid="{00000000-0005-0000-0000-0000C0170000}"/>
    <cellStyle name="___retention_FEPTablesJul19_Tables2007June1Draft (2)_2008Tables_FOCUS_ERM-ERD-FEP-LITH-INTC-FAC-AP_DRAFTv7_2009Tables_FOCUS_C_ITRSV1" xfId="2494" xr:uid="{00000000-0005-0000-0000-0000C1170000}"/>
    <cellStyle name="___retention_FEPTablesJul19_Tables2007June1Draft (2)_2008Tables_FOCUS_ERM-ERD-FEP-LITH-INTC-FAC-AP_DRAFTv7_2009Tables_FOCUS_C_ITRSV3" xfId="2495" xr:uid="{00000000-0005-0000-0000-0000C2170000}"/>
    <cellStyle name="___retention_FEPTablesJul19_Tables2007June1Draft (2)_2008Tables_FOCUS_ERM-ERD-FEP-LITH-INTC-FAC-AP_DRAFTv7_2009Tables_FOCUS_D_ITRS-ITWG Copy 2010 V1" xfId="2496" xr:uid="{00000000-0005-0000-0000-0000C3170000}"/>
    <cellStyle name="___retention_FEPTablesJul19_Tables2007June1Draft (2)_2008Tables_FOCUS_ERM-ERD-FEP-LITH-INTC-FAC-AP_DRAFTv7_2009Tables_FOCUS_E_ITRS-AP and Interconnectv1" xfId="5946" xr:uid="{00000000-0005-0000-0000-0000C4170000}"/>
    <cellStyle name="___retention_FEPTablesJul19_Tables2007June1Draft (2)_2008Tables_FOCUS_ERM-ERD-FEP-LITH-INTC-FAC-AP_DRAFTv7_2009Tables_ORTC_V5" xfId="2497" xr:uid="{00000000-0005-0000-0000-0000C5170000}"/>
    <cellStyle name="___retention_FEPTablesJul19_Tables2007June1Draft (2)_2008Tables_FOCUS_ERM-ERD-FEP-LITH-INTC-FAC-AP_DRAFTv7_2010-Update-PIDS-4B-lsw" xfId="7411" xr:uid="{00000000-0005-0000-0000-0000C6170000}"/>
    <cellStyle name="___retention_FEPTablesJul19_Tables2007June1Draft (2)_2008Tables_FOCUS_ERM-ERD-FEP-LITH-INTC-FAC-AP_DRAFTv7_2011_ORTC-2A" xfId="3189" xr:uid="{00000000-0005-0000-0000-0000C7170000}"/>
    <cellStyle name="___retention_FEPTablesJul19_Tables2007June1Draft (2)_2008Tables_FOCUS_ERM-ERD-FEP-LITH-INTC-FAC-AP_DRAFTv7_4FINAL2009Tables_ERD_Oct30_lsw" xfId="2498" xr:uid="{00000000-0005-0000-0000-0000C8170000}"/>
    <cellStyle name="___retention_FEPTablesJul19_Tables2007June1Draft (2)_2008Tables_FOCUS_ERM-ERD-FEP-LITH-INTC-FAC-AP_DRAFTv7_4FINAL2009Tables_ERD_Oct30_lsw2" xfId="2499" xr:uid="{00000000-0005-0000-0000-0000C9170000}"/>
    <cellStyle name="___retention_FEPTablesJul19_Tables2007June1Draft (2)_2008Tables_FOCUS_ERM-ERD-FEP-LITH-INTC-FAC-AP_DRAFTv7_ITRS 2010 NAND Flash table revision--LSW  (Revised 09-15-2010)" xfId="6825" xr:uid="{00000000-0005-0000-0000-0000CA170000}"/>
    <cellStyle name="___retention_FEPTablesJul19_Tables2007June1Draft (2)_2008Tables_FOCUS_ERM-ERD-FEP-LITH-INTC-FAC-AP_DRAFTv7_ITRS B)_Table_ver6_INTC1~6_021710_After_Telecon_Rev_Alexis-lswEDITORS-NOTES" xfId="5947" xr:uid="{00000000-0005-0000-0000-0000CB170000}"/>
    <cellStyle name="___retention_FEPTablesJul19_Tables2007June1Draft (2)_2008Tables_FOCUS_ERM-ERD-FEP-LITH-INTC-FAC-AP_DRAFTv7_ITRS EUV Mask WG Meeting with Proposals-2009" xfId="2500" xr:uid="{00000000-0005-0000-0000-0000CC170000}"/>
    <cellStyle name="___retention_FEPTablesJul19_Tables2007June1Draft (2)_2008Tables_FOCUS_ERM-ERD-FEP-LITH-INTC-FAC-AP_DRAFTv7_ITRS Optica Mask Table change note 200907011" xfId="2501" xr:uid="{00000000-0005-0000-0000-0000CD170000}"/>
    <cellStyle name="___retention_FEPTablesJul19_Tables2007June1Draft (2)_2008Tables_FOCUS_ERM-ERD-FEP-LITH-INTC-FAC-AP_DRAFTv7_Litho_Challenges_2009_ITRS_Lith_Table_Summary-V5" xfId="2502" xr:uid="{00000000-0005-0000-0000-0000CE170000}"/>
    <cellStyle name="___retention_FEPTablesJul19_Tables2007June1Draft (2)_2008Tables_FOCUS_ERM-ERD-FEP-LITH-INTC-FAC-AP_DRAFTv7_Table INTC6-Final from Italy" xfId="5948" xr:uid="{00000000-0005-0000-0000-0000CF170000}"/>
    <cellStyle name="___retention_FEPTablesJul19_Tables2007June1Draft (2)_2008Tables_FOCUS_ERM-ERD-FEP-LITH-INTC-FAC-AP_DRAFTv7_Table-PIDS4-LSW" xfId="6826" xr:uid="{00000000-0005-0000-0000-0000D0170000}"/>
    <cellStyle name="___retention_FEPTablesJul19_Tables2007June1Draft (2)_2008Tables_FOCUS_ERM-ERD-FEP-LITH-INTC-FAC-AP_DRAFTv7_To Linda ITRS_NILb (2)" xfId="2503" xr:uid="{00000000-0005-0000-0000-0000D1170000}"/>
    <cellStyle name="___retention_FEPTablesJul19_Tables2007June1Draft (2)_2008Test 081203 handler revised proposal by SEAJ" xfId="5949" xr:uid="{00000000-0005-0000-0000-0000D2170000}"/>
    <cellStyle name="___retention_FEPTablesJul19_Tables2007June1Draft (2)_2008Test 081203 handler revised proposal by SEAJ_2009 ITRS TestTable(Handler)090505" xfId="5950" xr:uid="{00000000-0005-0000-0000-0000D3170000}"/>
    <cellStyle name="___retention_FEPTablesJul19_Tables2007June1Draft (2)_2008Test 081203 handler revised proposal by SEAJ_Table Test-T8 RF updated 14 July 2009" xfId="5951" xr:uid="{00000000-0005-0000-0000-0000D4170000}"/>
    <cellStyle name="___retention_FEPTablesJul19_Tables2007June1Draft (2)_2008Test 1120 prober " xfId="5952" xr:uid="{00000000-0005-0000-0000-0000D5170000}"/>
    <cellStyle name="___retention_FEPTablesJul19_Tables2007June1Draft (2)_2008Test 1120 prober _2009 ITRS TestTable(Handler)090505" xfId="5953" xr:uid="{00000000-0005-0000-0000-0000D6170000}"/>
    <cellStyle name="___retention_FEPTablesJul19_Tables2007June1Draft (2)_2008Test 1120 prober _Table Test-T8 RF updated 14 July 2009" xfId="5954" xr:uid="{00000000-0005-0000-0000-0000D7170000}"/>
    <cellStyle name="___retention_FEPTablesJul19_Tables2007June1Draft (2)_2008Test0722" xfId="5955" xr:uid="{00000000-0005-0000-0000-0000D8170000}"/>
    <cellStyle name="___retention_FEPTablesJul19_Tables2007June1Draft (2)_2008Test0722_2009 ITRS TestTable(Handler)090505" xfId="5956" xr:uid="{00000000-0005-0000-0000-0000D9170000}"/>
    <cellStyle name="___retention_FEPTablesJul19_Tables2007June1Draft (2)_2008Test0722_Table Test-T8 RF updated 14 July 2009" xfId="5957" xr:uid="{00000000-0005-0000-0000-0000DA170000}"/>
    <cellStyle name="___retention_FEPTablesJul19_Tables2007June1Draft (2)_2008Test1215" xfId="5958" xr:uid="{00000000-0005-0000-0000-0000DB170000}"/>
    <cellStyle name="___retention_FEPTablesJul19_Tables2007June1Draft (2)_2008Test1215_Table Test-T8 RF updated 14 July 2009" xfId="5959" xr:uid="{00000000-0005-0000-0000-0000DC170000}"/>
    <cellStyle name="___retention_FEPTablesJul19_Tables2007June1Draft (2)_2008TestProposals_Handler_081208" xfId="5960" xr:uid="{00000000-0005-0000-0000-0000DD170000}"/>
    <cellStyle name="___retention_FEPTablesJul19_Tables2007June1Draft (2)_2008TestProposals_Handler_081208_Table Test-T8 RF updated 14 July 2009" xfId="5961" xr:uid="{00000000-0005-0000-0000-0000DE170000}"/>
    <cellStyle name="___retention_FEPTablesJul19_Tables2007June1Draft (2)_2009 ITRS TestTable(Handler)090505" xfId="5962" xr:uid="{00000000-0005-0000-0000-0000DF170000}"/>
    <cellStyle name="___retention_FEPTablesJul19_Tables2007June1Draft (2)_2009 TR Tables_Factory Integration version 08-LSW" xfId="2504" xr:uid="{00000000-0005-0000-0000-0000E0170000}"/>
    <cellStyle name="___retention_FEPTablesJul19_Tables2007June1Draft (2)_2009 TR Tables_Factory Integration(20090806)_02A" xfId="2505" xr:uid="{00000000-0005-0000-0000-0000E1170000}"/>
    <cellStyle name="___retention_FEPTablesJul19_Tables2007June1Draft (2)_2009_INDEX" xfId="5963" xr:uid="{00000000-0005-0000-0000-0000E2170000}"/>
    <cellStyle name="___retention_FEPTablesJul19_Tables2007June1Draft (2)_2009_InterconnectTables_03032010" xfId="5964" xr:uid="{00000000-0005-0000-0000-0000E3170000}"/>
    <cellStyle name="___retention_FEPTablesJul19_Tables2007June1Draft (2)_2009Tables_FOCUS_B_ITRS" xfId="2506" xr:uid="{00000000-0005-0000-0000-0000E4170000}"/>
    <cellStyle name="___retention_FEPTablesJul19_Tables2007June1Draft (2)_2009Tables_FOCUS_B_itwg(Factory Integration)09" xfId="2507" xr:uid="{00000000-0005-0000-0000-0000E5170000}"/>
    <cellStyle name="___retention_FEPTablesJul19_Tables2007June1Draft (2)_2009Tables_Focus_B-LITH-US-Bussels-V3" xfId="2508" xr:uid="{00000000-0005-0000-0000-0000E6170000}"/>
    <cellStyle name="___retention_FEPTablesJul19_Tables2007June1Draft (2)_2009Tables_Focus_B-LITH-US-V13b" xfId="2509" xr:uid="{00000000-0005-0000-0000-0000E7170000}"/>
    <cellStyle name="___retention_FEPTablesJul19_Tables2007June1Draft (2)_2009Tables_FOCUS_C_ITRS-FEPITWG(LL edits)" xfId="6827" xr:uid="{00000000-0005-0000-0000-0000E8170000}"/>
    <cellStyle name="___retention_FEPTablesJul19_Tables2007June1Draft (2)_2009Tables_FOCUS_C_ITRSV1" xfId="2510" xr:uid="{00000000-0005-0000-0000-0000E9170000}"/>
    <cellStyle name="___retention_FEPTablesJul19_Tables2007June1Draft (2)_2009Tables_FOCUS_C_ITRSV3" xfId="2511" xr:uid="{00000000-0005-0000-0000-0000EA170000}"/>
    <cellStyle name="___retention_FEPTablesJul19_Tables2007June1Draft (2)_2009Tables_FOCUS_D_ITRS-ITWG Copy 2010 V1" xfId="2512" xr:uid="{00000000-0005-0000-0000-0000EB170000}"/>
    <cellStyle name="___retention_FEPTablesJul19_Tables2007June1Draft (2)_2009Tables_FOCUS_E_ITRS-AP and Interconnectv1" xfId="5965" xr:uid="{00000000-0005-0000-0000-0000EC170000}"/>
    <cellStyle name="___retention_FEPTablesJul19_Tables2007June1Draft (2)_2009Tables_ORTC_V5" xfId="2513" xr:uid="{00000000-0005-0000-0000-0000ED170000}"/>
    <cellStyle name="___retention_FEPTablesJul19_Tables2007June1Draft (2)_2010-Update-PIDS-4B-lsw" xfId="7706" xr:uid="{00000000-0005-0000-0000-0000EE170000}"/>
    <cellStyle name="___retention_FEPTablesJul19_Tables2007June1Draft (2)_2011_ORTC-2A" xfId="3190" xr:uid="{00000000-0005-0000-0000-0000EF170000}"/>
    <cellStyle name="___retention_FEPTablesJul19_Tables2007June1Draft (2)_4FINAL2009Tables_ERD_Oct30_lsw" xfId="2514" xr:uid="{00000000-0005-0000-0000-0000F0170000}"/>
    <cellStyle name="___retention_FEPTablesJul19_Tables2007June1Draft (2)_4FINAL2009Tables_ERD_Oct30_lsw2" xfId="2515" xr:uid="{00000000-0005-0000-0000-0000F1170000}"/>
    <cellStyle name="___retention_FEPTablesJul19_Tables2007June1Draft (2)_ITRS 2010 NAND Flash table revision--LSW  (Revised 09-15-2010)" xfId="6828" xr:uid="{00000000-0005-0000-0000-0000F2170000}"/>
    <cellStyle name="___retention_FEPTablesJul19_Tables2007June1Draft (2)_ITRS B)_Table_ver6_INTC1~6_021710_After_Telecon_Rev_Alexis-lswEDITORS-NOTES" xfId="5966" xr:uid="{00000000-0005-0000-0000-0000F3170000}"/>
    <cellStyle name="___retention_FEPTablesJul19_Tables2007June1Draft (2)_ITRS EUV Mask WG Meeting with Proposals-2009" xfId="2516" xr:uid="{00000000-0005-0000-0000-0000F4170000}"/>
    <cellStyle name="___retention_FEPTablesJul19_Tables2007June1Draft (2)_ITRS Optica Mask Table change note 200907011" xfId="2517" xr:uid="{00000000-0005-0000-0000-0000F5170000}"/>
    <cellStyle name="___retention_FEPTablesJul19_Tables2007June1Draft (2)_Litho_Challenges_2009_ITRS_Lith_Table_Summary-V5" xfId="2518" xr:uid="{00000000-0005-0000-0000-0000F6170000}"/>
    <cellStyle name="___retention_FEPTablesJul19_Tables2007June1Draft (2)_Table INTC6-Final from Italy" xfId="5967" xr:uid="{00000000-0005-0000-0000-0000F7170000}"/>
    <cellStyle name="___retention_FEPTablesJul19_Tables2007June1Draft (2)_Table Test-T11 Prober updated 08Jul09" xfId="5968" xr:uid="{00000000-0005-0000-0000-0000F8170000}"/>
    <cellStyle name="___retention_FEPTablesJul19_Tables2007June1Draft (2)_Table Test-T8 RF updated 14 July 2009" xfId="5969" xr:uid="{00000000-0005-0000-0000-0000F9170000}"/>
    <cellStyle name="___retention_FEPTablesJul19_Tables2007June1Draft (2)_Table-PIDS4-LSW" xfId="7707" xr:uid="{00000000-0005-0000-0000-0000FA170000}"/>
    <cellStyle name="___retention_FEPTablesJul19_Tables2007June1Draft (2)_Test_Tables_20081208" xfId="5970" xr:uid="{00000000-0005-0000-0000-0000FB170000}"/>
    <cellStyle name="___retention_FEPTablesJul19_Tables2007June1Draft (2)_Test_Tables_20081208 Korea feedback_08081225 " xfId="5971" xr:uid="{00000000-0005-0000-0000-0000FC170000}"/>
    <cellStyle name="___retention_FEPTablesJul19_Tables2007June1Draft (2)_Test_Tables_20081208 Korea feedback_08081225 _Table Test-T8 RF updated 14 July 2009" xfId="5972" xr:uid="{00000000-0005-0000-0000-0000FD170000}"/>
    <cellStyle name="___retention_FEPTablesJul19_Tables2007June1Draft (2)_Test_Tables_20081208_Table Test-T8 RF updated 14 July 2009" xfId="5973" xr:uid="{00000000-0005-0000-0000-0000FE170000}"/>
    <cellStyle name="___retention_FEPTablesJul19_Tables2007June1Draft (2)_Test_Tables_20081231プローブカード案" xfId="5974" xr:uid="{00000000-0005-0000-0000-0000FF170000}"/>
    <cellStyle name="___retention_FEPTablesJul19_Tables2007June1Draft (2)_Test_Tables_20081231プローブカード案_Table Test-T8 RF updated 14 July 2009" xfId="5975" xr:uid="{00000000-0005-0000-0000-000000180000}"/>
    <cellStyle name="___retention_FEPTablesJul19_Tables2007June1Draft (2)_Test_Tables_20090113プローブカード案2" xfId="5976" xr:uid="{00000000-0005-0000-0000-000001180000}"/>
    <cellStyle name="___retention_FEPTablesJul19_Tables2007June1Draft (2)_Test_Tables_20090113プローブカード案2_Table Test-T8 RF updated 14 July 2009" xfId="5977" xr:uid="{00000000-0005-0000-0000-000002180000}"/>
    <cellStyle name="___retention_FEPTablesJul19_Tables2007June1Draft (2)_Test_Tables_20090113プローブカード案3" xfId="5978" xr:uid="{00000000-0005-0000-0000-000003180000}"/>
    <cellStyle name="___retention_FEPTablesJul19_Tables2007June1Draft (2)_Test_Tables_20090113プローブカード案3_Table Test-T8 RF updated 14 July 2009" xfId="5979" xr:uid="{00000000-0005-0000-0000-000004180000}"/>
    <cellStyle name="___retention_FEPTablesJul19_Tables2007June1Draft (2)_To Linda ITRS_NILb (2)" xfId="2519" xr:uid="{00000000-0005-0000-0000-000005180000}"/>
    <cellStyle name="___retention_FEPTablesJul19_Tables2007June1Draft 10" xfId="7210" xr:uid="{00000000-0005-0000-0000-000006180000}"/>
    <cellStyle name="___retention_FEPTablesJul19_Tables2007June1Draft 100" xfId="8015" xr:uid="{00000000-0005-0000-0000-000007180000}"/>
    <cellStyle name="___retention_FEPTablesJul19_Tables2007June1Draft 101" xfId="8055" xr:uid="{00000000-0005-0000-0000-000008180000}"/>
    <cellStyle name="___retention_FEPTablesJul19_Tables2007June1Draft 102" xfId="8054" xr:uid="{00000000-0005-0000-0000-000009180000}"/>
    <cellStyle name="___retention_FEPTablesJul19_Tables2007June1Draft 11" xfId="7836" xr:uid="{00000000-0005-0000-0000-00000A180000}"/>
    <cellStyle name="___retention_FEPTablesJul19_Tables2007June1Draft 12" xfId="7546" xr:uid="{00000000-0005-0000-0000-00000B180000}"/>
    <cellStyle name="___retention_FEPTablesJul19_Tables2007June1Draft 13" xfId="7867" xr:uid="{00000000-0005-0000-0000-00000C180000}"/>
    <cellStyle name="___retention_FEPTablesJul19_Tables2007June1Draft 14" xfId="7547" xr:uid="{00000000-0005-0000-0000-00000D180000}"/>
    <cellStyle name="___retention_FEPTablesJul19_Tables2007June1Draft 15" xfId="7542" xr:uid="{00000000-0005-0000-0000-00000E180000}"/>
    <cellStyle name="___retention_FEPTablesJul19_Tables2007June1Draft 16" xfId="7217" xr:uid="{00000000-0005-0000-0000-00000F180000}"/>
    <cellStyle name="___retention_FEPTablesJul19_Tables2007June1Draft 17" xfId="7855" xr:uid="{00000000-0005-0000-0000-000010180000}"/>
    <cellStyle name="___retention_FEPTablesJul19_Tables2007June1Draft 18" xfId="7211" xr:uid="{00000000-0005-0000-0000-000011180000}"/>
    <cellStyle name="___retention_FEPTablesJul19_Tables2007June1Draft 19" xfId="7541" xr:uid="{00000000-0005-0000-0000-000012180000}"/>
    <cellStyle name="___retention_FEPTablesJul19_Tables2007June1Draft 2" xfId="7786" xr:uid="{00000000-0005-0000-0000-000013180000}"/>
    <cellStyle name="___retention_FEPTablesJul19_Tables2007June1Draft 20" xfId="7790" xr:uid="{00000000-0005-0000-0000-000014180000}"/>
    <cellStyle name="___retention_FEPTablesJul19_Tables2007June1Draft 21" xfId="7540" xr:uid="{00000000-0005-0000-0000-000015180000}"/>
    <cellStyle name="___retention_FEPTablesJul19_Tables2007June1Draft 22" xfId="7255" xr:uid="{00000000-0005-0000-0000-000016180000}"/>
    <cellStyle name="___retention_FEPTablesJul19_Tables2007June1Draft 23" xfId="7539" xr:uid="{00000000-0005-0000-0000-000017180000}"/>
    <cellStyle name="___retention_FEPTablesJul19_Tables2007June1Draft 24" xfId="7256" xr:uid="{00000000-0005-0000-0000-000018180000}"/>
    <cellStyle name="___retention_FEPTablesJul19_Tables2007June1Draft 25" xfId="6925" xr:uid="{00000000-0005-0000-0000-000019180000}"/>
    <cellStyle name="___retention_FEPTablesJul19_Tables2007June1Draft 26" xfId="7831" xr:uid="{00000000-0005-0000-0000-00001A180000}"/>
    <cellStyle name="___retention_FEPTablesJul19_Tables2007June1Draft 27" xfId="6924" xr:uid="{00000000-0005-0000-0000-00001B180000}"/>
    <cellStyle name="___retention_FEPTablesJul19_Tables2007June1Draft 28" xfId="7858" xr:uid="{00000000-0005-0000-0000-00001C180000}"/>
    <cellStyle name="___retention_FEPTablesJul19_Tables2007June1Draft 29" xfId="6923" xr:uid="{00000000-0005-0000-0000-00001D180000}"/>
    <cellStyle name="___retention_FEPTablesJul19_Tables2007June1Draft 3" xfId="7173" xr:uid="{00000000-0005-0000-0000-00001E180000}"/>
    <cellStyle name="___retention_FEPTablesJul19_Tables2007June1Draft 30" xfId="7870" xr:uid="{00000000-0005-0000-0000-00001F180000}"/>
    <cellStyle name="___retention_FEPTablesJul19_Tables2007June1Draft 31" xfId="7538" xr:uid="{00000000-0005-0000-0000-000020180000}"/>
    <cellStyle name="___retention_FEPTablesJul19_Tables2007June1Draft 32" xfId="7548" xr:uid="{00000000-0005-0000-0000-000021180000}"/>
    <cellStyle name="___retention_FEPTablesJul19_Tables2007June1Draft 33" xfId="6922" xr:uid="{00000000-0005-0000-0000-000022180000}"/>
    <cellStyle name="___retention_FEPTablesJul19_Tables2007June1Draft 34" xfId="7864" xr:uid="{00000000-0005-0000-0000-000023180000}"/>
    <cellStyle name="___retention_FEPTablesJul19_Tables2007June1Draft 35" xfId="7875" xr:uid="{00000000-0005-0000-0000-000024180000}"/>
    <cellStyle name="___retention_FEPTablesJul19_Tables2007June1Draft 36" xfId="7549" xr:uid="{00000000-0005-0000-0000-000025180000}"/>
    <cellStyle name="___retention_FEPTablesJul19_Tables2007June1Draft 37" xfId="7543" xr:uid="{00000000-0005-0000-0000-000026180000}"/>
    <cellStyle name="___retention_FEPTablesJul19_Tables2007June1Draft 38" xfId="7550" xr:uid="{00000000-0005-0000-0000-000027180000}"/>
    <cellStyle name="___retention_FEPTablesJul19_Tables2007June1Draft 39" xfId="7237" xr:uid="{00000000-0005-0000-0000-000028180000}"/>
    <cellStyle name="___retention_FEPTablesJul19_Tables2007June1Draft 4" xfId="7785" xr:uid="{00000000-0005-0000-0000-000029180000}"/>
    <cellStyle name="___retention_FEPTablesJul19_Tables2007June1Draft 40" xfId="6974" xr:uid="{00000000-0005-0000-0000-00002A180000}"/>
    <cellStyle name="___retention_FEPTablesJul19_Tables2007June1Draft 41" xfId="6920" xr:uid="{00000000-0005-0000-0000-00002B180000}"/>
    <cellStyle name="___retention_FEPTablesJul19_Tables2007June1Draft 42" xfId="7845" xr:uid="{00000000-0005-0000-0000-00002C180000}"/>
    <cellStyle name="___retention_FEPTablesJul19_Tables2007June1Draft 43" xfId="7537" xr:uid="{00000000-0005-0000-0000-00002D180000}"/>
    <cellStyle name="___retention_FEPTablesJul19_Tables2007June1Draft 44" xfId="7544" xr:uid="{00000000-0005-0000-0000-00002E180000}"/>
    <cellStyle name="___retention_FEPTablesJul19_Tables2007June1Draft 45" xfId="6919" xr:uid="{00000000-0005-0000-0000-00002F180000}"/>
    <cellStyle name="___retention_FEPTablesJul19_Tables2007June1Draft 46" xfId="7545" xr:uid="{00000000-0005-0000-0000-000030180000}"/>
    <cellStyle name="___retention_FEPTablesJul19_Tables2007June1Draft 47" xfId="6918" xr:uid="{00000000-0005-0000-0000-000031180000}"/>
    <cellStyle name="___retention_FEPTablesJul19_Tables2007June1Draft 48" xfId="7849" xr:uid="{00000000-0005-0000-0000-000032180000}"/>
    <cellStyle name="___retention_FEPTablesJul19_Tables2007June1Draft 49" xfId="7874" xr:uid="{00000000-0005-0000-0000-000033180000}"/>
    <cellStyle name="___retention_FEPTablesJul19_Tables2007June1Draft 5" xfId="7174" xr:uid="{00000000-0005-0000-0000-000034180000}"/>
    <cellStyle name="___retention_FEPTablesJul19_Tables2007June1Draft 50" xfId="7837" xr:uid="{00000000-0005-0000-0000-000035180000}"/>
    <cellStyle name="___retention_FEPTablesJul19_Tables2007June1Draft 51" xfId="7862" xr:uid="{00000000-0005-0000-0000-000036180000}"/>
    <cellStyle name="___retention_FEPTablesJul19_Tables2007June1Draft 52" xfId="7838" xr:uid="{00000000-0005-0000-0000-000037180000}"/>
    <cellStyle name="___retention_FEPTablesJul19_Tables2007June1Draft 53" xfId="6917" xr:uid="{00000000-0005-0000-0000-000038180000}"/>
    <cellStyle name="___retention_FEPTablesJul19_Tables2007June1Draft 54" xfId="7851" xr:uid="{00000000-0005-0000-0000-000039180000}"/>
    <cellStyle name="___retention_FEPTablesJul19_Tables2007June1Draft 55" xfId="6916" xr:uid="{00000000-0005-0000-0000-00003A180000}"/>
    <cellStyle name="___retention_FEPTablesJul19_Tables2007June1Draft 56" xfId="7850" xr:uid="{00000000-0005-0000-0000-00003B180000}"/>
    <cellStyle name="___retention_FEPTablesJul19_Tables2007June1Draft 57" xfId="7835" xr:uid="{00000000-0005-0000-0000-00003C180000}"/>
    <cellStyle name="___retention_FEPTablesJul19_Tables2007June1Draft 58" xfId="7840" xr:uid="{00000000-0005-0000-0000-00003D180000}"/>
    <cellStyle name="___retention_FEPTablesJul19_Tables2007June1Draft 59" xfId="6921" xr:uid="{00000000-0005-0000-0000-00003E180000}"/>
    <cellStyle name="___retention_FEPTablesJul19_Tables2007June1Draft 6" xfId="7209" xr:uid="{00000000-0005-0000-0000-00003F180000}"/>
    <cellStyle name="___retention_FEPTablesJul19_Tables2007June1Draft 60" xfId="7852" xr:uid="{00000000-0005-0000-0000-000040180000}"/>
    <cellStyle name="___retention_FEPTablesJul19_Tables2007June1Draft 61" xfId="7873" xr:uid="{00000000-0005-0000-0000-000041180000}"/>
    <cellStyle name="___retention_FEPTablesJul19_Tables2007June1Draft 62" xfId="6975" xr:uid="{00000000-0005-0000-0000-000042180000}"/>
    <cellStyle name="___retention_FEPTablesJul19_Tables2007June1Draft 63" xfId="7834" xr:uid="{00000000-0005-0000-0000-000043180000}"/>
    <cellStyle name="___retention_FEPTablesJul19_Tables2007June1Draft 64" xfId="7216" xr:uid="{00000000-0005-0000-0000-000044180000}"/>
    <cellStyle name="___retention_FEPTablesJul19_Tables2007June1Draft 65" xfId="7869" xr:uid="{00000000-0005-0000-0000-000045180000}"/>
    <cellStyle name="___retention_FEPTablesJul19_Tables2007June1Draft 66" xfId="7224" xr:uid="{00000000-0005-0000-0000-000046180000}"/>
    <cellStyle name="___retention_FEPTablesJul19_Tables2007June1Draft 67" xfId="7857" xr:uid="{00000000-0005-0000-0000-000047180000}"/>
    <cellStyle name="___retention_FEPTablesJul19_Tables2007June1Draft 68" xfId="7847" xr:uid="{00000000-0005-0000-0000-000048180000}"/>
    <cellStyle name="___retention_FEPTablesJul19_Tables2007June1Draft 69" xfId="7830" xr:uid="{00000000-0005-0000-0000-000049180000}"/>
    <cellStyle name="___retention_FEPTablesJul19_Tables2007June1Draft 7" xfId="7861" xr:uid="{00000000-0005-0000-0000-00004A180000}"/>
    <cellStyle name="___retention_FEPTablesJul19_Tables2007June1Draft 70" xfId="7257" xr:uid="{00000000-0005-0000-0000-00004B180000}"/>
    <cellStyle name="___retention_FEPTablesJul19_Tables2007June1Draft 71" xfId="6915" xr:uid="{00000000-0005-0000-0000-00004C180000}"/>
    <cellStyle name="___retention_FEPTablesJul19_Tables2007June1Draft 72" xfId="7832" xr:uid="{00000000-0005-0000-0000-00004D180000}"/>
    <cellStyle name="___retention_FEPTablesJul19_Tables2007June1Draft 73" xfId="6914" xr:uid="{00000000-0005-0000-0000-00004E180000}"/>
    <cellStyle name="___retention_FEPTablesJul19_Tables2007June1Draft 74" xfId="7859" xr:uid="{00000000-0005-0000-0000-00004F180000}"/>
    <cellStyle name="___retention_FEPTablesJul19_Tables2007June1Draft 75" xfId="7562" xr:uid="{00000000-0005-0000-0000-000050180000}"/>
    <cellStyle name="___retention_FEPTablesJul19_Tables2007June1Draft 76" xfId="7558" xr:uid="{00000000-0005-0000-0000-000051180000}"/>
    <cellStyle name="___retention_FEPTablesJul19_Tables2007June1Draft 77" xfId="7560" xr:uid="{00000000-0005-0000-0000-000052180000}"/>
    <cellStyle name="___retention_FEPTablesJul19_Tables2007June1Draft 78" xfId="6942" xr:uid="{00000000-0005-0000-0000-000053180000}"/>
    <cellStyle name="___retention_FEPTablesJul19_Tables2007June1Draft 79" xfId="7561" xr:uid="{00000000-0005-0000-0000-000054180000}"/>
    <cellStyle name="___retention_FEPTablesJul19_Tables2007June1Draft 8" xfId="7839" xr:uid="{00000000-0005-0000-0000-000055180000}"/>
    <cellStyle name="___retention_FEPTablesJul19_Tables2007June1Draft 80" xfId="7559" xr:uid="{00000000-0005-0000-0000-000056180000}"/>
    <cellStyle name="___retention_FEPTablesJul19_Tables2007June1Draft 81" xfId="7793" xr:uid="{00000000-0005-0000-0000-000057180000}"/>
    <cellStyle name="___retention_FEPTablesJul19_Tables2007June1Draft 82" xfId="6953" xr:uid="{00000000-0005-0000-0000-000058180000}"/>
    <cellStyle name="___retention_FEPTablesJul19_Tables2007June1Draft 83" xfId="6943" xr:uid="{00000000-0005-0000-0000-000059180000}"/>
    <cellStyle name="___retention_FEPTablesJul19_Tables2007June1Draft 84" xfId="7799" xr:uid="{00000000-0005-0000-0000-00005A180000}"/>
    <cellStyle name="___retention_FEPTablesJul19_Tables2007June1Draft 85" xfId="7569" xr:uid="{00000000-0005-0000-0000-00005B180000}"/>
    <cellStyle name="___retention_FEPTablesJul19_Tables2007June1Draft 86" xfId="7809" xr:uid="{00000000-0005-0000-0000-00005C180000}"/>
    <cellStyle name="___retention_FEPTablesJul19_Tables2007June1Draft 87" xfId="6955" xr:uid="{00000000-0005-0000-0000-00005D180000}"/>
    <cellStyle name="___retention_FEPTablesJul19_Tables2007June1Draft 88" xfId="7812" xr:uid="{00000000-0005-0000-0000-00005E180000}"/>
    <cellStyle name="___retention_FEPTablesJul19_Tables2007June1Draft 89" xfId="6956" xr:uid="{00000000-0005-0000-0000-00005F180000}"/>
    <cellStyle name="___retention_FEPTablesJul19_Tables2007June1Draft 9" xfId="7863" xr:uid="{00000000-0005-0000-0000-000060180000}"/>
    <cellStyle name="___retention_FEPTablesJul19_Tables2007June1Draft 90" xfId="7931" xr:uid="{00000000-0005-0000-0000-000061180000}"/>
    <cellStyle name="___retention_FEPTablesJul19_Tables2007June1Draft 91" xfId="7929" xr:uid="{00000000-0005-0000-0000-000062180000}"/>
    <cellStyle name="___retention_FEPTablesJul19_Tables2007June1Draft 92" xfId="7930" xr:uid="{00000000-0005-0000-0000-000063180000}"/>
    <cellStyle name="___retention_FEPTablesJul19_Tables2007June1Draft 93" xfId="7933" xr:uid="{00000000-0005-0000-0000-000064180000}"/>
    <cellStyle name="___retention_FEPTablesJul19_Tables2007June1Draft 94" xfId="7975" xr:uid="{00000000-0005-0000-0000-000065180000}"/>
    <cellStyle name="___retention_FEPTablesJul19_Tables2007June1Draft 95" xfId="7972" xr:uid="{00000000-0005-0000-0000-000066180000}"/>
    <cellStyle name="___retention_FEPTablesJul19_Tables2007June1Draft 96" xfId="7978" xr:uid="{00000000-0005-0000-0000-000067180000}"/>
    <cellStyle name="___retention_FEPTablesJul19_Tables2007June1Draft 97" xfId="7973" xr:uid="{00000000-0005-0000-0000-000068180000}"/>
    <cellStyle name="___retention_FEPTablesJul19_Tables2007June1Draft 98" xfId="7974" xr:uid="{00000000-0005-0000-0000-000069180000}"/>
    <cellStyle name="___retention_FEPTablesJul19_Tables2007June1Draft 99" xfId="8016" xr:uid="{00000000-0005-0000-0000-00006A180000}"/>
    <cellStyle name="___retention_FEPTablesJul19_Tables2007June1Draft_2008Tables_FOCUS_ERM-ERD-FEP-LITH-INTC-FAC-AP_DRAFTv7" xfId="2520" xr:uid="{00000000-0005-0000-0000-00006B180000}"/>
    <cellStyle name="___retention_FEPTablesJul19_Tables2007June1Draft_2008Tables_FOCUS_ERM-ERD-FEP-LITH-INTC-FAC-AP_DRAFTv7 2" xfId="7198" xr:uid="{00000000-0005-0000-0000-00006C180000}"/>
    <cellStyle name="___retention_FEPTablesJul19_Tables2007June1Draft_2008Tables_FOCUS_ERM-ERD-FEP-LITH-INTC-FAC-AP_DRAFTv7_2009 TR Tables_Factory Integration version 08-LSW" xfId="2521" xr:uid="{00000000-0005-0000-0000-00006D180000}"/>
    <cellStyle name="___retention_FEPTablesJul19_Tables2007June1Draft_2008Tables_FOCUS_ERM-ERD-FEP-LITH-INTC-FAC-AP_DRAFTv7_2009 TR Tables_Factory Integration(20090806)_02A" xfId="2522" xr:uid="{00000000-0005-0000-0000-00006E180000}"/>
    <cellStyle name="___retention_FEPTablesJul19_Tables2007June1Draft_2008Tables_FOCUS_ERM-ERD-FEP-LITH-INTC-FAC-AP_DRAFTv7_2009_INDEX" xfId="5980" xr:uid="{00000000-0005-0000-0000-00006F180000}"/>
    <cellStyle name="___retention_FEPTablesJul19_Tables2007June1Draft_2008Tables_FOCUS_ERM-ERD-FEP-LITH-INTC-FAC-AP_DRAFTv7_2009_InterconnectTables_03032010" xfId="5981" xr:uid="{00000000-0005-0000-0000-000070180000}"/>
    <cellStyle name="___retention_FEPTablesJul19_Tables2007June1Draft_2008Tables_FOCUS_ERM-ERD-FEP-LITH-INTC-FAC-AP_DRAFTv7_2009Tables_FOCUS_B_ITRS" xfId="2523" xr:uid="{00000000-0005-0000-0000-000071180000}"/>
    <cellStyle name="___retention_FEPTablesJul19_Tables2007June1Draft_2008Tables_FOCUS_ERM-ERD-FEP-LITH-INTC-FAC-AP_DRAFTv7_2009Tables_FOCUS_B_itwg(Factory Integration)09" xfId="2524" xr:uid="{00000000-0005-0000-0000-000072180000}"/>
    <cellStyle name="___retention_FEPTablesJul19_Tables2007June1Draft_2008Tables_FOCUS_ERM-ERD-FEP-LITH-INTC-FAC-AP_DRAFTv7_2009Tables_Focus_B-LITH-US-Bussels-V3" xfId="2525" xr:uid="{00000000-0005-0000-0000-000073180000}"/>
    <cellStyle name="___retention_FEPTablesJul19_Tables2007June1Draft_2008Tables_FOCUS_ERM-ERD-FEP-LITH-INTC-FAC-AP_DRAFTv7_2009Tables_Focus_B-LITH-US-V13b" xfId="2526" xr:uid="{00000000-0005-0000-0000-000074180000}"/>
    <cellStyle name="___retention_FEPTablesJul19_Tables2007June1Draft_2008Tables_FOCUS_ERM-ERD-FEP-LITH-INTC-FAC-AP_DRAFTv7_2009Tables_FOCUS_C_ITRS-FEPITWG(LL edits)" xfId="7708" xr:uid="{00000000-0005-0000-0000-000075180000}"/>
    <cellStyle name="___retention_FEPTablesJul19_Tables2007June1Draft_2008Tables_FOCUS_ERM-ERD-FEP-LITH-INTC-FAC-AP_DRAFTv7_2009Tables_FOCUS_C_ITRSV1" xfId="2527" xr:uid="{00000000-0005-0000-0000-000076180000}"/>
    <cellStyle name="___retention_FEPTablesJul19_Tables2007June1Draft_2008Tables_FOCUS_ERM-ERD-FEP-LITH-INTC-FAC-AP_DRAFTv7_2009Tables_FOCUS_C_ITRSV3" xfId="2528" xr:uid="{00000000-0005-0000-0000-000077180000}"/>
    <cellStyle name="___retention_FEPTablesJul19_Tables2007June1Draft_2008Tables_FOCUS_ERM-ERD-FEP-LITH-INTC-FAC-AP_DRAFTv7_2009Tables_FOCUS_D_ITRS-ITWG Copy 2010 V1" xfId="2529" xr:uid="{00000000-0005-0000-0000-000078180000}"/>
    <cellStyle name="___retention_FEPTablesJul19_Tables2007June1Draft_2008Tables_FOCUS_ERM-ERD-FEP-LITH-INTC-FAC-AP_DRAFTv7_2009Tables_FOCUS_E_ITRS-AP and Interconnectv1" xfId="5982" xr:uid="{00000000-0005-0000-0000-000079180000}"/>
    <cellStyle name="___retention_FEPTablesJul19_Tables2007June1Draft_2008Tables_FOCUS_ERM-ERD-FEP-LITH-INTC-FAC-AP_DRAFTv7_2009Tables_ORTC_V5" xfId="2530" xr:uid="{00000000-0005-0000-0000-00007A180000}"/>
    <cellStyle name="___retention_FEPTablesJul19_Tables2007June1Draft_2008Tables_FOCUS_ERM-ERD-FEP-LITH-INTC-FAC-AP_DRAFTv7_2010-Update-PIDS-4B-lsw" xfId="7112" xr:uid="{00000000-0005-0000-0000-00007B180000}"/>
    <cellStyle name="___retention_FEPTablesJul19_Tables2007June1Draft_2008Tables_FOCUS_ERM-ERD-FEP-LITH-INTC-FAC-AP_DRAFTv7_2011_ORTC-2A" xfId="3191" xr:uid="{00000000-0005-0000-0000-00007C180000}"/>
    <cellStyle name="___retention_FEPTablesJul19_Tables2007June1Draft_2008Tables_FOCUS_ERM-ERD-FEP-LITH-INTC-FAC-AP_DRAFTv7_4FINAL2009Tables_ERD_Oct30_lsw" xfId="2531" xr:uid="{00000000-0005-0000-0000-00007D180000}"/>
    <cellStyle name="___retention_FEPTablesJul19_Tables2007June1Draft_2008Tables_FOCUS_ERM-ERD-FEP-LITH-INTC-FAC-AP_DRAFTv7_4FINAL2009Tables_ERD_Oct30_lsw2" xfId="2532" xr:uid="{00000000-0005-0000-0000-00007E180000}"/>
    <cellStyle name="___retention_FEPTablesJul19_Tables2007June1Draft_2008Tables_FOCUS_ERM-ERD-FEP-LITH-INTC-FAC-AP_DRAFTv7_ITRS 2010 NAND Flash table revision--LSW  (Revised 09-15-2010)" xfId="6829" xr:uid="{00000000-0005-0000-0000-00007F180000}"/>
    <cellStyle name="___retention_FEPTablesJul19_Tables2007June1Draft_2008Tables_FOCUS_ERM-ERD-FEP-LITH-INTC-FAC-AP_DRAFTv7_ITRS B)_Table_ver6_INTC1~6_021710_After_Telecon_Rev_Alexis-lswEDITORS-NOTES" xfId="5983" xr:uid="{00000000-0005-0000-0000-000080180000}"/>
    <cellStyle name="___retention_FEPTablesJul19_Tables2007June1Draft_2008Tables_FOCUS_ERM-ERD-FEP-LITH-INTC-FAC-AP_DRAFTv7_ITRS EUV Mask WG Meeting with Proposals-2009" xfId="2533" xr:uid="{00000000-0005-0000-0000-000081180000}"/>
    <cellStyle name="___retention_FEPTablesJul19_Tables2007June1Draft_2008Tables_FOCUS_ERM-ERD-FEP-LITH-INTC-FAC-AP_DRAFTv7_ITRS Optica Mask Table change note 200907011" xfId="2534" xr:uid="{00000000-0005-0000-0000-000082180000}"/>
    <cellStyle name="___retention_FEPTablesJul19_Tables2007June1Draft_2008Tables_FOCUS_ERM-ERD-FEP-LITH-INTC-FAC-AP_DRAFTv7_Litho_Challenges_2009_ITRS_Lith_Table_Summary-V5" xfId="2535" xr:uid="{00000000-0005-0000-0000-000083180000}"/>
    <cellStyle name="___retention_FEPTablesJul19_Tables2007June1Draft_2008Tables_FOCUS_ERM-ERD-FEP-LITH-INTC-FAC-AP_DRAFTv7_Table INTC6-Final from Italy" xfId="5984" xr:uid="{00000000-0005-0000-0000-000084180000}"/>
    <cellStyle name="___retention_FEPTablesJul19_Tables2007June1Draft_2008Tables_FOCUS_ERM-ERD-FEP-LITH-INTC-FAC-AP_DRAFTv7_Table-PIDS4-LSW" xfId="6830" xr:uid="{00000000-0005-0000-0000-000085180000}"/>
    <cellStyle name="___retention_FEPTablesJul19_Tables2007June1Draft_2008Tables_FOCUS_ERM-ERD-FEP-LITH-INTC-FAC-AP_DRAFTv7_To Linda ITRS_NILb (2)" xfId="2536" xr:uid="{00000000-0005-0000-0000-000086180000}"/>
    <cellStyle name="___retention_FEPTablesJul19_Tables2007June1Draft_2008Test 081203 handler revised proposal by SEAJ" xfId="5985" xr:uid="{00000000-0005-0000-0000-000087180000}"/>
    <cellStyle name="___retention_FEPTablesJul19_Tables2007June1Draft_2008Test 081203 handler revised proposal by SEAJ_2009 ITRS TestTable(Handler)090505" xfId="5986" xr:uid="{00000000-0005-0000-0000-000088180000}"/>
    <cellStyle name="___retention_FEPTablesJul19_Tables2007June1Draft_2008Test 081203 handler revised proposal by SEAJ_Table Test-T8 RF updated 14 July 2009" xfId="5987" xr:uid="{00000000-0005-0000-0000-000089180000}"/>
    <cellStyle name="___retention_FEPTablesJul19_Tables2007June1Draft_2008Test 1120 prober " xfId="5988" xr:uid="{00000000-0005-0000-0000-00008A180000}"/>
    <cellStyle name="___retention_FEPTablesJul19_Tables2007June1Draft_2008Test 1120 prober _2009 ITRS TestTable(Handler)090505" xfId="5989" xr:uid="{00000000-0005-0000-0000-00008B180000}"/>
    <cellStyle name="___retention_FEPTablesJul19_Tables2007June1Draft_2008Test 1120 prober _Table Test-T8 RF updated 14 July 2009" xfId="5990" xr:uid="{00000000-0005-0000-0000-00008C180000}"/>
    <cellStyle name="___retention_FEPTablesJul19_Tables2007June1Draft_2008Test0722" xfId="5991" xr:uid="{00000000-0005-0000-0000-00008D180000}"/>
    <cellStyle name="___retention_FEPTablesJul19_Tables2007June1Draft_2008Test0722_2009 ITRS TestTable(Handler)090505" xfId="5992" xr:uid="{00000000-0005-0000-0000-00008E180000}"/>
    <cellStyle name="___retention_FEPTablesJul19_Tables2007June1Draft_2008Test0722_Table Test-T8 RF updated 14 July 2009" xfId="5993" xr:uid="{00000000-0005-0000-0000-00008F180000}"/>
    <cellStyle name="___retention_FEPTablesJul19_Tables2007June1Draft_2008Test1215" xfId="5994" xr:uid="{00000000-0005-0000-0000-000090180000}"/>
    <cellStyle name="___retention_FEPTablesJul19_Tables2007June1Draft_2008Test1215_Table Test-T8 RF updated 14 July 2009" xfId="5995" xr:uid="{00000000-0005-0000-0000-000091180000}"/>
    <cellStyle name="___retention_FEPTablesJul19_Tables2007June1Draft_2008TestProposals_Handler_081208" xfId="5996" xr:uid="{00000000-0005-0000-0000-000092180000}"/>
    <cellStyle name="___retention_FEPTablesJul19_Tables2007June1Draft_2008TestProposals_Handler_081208_Table Test-T8 RF updated 14 July 2009" xfId="5997" xr:uid="{00000000-0005-0000-0000-000093180000}"/>
    <cellStyle name="___retention_FEPTablesJul19_Tables2007June1Draft_2009 ITRS TestTable(Handler)090505" xfId="5998" xr:uid="{00000000-0005-0000-0000-000094180000}"/>
    <cellStyle name="___retention_FEPTablesJul19_Tables2007June1Draft_2009 TR Tables_Factory Integration version 08-LSW" xfId="2537" xr:uid="{00000000-0005-0000-0000-000095180000}"/>
    <cellStyle name="___retention_FEPTablesJul19_Tables2007June1Draft_2009 TR Tables_Factory Integration(20090806)_02A" xfId="2538" xr:uid="{00000000-0005-0000-0000-000096180000}"/>
    <cellStyle name="___retention_FEPTablesJul19_Tables2007June1Draft_2009_INDEX" xfId="5999" xr:uid="{00000000-0005-0000-0000-000097180000}"/>
    <cellStyle name="___retention_FEPTablesJul19_Tables2007June1Draft_2009_InterconnectTables_03032010" xfId="6000" xr:uid="{00000000-0005-0000-0000-000098180000}"/>
    <cellStyle name="___retention_FEPTablesJul19_Tables2007June1Draft_2009Tables_FOCUS_B_ITRS" xfId="2539" xr:uid="{00000000-0005-0000-0000-000099180000}"/>
    <cellStyle name="___retention_FEPTablesJul19_Tables2007June1Draft_2009Tables_FOCUS_B_itwg(Factory Integration)09" xfId="2540" xr:uid="{00000000-0005-0000-0000-00009A180000}"/>
    <cellStyle name="___retention_FEPTablesJul19_Tables2007June1Draft_2009Tables_Focus_B-LITH-US-Bussels-V3" xfId="2541" xr:uid="{00000000-0005-0000-0000-00009B180000}"/>
    <cellStyle name="___retention_FEPTablesJul19_Tables2007June1Draft_2009Tables_Focus_B-LITH-US-V13b" xfId="2542" xr:uid="{00000000-0005-0000-0000-00009C180000}"/>
    <cellStyle name="___retention_FEPTablesJul19_Tables2007June1Draft_2009Tables_FOCUS_C_ITRS-FEPITWG(LL edits)" xfId="7412" xr:uid="{00000000-0005-0000-0000-00009D180000}"/>
    <cellStyle name="___retention_FEPTablesJul19_Tables2007June1Draft_2009Tables_FOCUS_C_ITRSV1" xfId="2543" xr:uid="{00000000-0005-0000-0000-00009E180000}"/>
    <cellStyle name="___retention_FEPTablesJul19_Tables2007June1Draft_2009Tables_FOCUS_C_ITRSV3" xfId="2544" xr:uid="{00000000-0005-0000-0000-00009F180000}"/>
    <cellStyle name="___retention_FEPTablesJul19_Tables2007June1Draft_2009Tables_FOCUS_D_ITRS-ITWG Copy 2010 V1" xfId="2545" xr:uid="{00000000-0005-0000-0000-0000A0180000}"/>
    <cellStyle name="___retention_FEPTablesJul19_Tables2007June1Draft_2009Tables_FOCUS_E_ITRS-AP and Interconnectv1" xfId="6001" xr:uid="{00000000-0005-0000-0000-0000A1180000}"/>
    <cellStyle name="___retention_FEPTablesJul19_Tables2007June1Draft_2009Tables_ORTC_V5" xfId="2546" xr:uid="{00000000-0005-0000-0000-0000A2180000}"/>
    <cellStyle name="___retention_FEPTablesJul19_Tables2007June1Draft_2010-Update-PIDS-4B-lsw" xfId="7113" xr:uid="{00000000-0005-0000-0000-0000A3180000}"/>
    <cellStyle name="___retention_FEPTablesJul19_Tables2007June1Draft_2011_ORTC-2A" xfId="3192" xr:uid="{00000000-0005-0000-0000-0000A4180000}"/>
    <cellStyle name="___retention_FEPTablesJul19_Tables2007June1Draft_4FINAL2009Tables_ERD_Oct30_lsw" xfId="2547" xr:uid="{00000000-0005-0000-0000-0000A5180000}"/>
    <cellStyle name="___retention_FEPTablesJul19_Tables2007June1Draft_4FINAL2009Tables_ERD_Oct30_lsw2" xfId="2548" xr:uid="{00000000-0005-0000-0000-0000A6180000}"/>
    <cellStyle name="___retention_FEPTablesJul19_Tables2007June1Draft_ITRS 2010 NAND Flash table revision--LSW  (Revised 09-15-2010)" xfId="7114" xr:uid="{00000000-0005-0000-0000-0000A7180000}"/>
    <cellStyle name="___retention_FEPTablesJul19_Tables2007June1Draft_ITRS B)_Table_ver6_INTC1~6_021710_After_Telecon_Rev_Alexis-lswEDITORS-NOTES" xfId="6002" xr:uid="{00000000-0005-0000-0000-0000A8180000}"/>
    <cellStyle name="___retention_FEPTablesJul19_Tables2007June1Draft_ITRS EUV Mask WG Meeting with Proposals-2009" xfId="2549" xr:uid="{00000000-0005-0000-0000-0000A9180000}"/>
    <cellStyle name="___retention_FEPTablesJul19_Tables2007June1Draft_ITRS Optica Mask Table change note 200907011" xfId="2550" xr:uid="{00000000-0005-0000-0000-0000AA180000}"/>
    <cellStyle name="___retention_FEPTablesJul19_Tables2007June1Draft_Litho_Challenges_2009_ITRS_Lith_Table_Summary-V5" xfId="2551" xr:uid="{00000000-0005-0000-0000-0000AB180000}"/>
    <cellStyle name="___retention_FEPTablesJul19_Tables2007June1Draft_Table INTC6-Final from Italy" xfId="6003" xr:uid="{00000000-0005-0000-0000-0000AC180000}"/>
    <cellStyle name="___retention_FEPTablesJul19_Tables2007June1Draft_Table Test-T11 Prober updated 08Jul09" xfId="6004" xr:uid="{00000000-0005-0000-0000-0000AD180000}"/>
    <cellStyle name="___retention_FEPTablesJul19_Tables2007June1Draft_Table Test-T8 RF updated 14 July 2009" xfId="6005" xr:uid="{00000000-0005-0000-0000-0000AE180000}"/>
    <cellStyle name="___retention_FEPTablesJul19_Tables2007June1Draft_Table-PIDS4-LSW" xfId="7413" xr:uid="{00000000-0005-0000-0000-0000AF180000}"/>
    <cellStyle name="___retention_FEPTablesJul19_Tables2007June1Draft_Test_Tables_20081208" xfId="6006" xr:uid="{00000000-0005-0000-0000-0000B0180000}"/>
    <cellStyle name="___retention_FEPTablesJul19_Tables2007June1Draft_Test_Tables_20081208 Korea feedback_08081225 " xfId="6007" xr:uid="{00000000-0005-0000-0000-0000B1180000}"/>
    <cellStyle name="___retention_FEPTablesJul19_Tables2007June1Draft_Test_Tables_20081208 Korea feedback_08081225 _Table Test-T8 RF updated 14 July 2009" xfId="6008" xr:uid="{00000000-0005-0000-0000-0000B2180000}"/>
    <cellStyle name="___retention_FEPTablesJul19_Tables2007June1Draft_Test_Tables_20081208_Table Test-T8 RF updated 14 July 2009" xfId="6009" xr:uid="{00000000-0005-0000-0000-0000B3180000}"/>
    <cellStyle name="___retention_FEPTablesJul19_Tables2007June1Draft_Test_Tables_20081231プローブカード案" xfId="6010" xr:uid="{00000000-0005-0000-0000-0000B4180000}"/>
    <cellStyle name="___retention_FEPTablesJul19_Tables2007June1Draft_Test_Tables_20081231プローブカード案_Table Test-T8 RF updated 14 July 2009" xfId="6011" xr:uid="{00000000-0005-0000-0000-0000B5180000}"/>
    <cellStyle name="___retention_FEPTablesJul19_Tables2007June1Draft_Test_Tables_20090113プローブカード案2" xfId="6012" xr:uid="{00000000-0005-0000-0000-0000B6180000}"/>
    <cellStyle name="___retention_FEPTablesJul19_Tables2007June1Draft_Test_Tables_20090113プローブカード案2_Table Test-T8 RF updated 14 July 2009" xfId="6013" xr:uid="{00000000-0005-0000-0000-0000B7180000}"/>
    <cellStyle name="___retention_FEPTablesJul19_Tables2007June1Draft_Test_Tables_20090113プローブカード案3" xfId="6014" xr:uid="{00000000-0005-0000-0000-0000B8180000}"/>
    <cellStyle name="___retention_FEPTablesJul19_Tables2007June1Draft_Test_Tables_20090113プローブカード案3_Table Test-T8 RF updated 14 July 2009" xfId="6015" xr:uid="{00000000-0005-0000-0000-0000B9180000}"/>
    <cellStyle name="___retention_FEPTablesJul19_Tables2007June1Draft_To Linda ITRS_NILb (2)" xfId="2552" xr:uid="{00000000-0005-0000-0000-0000BA180000}"/>
    <cellStyle name="___retention_FINAL.2009Tables_ERD.Aug.26" xfId="2553" xr:uid="{00000000-0005-0000-0000-0000BB180000}"/>
    <cellStyle name="___retention_FINAL.2009Tables_ERD.Aug.26 Rev MG" xfId="2554" xr:uid="{00000000-0005-0000-0000-0000BC180000}"/>
    <cellStyle name="___retention_INTC6_2008_5_1 (Sam) release 121408" xfId="2555" xr:uid="{00000000-0005-0000-0000-0000BD180000}"/>
    <cellStyle name="___retention_INTC6_2008_5_1 (Sam) release 121408 2" xfId="6905" xr:uid="{00000000-0005-0000-0000-0000BE180000}"/>
    <cellStyle name="___retention_INTC6_2008_5_1 (Sam) release 121408_2009 TR Tables_Factory Integration version 08-LSW" xfId="2556" xr:uid="{00000000-0005-0000-0000-0000BF180000}"/>
    <cellStyle name="___retention_INTC6_2008_5_1 (Sam) release 121408_2009 TR Tables_Factory Integration(20090806)_02A" xfId="2557" xr:uid="{00000000-0005-0000-0000-0000C0180000}"/>
    <cellStyle name="___retention_INTC6_2008_5_1 (Sam) release 121408_2009_INDEX" xfId="6016" xr:uid="{00000000-0005-0000-0000-0000C1180000}"/>
    <cellStyle name="___retention_INTC6_2008_5_1 (Sam) release 121408_2009_InterconnectTables_03032010" xfId="6017" xr:uid="{00000000-0005-0000-0000-0000C2180000}"/>
    <cellStyle name="___retention_INTC6_2008_5_1 (Sam) release 121408_2009Tables_FOCUS_B_ITRS" xfId="2558" xr:uid="{00000000-0005-0000-0000-0000C3180000}"/>
    <cellStyle name="___retention_INTC6_2008_5_1 (Sam) release 121408_2009Tables_FOCUS_B_itwg(Factory Integration)09" xfId="2559" xr:uid="{00000000-0005-0000-0000-0000C4180000}"/>
    <cellStyle name="___retention_INTC6_2008_5_1 (Sam) release 121408_2009Tables_Focus_B-LITH-US-Bussels-V3" xfId="2560" xr:uid="{00000000-0005-0000-0000-0000C5180000}"/>
    <cellStyle name="___retention_INTC6_2008_5_1 (Sam) release 121408_2009Tables_Focus_B-LITH-US-V13b" xfId="2561" xr:uid="{00000000-0005-0000-0000-0000C6180000}"/>
    <cellStyle name="___retention_INTC6_2008_5_1 (Sam) release 121408_2009Tables_FOCUS_C_ITRS-FEPITWG(LL edits)" xfId="7709" xr:uid="{00000000-0005-0000-0000-0000C7180000}"/>
    <cellStyle name="___retention_INTC6_2008_5_1 (Sam) release 121408_2009Tables_FOCUS_C_ITRSV1" xfId="2562" xr:uid="{00000000-0005-0000-0000-0000C8180000}"/>
    <cellStyle name="___retention_INTC6_2008_5_1 (Sam) release 121408_2009Tables_FOCUS_C_ITRSV3" xfId="2563" xr:uid="{00000000-0005-0000-0000-0000C9180000}"/>
    <cellStyle name="___retention_INTC6_2008_5_1 (Sam) release 121408_2009Tables_FOCUS_D_ITRS-ITWG Copy 2010 V1" xfId="2564" xr:uid="{00000000-0005-0000-0000-0000CA180000}"/>
    <cellStyle name="___retention_INTC6_2008_5_1 (Sam) release 121408_2009Tables_FOCUS_E_ITRS-AP and Interconnectv1" xfId="6018" xr:uid="{00000000-0005-0000-0000-0000CB180000}"/>
    <cellStyle name="___retention_INTC6_2008_5_1 (Sam) release 121408_2009Tables_ORTC_V5" xfId="2565" xr:uid="{00000000-0005-0000-0000-0000CC180000}"/>
    <cellStyle name="___retention_INTC6_2008_5_1 (Sam) release 121408_2010-Update-PIDS-4B-lsw" xfId="7710" xr:uid="{00000000-0005-0000-0000-0000CD180000}"/>
    <cellStyle name="___retention_INTC6_2008_5_1 (Sam) release 121408_2011_ORTC-2A" xfId="3193" xr:uid="{00000000-0005-0000-0000-0000CE180000}"/>
    <cellStyle name="___retention_INTC6_2008_5_1 (Sam) release 121408_4FINAL2009Tables_ERD_Oct30_lsw" xfId="2566" xr:uid="{00000000-0005-0000-0000-0000CF180000}"/>
    <cellStyle name="___retention_INTC6_2008_5_1 (Sam) release 121408_4FINAL2009Tables_ERD_Oct30_lsw2" xfId="2567" xr:uid="{00000000-0005-0000-0000-0000D0180000}"/>
    <cellStyle name="___retention_INTC6_2008_5_1 (Sam) release 121408_ITRS 2010 NAND Flash table revision--LSW  (Revised 09-15-2010)" xfId="7414" xr:uid="{00000000-0005-0000-0000-0000D1180000}"/>
    <cellStyle name="___retention_INTC6_2008_5_1 (Sam) release 121408_ITRS B)_Table_ver6_INTC1~6_021710_After_Telecon_Rev_Alexis-lswEDITORS-NOTES" xfId="6019" xr:uid="{00000000-0005-0000-0000-0000D2180000}"/>
    <cellStyle name="___retention_INTC6_2008_5_1 (Sam) release 121408_ITRS EUV Mask WG Meeting with Proposals-2009" xfId="2568" xr:uid="{00000000-0005-0000-0000-0000D3180000}"/>
    <cellStyle name="___retention_INTC6_2008_5_1 (Sam) release 121408_ITRS Optica Mask Table change note 200907011" xfId="2569" xr:uid="{00000000-0005-0000-0000-0000D4180000}"/>
    <cellStyle name="___retention_INTC6_2008_5_1 (Sam) release 121408_Litho_Challenges_2009_ITRS_Lith_Table_Summary-V5" xfId="2570" xr:uid="{00000000-0005-0000-0000-0000D5180000}"/>
    <cellStyle name="___retention_INTC6_2008_5_1 (Sam) release 121408_Table INTC6-Final from Italy" xfId="6020" xr:uid="{00000000-0005-0000-0000-0000D6180000}"/>
    <cellStyle name="___retention_INTC6_2008_5_1 (Sam) release 121408_Table-PIDS4-LSW" xfId="7415" xr:uid="{00000000-0005-0000-0000-0000D7180000}"/>
    <cellStyle name="___retention_INTC6_2008_5_1 (Sam) release 121408_To Linda ITRS_NILb (2)" xfId="2571" xr:uid="{00000000-0005-0000-0000-0000D8180000}"/>
    <cellStyle name="___retention_probe card difficult challenges" xfId="2572" xr:uid="{00000000-0005-0000-0000-0000D9180000}"/>
    <cellStyle name="___retention_probe card difficult challenges 2" xfId="7199" xr:uid="{00000000-0005-0000-0000-0000DA180000}"/>
    <cellStyle name="___retention_probe card difficult challenges_2007Test_SoC_0618" xfId="2573" xr:uid="{00000000-0005-0000-0000-0000DB180000}"/>
    <cellStyle name="___retention_probe card difficult challenges_2007Test_SoC_0618 2" xfId="7200" xr:uid="{00000000-0005-0000-0000-0000DC180000}"/>
    <cellStyle name="___retention_probe card difficult challenges_2007Test_SoC_0618_2008Tables_FOCUS_ERM-ERD-FEP-LITH-INTC-FAC-AP_DRAFTv7" xfId="2574" xr:uid="{00000000-0005-0000-0000-0000DD180000}"/>
    <cellStyle name="___retention_probe card difficult challenges_2007Test_SoC_0618_2008Tables_FOCUS_ERM-ERD-FEP-LITH-INTC-FAC-AP_DRAFTv7 2" xfId="7787" xr:uid="{00000000-0005-0000-0000-0000DE180000}"/>
    <cellStyle name="___retention_probe card difficult challenges_2007Test_SoC_0618_2008Tables_FOCUS_ERM-ERD-FEP-LITH-INTC-FAC-AP_DRAFTv7_2009 TR Tables_Factory Integration version 08-LSW" xfId="2575" xr:uid="{00000000-0005-0000-0000-0000DF180000}"/>
    <cellStyle name="___retention_probe card difficult challenges_2007Test_SoC_0618_2008Tables_FOCUS_ERM-ERD-FEP-LITH-INTC-FAC-AP_DRAFTv7_2009 TR Tables_Factory Integration(20090806)_02A" xfId="2576" xr:uid="{00000000-0005-0000-0000-0000E0180000}"/>
    <cellStyle name="___retention_probe card difficult challenges_2007Test_SoC_0618_2008Tables_FOCUS_ERM-ERD-FEP-LITH-INTC-FAC-AP_DRAFTv7_2009_INDEX" xfId="6021" xr:uid="{00000000-0005-0000-0000-0000E1180000}"/>
    <cellStyle name="___retention_probe card difficult challenges_2007Test_SoC_0618_2008Tables_FOCUS_ERM-ERD-FEP-LITH-INTC-FAC-AP_DRAFTv7_2009_InterconnectTables_03032010" xfId="6022" xr:uid="{00000000-0005-0000-0000-0000E2180000}"/>
    <cellStyle name="___retention_probe card difficult challenges_2007Test_SoC_0618_2008Tables_FOCUS_ERM-ERD-FEP-LITH-INTC-FAC-AP_DRAFTv7_2009Tables_FOCUS_B_ITRS" xfId="2577" xr:uid="{00000000-0005-0000-0000-0000E3180000}"/>
    <cellStyle name="___retention_probe card difficult challenges_2007Test_SoC_0618_2008Tables_FOCUS_ERM-ERD-FEP-LITH-INTC-FAC-AP_DRAFTv7_2009Tables_FOCUS_B_itwg(Factory Integration)09" xfId="2578" xr:uid="{00000000-0005-0000-0000-0000E4180000}"/>
    <cellStyle name="___retention_probe card difficult challenges_2007Test_SoC_0618_2008Tables_FOCUS_ERM-ERD-FEP-LITH-INTC-FAC-AP_DRAFTv7_2009Tables_Focus_B-LITH-US-Bussels-V3" xfId="2579" xr:uid="{00000000-0005-0000-0000-0000E5180000}"/>
    <cellStyle name="___retention_probe card difficult challenges_2007Test_SoC_0618_2008Tables_FOCUS_ERM-ERD-FEP-LITH-INTC-FAC-AP_DRAFTv7_2009Tables_Focus_B-LITH-US-V13b" xfId="2580" xr:uid="{00000000-0005-0000-0000-0000E6180000}"/>
    <cellStyle name="___retention_probe card difficult challenges_2007Test_SoC_0618_2008Tables_FOCUS_ERM-ERD-FEP-LITH-INTC-FAC-AP_DRAFTv7_2009Tables_FOCUS_C_ITRS-FEPITWG(LL edits)" xfId="7416" xr:uid="{00000000-0005-0000-0000-0000E7180000}"/>
    <cellStyle name="___retention_probe card difficult challenges_2007Test_SoC_0618_2008Tables_FOCUS_ERM-ERD-FEP-LITH-INTC-FAC-AP_DRAFTv7_2009Tables_FOCUS_C_ITRSV1" xfId="2581" xr:uid="{00000000-0005-0000-0000-0000E8180000}"/>
    <cellStyle name="___retention_probe card difficult challenges_2007Test_SoC_0618_2008Tables_FOCUS_ERM-ERD-FEP-LITH-INTC-FAC-AP_DRAFTv7_2009Tables_FOCUS_C_ITRSV3" xfId="2582" xr:uid="{00000000-0005-0000-0000-0000E9180000}"/>
    <cellStyle name="___retention_probe card difficult challenges_2007Test_SoC_0618_2008Tables_FOCUS_ERM-ERD-FEP-LITH-INTC-FAC-AP_DRAFTv7_2009Tables_FOCUS_D_ITRS-ITWG Copy 2010 V1" xfId="2583" xr:uid="{00000000-0005-0000-0000-0000EA180000}"/>
    <cellStyle name="___retention_probe card difficult challenges_2007Test_SoC_0618_2008Tables_FOCUS_ERM-ERD-FEP-LITH-INTC-FAC-AP_DRAFTv7_2009Tables_FOCUS_E_ITRS-AP and Interconnectv1" xfId="6023" xr:uid="{00000000-0005-0000-0000-0000EB180000}"/>
    <cellStyle name="___retention_probe card difficult challenges_2007Test_SoC_0618_2008Tables_FOCUS_ERM-ERD-FEP-LITH-INTC-FAC-AP_DRAFTv7_2009Tables_ORTC_V5" xfId="2584" xr:uid="{00000000-0005-0000-0000-0000EC180000}"/>
    <cellStyle name="___retention_probe card difficult challenges_2007Test_SoC_0618_2008Tables_FOCUS_ERM-ERD-FEP-LITH-INTC-FAC-AP_DRAFTv7_2010-Update-PIDS-4B-lsw" xfId="6831" xr:uid="{00000000-0005-0000-0000-0000ED180000}"/>
    <cellStyle name="___retention_probe card difficult challenges_2007Test_SoC_0618_2008Tables_FOCUS_ERM-ERD-FEP-LITH-INTC-FAC-AP_DRAFTv7_2011_ORTC-2A" xfId="3194" xr:uid="{00000000-0005-0000-0000-0000EE180000}"/>
    <cellStyle name="___retention_probe card difficult challenges_2007Test_SoC_0618_2008Tables_FOCUS_ERM-ERD-FEP-LITH-INTC-FAC-AP_DRAFTv7_4FINAL2009Tables_ERD_Oct30_lsw" xfId="2585" xr:uid="{00000000-0005-0000-0000-0000EF180000}"/>
    <cellStyle name="___retention_probe card difficult challenges_2007Test_SoC_0618_2008Tables_FOCUS_ERM-ERD-FEP-LITH-INTC-FAC-AP_DRAFTv7_4FINAL2009Tables_ERD_Oct30_lsw2" xfId="2586" xr:uid="{00000000-0005-0000-0000-0000F0180000}"/>
    <cellStyle name="___retention_probe card difficult challenges_2007Test_SoC_0618_2008Tables_FOCUS_ERM-ERD-FEP-LITH-INTC-FAC-AP_DRAFTv7_ITRS 2010 NAND Flash table revision--LSW  (Revised 09-15-2010)" xfId="6832" xr:uid="{00000000-0005-0000-0000-0000F1180000}"/>
    <cellStyle name="___retention_probe card difficult challenges_2007Test_SoC_0618_2008Tables_FOCUS_ERM-ERD-FEP-LITH-INTC-FAC-AP_DRAFTv7_ITRS B)_Table_ver6_INTC1~6_021710_After_Telecon_Rev_Alexis-lswEDITORS-NOTES" xfId="6024" xr:uid="{00000000-0005-0000-0000-0000F2180000}"/>
    <cellStyle name="___retention_probe card difficult challenges_2007Test_SoC_0618_2008Tables_FOCUS_ERM-ERD-FEP-LITH-INTC-FAC-AP_DRAFTv7_ITRS EUV Mask WG Meeting with Proposals-2009" xfId="2587" xr:uid="{00000000-0005-0000-0000-0000F3180000}"/>
    <cellStyle name="___retention_probe card difficult challenges_2007Test_SoC_0618_2008Tables_FOCUS_ERM-ERD-FEP-LITH-INTC-FAC-AP_DRAFTv7_ITRS Optica Mask Table change note 200907011" xfId="2588" xr:uid="{00000000-0005-0000-0000-0000F4180000}"/>
    <cellStyle name="___retention_probe card difficult challenges_2007Test_SoC_0618_2008Tables_FOCUS_ERM-ERD-FEP-LITH-INTC-FAC-AP_DRAFTv7_Litho_Challenges_2009_ITRS_Lith_Table_Summary-V5" xfId="2589" xr:uid="{00000000-0005-0000-0000-0000F5180000}"/>
    <cellStyle name="___retention_probe card difficult challenges_2007Test_SoC_0618_2008Tables_FOCUS_ERM-ERD-FEP-LITH-INTC-FAC-AP_DRAFTv7_Table INTC6-Final from Italy" xfId="6025" xr:uid="{00000000-0005-0000-0000-0000F6180000}"/>
    <cellStyle name="___retention_probe card difficult challenges_2007Test_SoC_0618_2008Tables_FOCUS_ERM-ERD-FEP-LITH-INTC-FAC-AP_DRAFTv7_Table-PIDS4-LSW" xfId="7417" xr:uid="{00000000-0005-0000-0000-0000F7180000}"/>
    <cellStyle name="___retention_probe card difficult challenges_2007Test_SoC_0618_2008Tables_FOCUS_ERM-ERD-FEP-LITH-INTC-FAC-AP_DRAFTv7_To Linda ITRS_NILb (2)" xfId="2590" xr:uid="{00000000-0005-0000-0000-0000F8180000}"/>
    <cellStyle name="___retention_probe card difficult challenges_2007Test_SoC_0618_2008Test 081203 handler revised proposal by SEAJ" xfId="6026" xr:uid="{00000000-0005-0000-0000-0000F9180000}"/>
    <cellStyle name="___retention_probe card difficult challenges_2007Test_SoC_0618_2008Test 081203 handler revised proposal by SEAJ_2009 ITRS TestTable(Handler)090505" xfId="6027" xr:uid="{00000000-0005-0000-0000-0000FA180000}"/>
    <cellStyle name="___retention_probe card difficult challenges_2007Test_SoC_0618_2008Test 081203 handler revised proposal by SEAJ_Table Test-T8 RF updated 14 July 2009" xfId="6028" xr:uid="{00000000-0005-0000-0000-0000FB180000}"/>
    <cellStyle name="___retention_probe card difficult challenges_2007Test_SoC_0618_2008Test 1120 prober " xfId="6029" xr:uid="{00000000-0005-0000-0000-0000FC180000}"/>
    <cellStyle name="___retention_probe card difficult challenges_2007Test_SoC_0618_2008Test 1120 prober _2009 ITRS TestTable(Handler)090505" xfId="6030" xr:uid="{00000000-0005-0000-0000-0000FD180000}"/>
    <cellStyle name="___retention_probe card difficult challenges_2007Test_SoC_0618_2008Test 1120 prober _Table Test-T8 RF updated 14 July 2009" xfId="6031" xr:uid="{00000000-0005-0000-0000-0000FE180000}"/>
    <cellStyle name="___retention_probe card difficult challenges_2007Test_SoC_0618_2008Test0722" xfId="6032" xr:uid="{00000000-0005-0000-0000-0000FF180000}"/>
    <cellStyle name="___retention_probe card difficult challenges_2007Test_SoC_0618_2008Test0722_2009 ITRS TestTable(Handler)090505" xfId="6033" xr:uid="{00000000-0005-0000-0000-000000190000}"/>
    <cellStyle name="___retention_probe card difficult challenges_2007Test_SoC_0618_2008Test0722_Table Test-T8 RF updated 14 July 2009" xfId="6034" xr:uid="{00000000-0005-0000-0000-000001190000}"/>
    <cellStyle name="___retention_probe card difficult challenges_2007Test_SoC_0618_2008Test1215" xfId="6035" xr:uid="{00000000-0005-0000-0000-000002190000}"/>
    <cellStyle name="___retention_probe card difficult challenges_2007Test_SoC_0618_2008Test1215_Table Test-T8 RF updated 14 July 2009" xfId="6036" xr:uid="{00000000-0005-0000-0000-000003190000}"/>
    <cellStyle name="___retention_probe card difficult challenges_2007Test_SoC_0618_2008TestProposals_Handler_081208" xfId="6037" xr:uid="{00000000-0005-0000-0000-000004190000}"/>
    <cellStyle name="___retention_probe card difficult challenges_2007Test_SoC_0618_2008TestProposals_Handler_081208_Table Test-T8 RF updated 14 July 2009" xfId="6038" xr:uid="{00000000-0005-0000-0000-000005190000}"/>
    <cellStyle name="___retention_probe card difficult challenges_2007Test_SoC_0618_2009 ITRS TestTable(Handler)090505" xfId="6039" xr:uid="{00000000-0005-0000-0000-000006190000}"/>
    <cellStyle name="___retention_probe card difficult challenges_2007Test_SoC_0618_2009 TR Tables_Factory Integration version 08-LSW" xfId="2591" xr:uid="{00000000-0005-0000-0000-000007190000}"/>
    <cellStyle name="___retention_probe card difficult challenges_2007Test_SoC_0618_2009 TR Tables_Factory Integration(20090806)_02A" xfId="2592" xr:uid="{00000000-0005-0000-0000-000008190000}"/>
    <cellStyle name="___retention_probe card difficult challenges_2007Test_SoC_0618_2009_INDEX" xfId="6040" xr:uid="{00000000-0005-0000-0000-000009190000}"/>
    <cellStyle name="___retention_probe card difficult challenges_2007Test_SoC_0618_2009_InterconnectTables_03032010" xfId="6041" xr:uid="{00000000-0005-0000-0000-00000A190000}"/>
    <cellStyle name="___retention_probe card difficult challenges_2007Test_SoC_0618_2009Tables_FOCUS_B_ITRS" xfId="2593" xr:uid="{00000000-0005-0000-0000-00000B190000}"/>
    <cellStyle name="___retention_probe card difficult challenges_2007Test_SoC_0618_2009Tables_FOCUS_B_itwg(Factory Integration)09" xfId="2594" xr:uid="{00000000-0005-0000-0000-00000C190000}"/>
    <cellStyle name="___retention_probe card difficult challenges_2007Test_SoC_0618_2009Tables_Focus_B-LITH-US-Bussels-V3" xfId="2595" xr:uid="{00000000-0005-0000-0000-00000D190000}"/>
    <cellStyle name="___retention_probe card difficult challenges_2007Test_SoC_0618_2009Tables_Focus_B-LITH-US-V13b" xfId="2596" xr:uid="{00000000-0005-0000-0000-00000E190000}"/>
    <cellStyle name="___retention_probe card difficult challenges_2007Test_SoC_0618_2009Tables_FOCUS_C_ITRS-FEPITWG(LL edits)" xfId="7418" xr:uid="{00000000-0005-0000-0000-00000F190000}"/>
    <cellStyle name="___retention_probe card difficult challenges_2007Test_SoC_0618_2009Tables_FOCUS_C_ITRSV1" xfId="2597" xr:uid="{00000000-0005-0000-0000-000010190000}"/>
    <cellStyle name="___retention_probe card difficult challenges_2007Test_SoC_0618_2009Tables_FOCUS_C_ITRSV3" xfId="2598" xr:uid="{00000000-0005-0000-0000-000011190000}"/>
    <cellStyle name="___retention_probe card difficult challenges_2007Test_SoC_0618_2009Tables_FOCUS_D_ITRS-ITWG Copy 2010 V1" xfId="2599" xr:uid="{00000000-0005-0000-0000-000012190000}"/>
    <cellStyle name="___retention_probe card difficult challenges_2007Test_SoC_0618_2009Tables_FOCUS_E_ITRS-AP and Interconnectv1" xfId="6042" xr:uid="{00000000-0005-0000-0000-000013190000}"/>
    <cellStyle name="___retention_probe card difficult challenges_2007Test_SoC_0618_2009Tables_ORTC_V5" xfId="2600" xr:uid="{00000000-0005-0000-0000-000014190000}"/>
    <cellStyle name="___retention_probe card difficult challenges_2007Test_SoC_0618_2010-Update-PIDS-4B-lsw" xfId="7711" xr:uid="{00000000-0005-0000-0000-000015190000}"/>
    <cellStyle name="___retention_probe card difficult challenges_2007Test_SoC_0618_2011_ORTC-2A" xfId="3195" xr:uid="{00000000-0005-0000-0000-000016190000}"/>
    <cellStyle name="___retention_probe card difficult challenges_2007Test_SoC_0618_4FINAL2009Tables_ERD_Oct30_lsw" xfId="2601" xr:uid="{00000000-0005-0000-0000-000017190000}"/>
    <cellStyle name="___retention_probe card difficult challenges_2007Test_SoC_0618_4FINAL2009Tables_ERD_Oct30_lsw2" xfId="2602" xr:uid="{00000000-0005-0000-0000-000018190000}"/>
    <cellStyle name="___retention_probe card difficult challenges_2007Test_SoC_0618_ITRS 2010 NAND Flash table revision--LSW  (Revised 09-15-2010)" xfId="7115" xr:uid="{00000000-0005-0000-0000-000019190000}"/>
    <cellStyle name="___retention_probe card difficult challenges_2007Test_SoC_0618_ITRS B)_Table_ver6_INTC1~6_021710_After_Telecon_Rev_Alexis-lswEDITORS-NOTES" xfId="6043" xr:uid="{00000000-0005-0000-0000-00001A190000}"/>
    <cellStyle name="___retention_probe card difficult challenges_2007Test_SoC_0618_ITRS EUV Mask WG Meeting with Proposals-2009" xfId="2603" xr:uid="{00000000-0005-0000-0000-00001B190000}"/>
    <cellStyle name="___retention_probe card difficult challenges_2007Test_SoC_0618_ITRS Optica Mask Table change note 200907011" xfId="2604" xr:uid="{00000000-0005-0000-0000-00001C190000}"/>
    <cellStyle name="___retention_probe card difficult challenges_2007Test_SoC_0618_Litho_Challenges_2009_ITRS_Lith_Table_Summary-V5" xfId="2605" xr:uid="{00000000-0005-0000-0000-00001D190000}"/>
    <cellStyle name="___retention_probe card difficult challenges_2007Test_SoC_0618_Table INTC6-Final from Italy" xfId="6044" xr:uid="{00000000-0005-0000-0000-00001E190000}"/>
    <cellStyle name="___retention_probe card difficult challenges_2007Test_SoC_0618_Table Test-T11 Prober updated 08Jul09" xfId="6045" xr:uid="{00000000-0005-0000-0000-00001F190000}"/>
    <cellStyle name="___retention_probe card difficult challenges_2007Test_SoC_0618_Table Test-T8 RF updated 14 July 2009" xfId="6046" xr:uid="{00000000-0005-0000-0000-000020190000}"/>
    <cellStyle name="___retention_probe card difficult challenges_2007Test_SoC_0618_Table-PIDS4-LSW" xfId="7116" xr:uid="{00000000-0005-0000-0000-000021190000}"/>
    <cellStyle name="___retention_probe card difficult challenges_2007Test_SoC_0618_Test_Tables_20081208" xfId="6047" xr:uid="{00000000-0005-0000-0000-000022190000}"/>
    <cellStyle name="___retention_probe card difficult challenges_2007Test_SoC_0618_Test_Tables_20081208 Korea feedback_08081225 " xfId="6048" xr:uid="{00000000-0005-0000-0000-000023190000}"/>
    <cellStyle name="___retention_probe card difficult challenges_2007Test_SoC_0618_Test_Tables_20081208 Korea feedback_08081225 _Table Test-T8 RF updated 14 July 2009" xfId="6049" xr:uid="{00000000-0005-0000-0000-000024190000}"/>
    <cellStyle name="___retention_probe card difficult challenges_2007Test_SoC_0618_Test_Tables_20081208_Table Test-T8 RF updated 14 July 2009" xfId="6050" xr:uid="{00000000-0005-0000-0000-000025190000}"/>
    <cellStyle name="___retention_probe card difficult challenges_2007Test_SoC_0618_Test_Tables_20081231プローブカード案" xfId="6051" xr:uid="{00000000-0005-0000-0000-000026190000}"/>
    <cellStyle name="___retention_probe card difficult challenges_2007Test_SoC_0618_Test_Tables_20081231プローブカード案_Table Test-T8 RF updated 14 July 2009" xfId="6052" xr:uid="{00000000-0005-0000-0000-000027190000}"/>
    <cellStyle name="___retention_probe card difficult challenges_2007Test_SoC_0618_Test_Tables_20090113プローブカード案2" xfId="6053" xr:uid="{00000000-0005-0000-0000-000028190000}"/>
    <cellStyle name="___retention_probe card difficult challenges_2007Test_SoC_0618_Test_Tables_20090113プローブカード案2_Table Test-T8 RF updated 14 July 2009" xfId="6054" xr:uid="{00000000-0005-0000-0000-000029190000}"/>
    <cellStyle name="___retention_probe card difficult challenges_2007Test_SoC_0618_Test_Tables_20090113プローブカード案3" xfId="6055" xr:uid="{00000000-0005-0000-0000-00002A190000}"/>
    <cellStyle name="___retention_probe card difficult challenges_2007Test_SoC_0618_Test_Tables_20090113プローブカード案3_Table Test-T8 RF updated 14 July 2009" xfId="6056" xr:uid="{00000000-0005-0000-0000-00002B190000}"/>
    <cellStyle name="___retention_probe card difficult challenges_2007Test_SoC_0618_To Linda ITRS_NILb (2)" xfId="2606" xr:uid="{00000000-0005-0000-0000-00002C190000}"/>
    <cellStyle name="___retention_probe card difficult challenges_2007Test_SoC_0618_見直しfor2009：2007Test0829_SoC&amp;Logic" xfId="6057" xr:uid="{00000000-0005-0000-0000-00002D190000}"/>
    <cellStyle name="___retention_probe card difficult challenges_2007Test_SoC_0618_見直しfor2009：2007Test0829_SoC&amp;Logic(0707会議後)" xfId="6058" xr:uid="{00000000-0005-0000-0000-00002E190000}"/>
    <cellStyle name="___retention_probe card difficult challenges_2008Tables_FOCUS_ERM-ERD-FEP-LITH-INTC-FAC-AP_DRAFTv7" xfId="2607" xr:uid="{00000000-0005-0000-0000-00002F190000}"/>
    <cellStyle name="___retention_probe card difficult challenges_2008Tables_FOCUS_ERM-ERD-FEP-LITH-INTC-FAC-AP_DRAFTv7 2" xfId="7788" xr:uid="{00000000-0005-0000-0000-000030190000}"/>
    <cellStyle name="___retention_probe card difficult challenges_2008Tables_FOCUS_ERM-ERD-FEP-LITH-INTC-FAC-AP_DRAFTv7_2009 TR Tables_Factory Integration version 08-LSW" xfId="2608" xr:uid="{00000000-0005-0000-0000-000031190000}"/>
    <cellStyle name="___retention_probe card difficult challenges_2008Tables_FOCUS_ERM-ERD-FEP-LITH-INTC-FAC-AP_DRAFTv7_2009 TR Tables_Factory Integration(20090806)_02A" xfId="2609" xr:uid="{00000000-0005-0000-0000-000032190000}"/>
    <cellStyle name="___retention_probe card difficult challenges_2008Tables_FOCUS_ERM-ERD-FEP-LITH-INTC-FAC-AP_DRAFTv7_2009_INDEX" xfId="6059" xr:uid="{00000000-0005-0000-0000-000033190000}"/>
    <cellStyle name="___retention_probe card difficult challenges_2008Tables_FOCUS_ERM-ERD-FEP-LITH-INTC-FAC-AP_DRAFTv7_2009_InterconnectTables_03032010" xfId="6060" xr:uid="{00000000-0005-0000-0000-000034190000}"/>
    <cellStyle name="___retention_probe card difficult challenges_2008Tables_FOCUS_ERM-ERD-FEP-LITH-INTC-FAC-AP_DRAFTv7_2009Tables_FOCUS_B_ITRS" xfId="2610" xr:uid="{00000000-0005-0000-0000-000035190000}"/>
    <cellStyle name="___retention_probe card difficult challenges_2008Tables_FOCUS_ERM-ERD-FEP-LITH-INTC-FAC-AP_DRAFTv7_2009Tables_FOCUS_B_itwg(Factory Integration)09" xfId="2611" xr:uid="{00000000-0005-0000-0000-000036190000}"/>
    <cellStyle name="___retention_probe card difficult challenges_2008Tables_FOCUS_ERM-ERD-FEP-LITH-INTC-FAC-AP_DRAFTv7_2009Tables_Focus_B-LITH-US-Bussels-V3" xfId="2612" xr:uid="{00000000-0005-0000-0000-000037190000}"/>
    <cellStyle name="___retention_probe card difficult challenges_2008Tables_FOCUS_ERM-ERD-FEP-LITH-INTC-FAC-AP_DRAFTv7_2009Tables_Focus_B-LITH-US-V13b" xfId="2613" xr:uid="{00000000-0005-0000-0000-000038190000}"/>
    <cellStyle name="___retention_probe card difficult challenges_2008Tables_FOCUS_ERM-ERD-FEP-LITH-INTC-FAC-AP_DRAFTv7_2009Tables_FOCUS_C_ITRS-FEPITWG(LL edits)" xfId="7419" xr:uid="{00000000-0005-0000-0000-000039190000}"/>
    <cellStyle name="___retention_probe card difficult challenges_2008Tables_FOCUS_ERM-ERD-FEP-LITH-INTC-FAC-AP_DRAFTv7_2009Tables_FOCUS_C_ITRSV1" xfId="2614" xr:uid="{00000000-0005-0000-0000-00003A190000}"/>
    <cellStyle name="___retention_probe card difficult challenges_2008Tables_FOCUS_ERM-ERD-FEP-LITH-INTC-FAC-AP_DRAFTv7_2009Tables_FOCUS_C_ITRSV3" xfId="2615" xr:uid="{00000000-0005-0000-0000-00003B190000}"/>
    <cellStyle name="___retention_probe card difficult challenges_2008Tables_FOCUS_ERM-ERD-FEP-LITH-INTC-FAC-AP_DRAFTv7_2009Tables_FOCUS_D_ITRS-ITWG Copy 2010 V1" xfId="2616" xr:uid="{00000000-0005-0000-0000-00003C190000}"/>
    <cellStyle name="___retention_probe card difficult challenges_2008Tables_FOCUS_ERM-ERD-FEP-LITH-INTC-FAC-AP_DRAFTv7_2009Tables_FOCUS_E_ITRS-AP and Interconnectv1" xfId="6061" xr:uid="{00000000-0005-0000-0000-00003D190000}"/>
    <cellStyle name="___retention_probe card difficult challenges_2008Tables_FOCUS_ERM-ERD-FEP-LITH-INTC-FAC-AP_DRAFTv7_2009Tables_ORTC_V5" xfId="2617" xr:uid="{00000000-0005-0000-0000-00003E190000}"/>
    <cellStyle name="___retention_probe card difficult challenges_2008Tables_FOCUS_ERM-ERD-FEP-LITH-INTC-FAC-AP_DRAFTv7_2010-Update-PIDS-4B-lsw" xfId="6833" xr:uid="{00000000-0005-0000-0000-00003F190000}"/>
    <cellStyle name="___retention_probe card difficult challenges_2008Tables_FOCUS_ERM-ERD-FEP-LITH-INTC-FAC-AP_DRAFTv7_2011_ORTC-2A" xfId="3196" xr:uid="{00000000-0005-0000-0000-000040190000}"/>
    <cellStyle name="___retention_probe card difficult challenges_2008Tables_FOCUS_ERM-ERD-FEP-LITH-INTC-FAC-AP_DRAFTv7_4FINAL2009Tables_ERD_Oct30_lsw" xfId="2618" xr:uid="{00000000-0005-0000-0000-000041190000}"/>
    <cellStyle name="___retention_probe card difficult challenges_2008Tables_FOCUS_ERM-ERD-FEP-LITH-INTC-FAC-AP_DRAFTv7_4FINAL2009Tables_ERD_Oct30_lsw2" xfId="2619" xr:uid="{00000000-0005-0000-0000-000042190000}"/>
    <cellStyle name="___retention_probe card difficult challenges_2008Tables_FOCUS_ERM-ERD-FEP-LITH-INTC-FAC-AP_DRAFTv7_ITRS 2010 NAND Flash table revision--LSW  (Revised 09-15-2010)" xfId="7420" xr:uid="{00000000-0005-0000-0000-000043190000}"/>
    <cellStyle name="___retention_probe card difficult challenges_2008Tables_FOCUS_ERM-ERD-FEP-LITH-INTC-FAC-AP_DRAFTv7_ITRS B)_Table_ver6_INTC1~6_021710_After_Telecon_Rev_Alexis-lswEDITORS-NOTES" xfId="6062" xr:uid="{00000000-0005-0000-0000-000044190000}"/>
    <cellStyle name="___retention_probe card difficult challenges_2008Tables_FOCUS_ERM-ERD-FEP-LITH-INTC-FAC-AP_DRAFTv7_ITRS EUV Mask WG Meeting with Proposals-2009" xfId="2620" xr:uid="{00000000-0005-0000-0000-000045190000}"/>
    <cellStyle name="___retention_probe card difficult challenges_2008Tables_FOCUS_ERM-ERD-FEP-LITH-INTC-FAC-AP_DRAFTv7_ITRS Optica Mask Table change note 200907011" xfId="2621" xr:uid="{00000000-0005-0000-0000-000046190000}"/>
    <cellStyle name="___retention_probe card difficult challenges_2008Tables_FOCUS_ERM-ERD-FEP-LITH-INTC-FAC-AP_DRAFTv7_Litho_Challenges_2009_ITRS_Lith_Table_Summary-V5" xfId="2622" xr:uid="{00000000-0005-0000-0000-000047190000}"/>
    <cellStyle name="___retention_probe card difficult challenges_2008Tables_FOCUS_ERM-ERD-FEP-LITH-INTC-FAC-AP_DRAFTv7_Table INTC6-Final from Italy" xfId="6063" xr:uid="{00000000-0005-0000-0000-000048190000}"/>
    <cellStyle name="___retention_probe card difficult challenges_2008Tables_FOCUS_ERM-ERD-FEP-LITH-INTC-FAC-AP_DRAFTv7_Table-PIDS4-LSW" xfId="6834" xr:uid="{00000000-0005-0000-0000-000049190000}"/>
    <cellStyle name="___retention_probe card difficult challenges_2008Tables_FOCUS_ERM-ERD-FEP-LITH-INTC-FAC-AP_DRAFTv7_To Linda ITRS_NILb (2)" xfId="2623" xr:uid="{00000000-0005-0000-0000-00004A190000}"/>
    <cellStyle name="___retention_probe card difficult challenges_2008Test 081203 handler revised proposal by SEAJ" xfId="6064" xr:uid="{00000000-0005-0000-0000-00004B190000}"/>
    <cellStyle name="___retention_probe card difficult challenges_2008Test 081203 handler revised proposal by SEAJ_2009 ITRS TestTable(Handler)090505" xfId="6065" xr:uid="{00000000-0005-0000-0000-00004C190000}"/>
    <cellStyle name="___retention_probe card difficult challenges_2008Test 081203 handler revised proposal by SEAJ_Table Test-T8 RF updated 14 July 2009" xfId="6066" xr:uid="{00000000-0005-0000-0000-00004D190000}"/>
    <cellStyle name="___retention_probe card difficult challenges_2008Test 1120 prober " xfId="6067" xr:uid="{00000000-0005-0000-0000-00004E190000}"/>
    <cellStyle name="___retention_probe card difficult challenges_2008Test 1120 prober _2009 ITRS TestTable(Handler)090505" xfId="6068" xr:uid="{00000000-0005-0000-0000-00004F190000}"/>
    <cellStyle name="___retention_probe card difficult challenges_2008Test 1120 prober _Table Test-T8 RF updated 14 July 2009" xfId="6069" xr:uid="{00000000-0005-0000-0000-000050190000}"/>
    <cellStyle name="___retention_probe card difficult challenges_2008Test0722" xfId="6070" xr:uid="{00000000-0005-0000-0000-000051190000}"/>
    <cellStyle name="___retention_probe card difficult challenges_2008Test0722_2009 ITRS TestTable(Handler)090505" xfId="6071" xr:uid="{00000000-0005-0000-0000-000052190000}"/>
    <cellStyle name="___retention_probe card difficult challenges_2008Test0722_Table Test-T8 RF updated 14 July 2009" xfId="6072" xr:uid="{00000000-0005-0000-0000-000053190000}"/>
    <cellStyle name="___retention_probe card difficult challenges_2008Test1215" xfId="6073" xr:uid="{00000000-0005-0000-0000-000054190000}"/>
    <cellStyle name="___retention_probe card difficult challenges_2008Test1215_Table Test-T8 RF updated 14 July 2009" xfId="6074" xr:uid="{00000000-0005-0000-0000-000055190000}"/>
    <cellStyle name="___retention_probe card difficult challenges_2008TestProposals_Handler_081208" xfId="6075" xr:uid="{00000000-0005-0000-0000-000056190000}"/>
    <cellStyle name="___retention_probe card difficult challenges_2008TestProposals_Handler_081208_Table Test-T8 RF updated 14 July 2009" xfId="6076" xr:uid="{00000000-0005-0000-0000-000057190000}"/>
    <cellStyle name="___retention_probe card difficult challenges_2009 ITRS TestTable(Handler)090505" xfId="6077" xr:uid="{00000000-0005-0000-0000-000058190000}"/>
    <cellStyle name="___retention_probe card difficult challenges_2009 TR Tables_Factory Integration version 08-LSW" xfId="2624" xr:uid="{00000000-0005-0000-0000-000059190000}"/>
    <cellStyle name="___retention_probe card difficult challenges_2009 TR Tables_Factory Integration(20090806)_02A" xfId="2625" xr:uid="{00000000-0005-0000-0000-00005A190000}"/>
    <cellStyle name="___retention_probe card difficult challenges_2009_INDEX" xfId="6078" xr:uid="{00000000-0005-0000-0000-00005B190000}"/>
    <cellStyle name="___retention_probe card difficult challenges_2009_InterconnectTables_03032010" xfId="6079" xr:uid="{00000000-0005-0000-0000-00005C190000}"/>
    <cellStyle name="___retention_probe card difficult challenges_2009Tables_FOCUS_B_ITRS" xfId="2626" xr:uid="{00000000-0005-0000-0000-00005D190000}"/>
    <cellStyle name="___retention_probe card difficult challenges_2009Tables_FOCUS_B_itwg(Factory Integration)09" xfId="2627" xr:uid="{00000000-0005-0000-0000-00005E190000}"/>
    <cellStyle name="___retention_probe card difficult challenges_2009Tables_Focus_B-LITH-US-Bussels-V3" xfId="2628" xr:uid="{00000000-0005-0000-0000-00005F190000}"/>
    <cellStyle name="___retention_probe card difficult challenges_2009Tables_Focus_B-LITH-US-V13b" xfId="2629" xr:uid="{00000000-0005-0000-0000-000060190000}"/>
    <cellStyle name="___retention_probe card difficult challenges_2009Tables_FOCUS_C_ITRS-FEPITWG(LL edits)" xfId="7117" xr:uid="{00000000-0005-0000-0000-000061190000}"/>
    <cellStyle name="___retention_probe card difficult challenges_2009Tables_FOCUS_C_ITRSV1" xfId="2630" xr:uid="{00000000-0005-0000-0000-000062190000}"/>
    <cellStyle name="___retention_probe card difficult challenges_2009Tables_FOCUS_C_ITRSV3" xfId="2631" xr:uid="{00000000-0005-0000-0000-000063190000}"/>
    <cellStyle name="___retention_probe card difficult challenges_2009Tables_FOCUS_D_ITRS-ITWG Copy 2010 V1" xfId="2632" xr:uid="{00000000-0005-0000-0000-000064190000}"/>
    <cellStyle name="___retention_probe card difficult challenges_2009Tables_FOCUS_E_ITRS-AP and Interconnectv1" xfId="6080" xr:uid="{00000000-0005-0000-0000-000065190000}"/>
    <cellStyle name="___retention_probe card difficult challenges_2009Tables_ORTC_V5" xfId="2633" xr:uid="{00000000-0005-0000-0000-000066190000}"/>
    <cellStyle name="___retention_probe card difficult challenges_2010-Update-PIDS-4B-lsw" xfId="6835" xr:uid="{00000000-0005-0000-0000-000067190000}"/>
    <cellStyle name="___retention_probe card difficult challenges_2011_ORTC-2A" xfId="3197" xr:uid="{00000000-0005-0000-0000-000068190000}"/>
    <cellStyle name="___retention_probe card difficult challenges_4FINAL2009Tables_ERD_Oct30_lsw" xfId="2634" xr:uid="{00000000-0005-0000-0000-000069190000}"/>
    <cellStyle name="___retention_probe card difficult challenges_4FINAL2009Tables_ERD_Oct30_lsw2" xfId="2635" xr:uid="{00000000-0005-0000-0000-00006A190000}"/>
    <cellStyle name="___retention_probe card difficult challenges_ITRS 2010 NAND Flash table revision--LSW  (Revised 09-15-2010)" xfId="7712" xr:uid="{00000000-0005-0000-0000-00006B190000}"/>
    <cellStyle name="___retention_probe card difficult challenges_ITRS B)_Table_ver6_INTC1~6_021710_After_Telecon_Rev_Alexis-lswEDITORS-NOTES" xfId="6081" xr:uid="{00000000-0005-0000-0000-00006C190000}"/>
    <cellStyle name="___retention_probe card difficult challenges_ITRS EUV Mask WG Meeting with Proposals-2009" xfId="2636" xr:uid="{00000000-0005-0000-0000-00006D190000}"/>
    <cellStyle name="___retention_probe card difficult challenges_ITRS Optica Mask Table change note 200907011" xfId="2637" xr:uid="{00000000-0005-0000-0000-00006E190000}"/>
    <cellStyle name="___retention_probe card difficult challenges_Litho_Challenges_2009_ITRS_Lith_Table_Summary-V5" xfId="2638" xr:uid="{00000000-0005-0000-0000-00006F190000}"/>
    <cellStyle name="___retention_probe card difficult challenges_SOC_Proposal_2 (1)" xfId="2639" xr:uid="{00000000-0005-0000-0000-000070190000}"/>
    <cellStyle name="___retention_probe card difficult challenges_SOC_Proposal_2 (1) 2" xfId="7201" xr:uid="{00000000-0005-0000-0000-000071190000}"/>
    <cellStyle name="___retention_probe card difficult challenges_SOC_Proposal_2 (1)_2007Test_SoC_0618" xfId="2640" xr:uid="{00000000-0005-0000-0000-000072190000}"/>
    <cellStyle name="___retention_probe card difficult challenges_SOC_Proposal_2 (1)_2007Test_SoC_0618 2" xfId="7202" xr:uid="{00000000-0005-0000-0000-000073190000}"/>
    <cellStyle name="___retention_probe card difficult challenges_SOC_Proposal_2 (1)_2007Test_SoC_0618_2008Tables_FOCUS_ERM-ERD-FEP-LITH-INTC-FAC-AP_DRAFTv7" xfId="2641" xr:uid="{00000000-0005-0000-0000-000074190000}"/>
    <cellStyle name="___retention_probe card difficult challenges_SOC_Proposal_2 (1)_2007Test_SoC_0618_2008Tables_FOCUS_ERM-ERD-FEP-LITH-INTC-FAC-AP_DRAFTv7 2" xfId="7203" xr:uid="{00000000-0005-0000-0000-000075190000}"/>
    <cellStyle name="___retention_probe card difficult challenges_SOC_Proposal_2 (1)_2007Test_SoC_0618_2008Tables_FOCUS_ERM-ERD-FEP-LITH-INTC-FAC-AP_DRAFTv7_2009 TR Tables_Factory Integration version 08-LSW" xfId="2642" xr:uid="{00000000-0005-0000-0000-000076190000}"/>
    <cellStyle name="___retention_probe card difficult challenges_SOC_Proposal_2 (1)_2007Test_SoC_0618_2008Tables_FOCUS_ERM-ERD-FEP-LITH-INTC-FAC-AP_DRAFTv7_2009 TR Tables_Factory Integration(20090806)_02A" xfId="2643" xr:uid="{00000000-0005-0000-0000-000077190000}"/>
    <cellStyle name="___retention_probe card difficult challenges_SOC_Proposal_2 (1)_2007Test_SoC_0618_2008Tables_FOCUS_ERM-ERD-FEP-LITH-INTC-FAC-AP_DRAFTv7_2009_INDEX" xfId="6082" xr:uid="{00000000-0005-0000-0000-000078190000}"/>
    <cellStyle name="___retention_probe card difficult challenges_SOC_Proposal_2 (1)_2007Test_SoC_0618_2008Tables_FOCUS_ERM-ERD-FEP-LITH-INTC-FAC-AP_DRAFTv7_2009_InterconnectTables_03032010" xfId="6083" xr:uid="{00000000-0005-0000-0000-000079190000}"/>
    <cellStyle name="___retention_probe card difficult challenges_SOC_Proposal_2 (1)_2007Test_SoC_0618_2008Tables_FOCUS_ERM-ERD-FEP-LITH-INTC-FAC-AP_DRAFTv7_2009Tables_FOCUS_B_ITRS" xfId="2644" xr:uid="{00000000-0005-0000-0000-00007A190000}"/>
    <cellStyle name="___retention_probe card difficult challenges_SOC_Proposal_2 (1)_2007Test_SoC_0618_2008Tables_FOCUS_ERM-ERD-FEP-LITH-INTC-FAC-AP_DRAFTv7_2009Tables_FOCUS_B_itwg(Factory Integration)09" xfId="2645" xr:uid="{00000000-0005-0000-0000-00007B190000}"/>
    <cellStyle name="___retention_probe card difficult challenges_SOC_Proposal_2 (1)_2007Test_SoC_0618_2008Tables_FOCUS_ERM-ERD-FEP-LITH-INTC-FAC-AP_DRAFTv7_2009Tables_Focus_B-LITH-US-Bussels-V3" xfId="2646" xr:uid="{00000000-0005-0000-0000-00007C190000}"/>
    <cellStyle name="___retention_probe card difficult challenges_SOC_Proposal_2 (1)_2007Test_SoC_0618_2008Tables_FOCUS_ERM-ERD-FEP-LITH-INTC-FAC-AP_DRAFTv7_2009Tables_Focus_B-LITH-US-V13b" xfId="2647" xr:uid="{00000000-0005-0000-0000-00007D190000}"/>
    <cellStyle name="___retention_probe card difficult challenges_SOC_Proposal_2 (1)_2007Test_SoC_0618_2008Tables_FOCUS_ERM-ERD-FEP-LITH-INTC-FAC-AP_DRAFTv7_2009Tables_FOCUS_C_ITRS-FEPITWG(LL edits)" xfId="6836" xr:uid="{00000000-0005-0000-0000-00007E190000}"/>
    <cellStyle name="___retention_probe card difficult challenges_SOC_Proposal_2 (1)_2007Test_SoC_0618_2008Tables_FOCUS_ERM-ERD-FEP-LITH-INTC-FAC-AP_DRAFTv7_2009Tables_FOCUS_C_ITRSV1" xfId="2648" xr:uid="{00000000-0005-0000-0000-00007F190000}"/>
    <cellStyle name="___retention_probe card difficult challenges_SOC_Proposal_2 (1)_2007Test_SoC_0618_2008Tables_FOCUS_ERM-ERD-FEP-LITH-INTC-FAC-AP_DRAFTv7_2009Tables_FOCUS_C_ITRSV3" xfId="2649" xr:uid="{00000000-0005-0000-0000-000080190000}"/>
    <cellStyle name="___retention_probe card difficult challenges_SOC_Proposal_2 (1)_2007Test_SoC_0618_2008Tables_FOCUS_ERM-ERD-FEP-LITH-INTC-FAC-AP_DRAFTv7_2009Tables_FOCUS_D_ITRS-ITWG Copy 2010 V1" xfId="2650" xr:uid="{00000000-0005-0000-0000-000081190000}"/>
    <cellStyle name="___retention_probe card difficult challenges_SOC_Proposal_2 (1)_2007Test_SoC_0618_2008Tables_FOCUS_ERM-ERD-FEP-LITH-INTC-FAC-AP_DRAFTv7_2009Tables_FOCUS_E_ITRS-AP and Interconnectv1" xfId="6084" xr:uid="{00000000-0005-0000-0000-000082190000}"/>
    <cellStyle name="___retention_probe card difficult challenges_SOC_Proposal_2 (1)_2007Test_SoC_0618_2008Tables_FOCUS_ERM-ERD-FEP-LITH-INTC-FAC-AP_DRAFTv7_2009Tables_ORTC_V5" xfId="2651" xr:uid="{00000000-0005-0000-0000-000083190000}"/>
    <cellStyle name="___retention_probe card difficult challenges_SOC_Proposal_2 (1)_2007Test_SoC_0618_2008Tables_FOCUS_ERM-ERD-FEP-LITH-INTC-FAC-AP_DRAFTv7_2010-Update-PIDS-4B-lsw" xfId="7421" xr:uid="{00000000-0005-0000-0000-000084190000}"/>
    <cellStyle name="___retention_probe card difficult challenges_SOC_Proposal_2 (1)_2007Test_SoC_0618_2008Tables_FOCUS_ERM-ERD-FEP-LITH-INTC-FAC-AP_DRAFTv7_2011_ORTC-2A" xfId="3198" xr:uid="{00000000-0005-0000-0000-000085190000}"/>
    <cellStyle name="___retention_probe card difficult challenges_SOC_Proposal_2 (1)_2007Test_SoC_0618_2008Tables_FOCUS_ERM-ERD-FEP-LITH-INTC-FAC-AP_DRAFTv7_4FINAL2009Tables_ERD_Oct30_lsw" xfId="2652" xr:uid="{00000000-0005-0000-0000-000086190000}"/>
    <cellStyle name="___retention_probe card difficult challenges_SOC_Proposal_2 (1)_2007Test_SoC_0618_2008Tables_FOCUS_ERM-ERD-FEP-LITH-INTC-FAC-AP_DRAFTv7_4FINAL2009Tables_ERD_Oct30_lsw2" xfId="2653" xr:uid="{00000000-0005-0000-0000-000087190000}"/>
    <cellStyle name="___retention_probe card difficult challenges_SOC_Proposal_2 (1)_2007Test_SoC_0618_2008Tables_FOCUS_ERM-ERD-FEP-LITH-INTC-FAC-AP_DRAFTv7_ITRS 2010 NAND Flash table revision--LSW  (Revised 09-15-2010)" xfId="6837" xr:uid="{00000000-0005-0000-0000-000088190000}"/>
    <cellStyle name="___retention_probe card difficult challenges_SOC_Proposal_2 (1)_2007Test_SoC_0618_2008Tables_FOCUS_ERM-ERD-FEP-LITH-INTC-FAC-AP_DRAFTv7_ITRS B)_Table_ver6_INTC1~6_021710_After_Telecon_Rev_Alexis-lswEDITORS-NOTES" xfId="6085" xr:uid="{00000000-0005-0000-0000-000089190000}"/>
    <cellStyle name="___retention_probe card difficult challenges_SOC_Proposal_2 (1)_2007Test_SoC_0618_2008Tables_FOCUS_ERM-ERD-FEP-LITH-INTC-FAC-AP_DRAFTv7_ITRS EUV Mask WG Meeting with Proposals-2009" xfId="2654" xr:uid="{00000000-0005-0000-0000-00008A190000}"/>
    <cellStyle name="___retention_probe card difficult challenges_SOC_Proposal_2 (1)_2007Test_SoC_0618_2008Tables_FOCUS_ERM-ERD-FEP-LITH-INTC-FAC-AP_DRAFTv7_ITRS Optica Mask Table change note 200907011" xfId="2655" xr:uid="{00000000-0005-0000-0000-00008B190000}"/>
    <cellStyle name="___retention_probe card difficult challenges_SOC_Proposal_2 (1)_2007Test_SoC_0618_2008Tables_FOCUS_ERM-ERD-FEP-LITH-INTC-FAC-AP_DRAFTv7_Litho_Challenges_2009_ITRS_Lith_Table_Summary-V5" xfId="2656" xr:uid="{00000000-0005-0000-0000-00008C190000}"/>
    <cellStyle name="___retention_probe card difficult challenges_SOC_Proposal_2 (1)_2007Test_SoC_0618_2008Tables_FOCUS_ERM-ERD-FEP-LITH-INTC-FAC-AP_DRAFTv7_Table INTC6-Final from Italy" xfId="6086" xr:uid="{00000000-0005-0000-0000-00008D190000}"/>
    <cellStyle name="___retention_probe card difficult challenges_SOC_Proposal_2 (1)_2007Test_SoC_0618_2008Tables_FOCUS_ERM-ERD-FEP-LITH-INTC-FAC-AP_DRAFTv7_Table-PIDS4-LSW" xfId="7422" xr:uid="{00000000-0005-0000-0000-00008E190000}"/>
    <cellStyle name="___retention_probe card difficult challenges_SOC_Proposal_2 (1)_2007Test_SoC_0618_2008Tables_FOCUS_ERM-ERD-FEP-LITH-INTC-FAC-AP_DRAFTv7_To Linda ITRS_NILb (2)" xfId="2657" xr:uid="{00000000-0005-0000-0000-00008F190000}"/>
    <cellStyle name="___retention_probe card difficult challenges_SOC_Proposal_2 (1)_2007Test_SoC_0618_2008Test 081203 handler revised proposal by SEAJ" xfId="6087" xr:uid="{00000000-0005-0000-0000-000090190000}"/>
    <cellStyle name="___retention_probe card difficult challenges_SOC_Proposal_2 (1)_2007Test_SoC_0618_2008Test 081203 handler revised proposal by SEAJ_2009 ITRS TestTable(Handler)090505" xfId="6088" xr:uid="{00000000-0005-0000-0000-000091190000}"/>
    <cellStyle name="___retention_probe card difficult challenges_SOC_Proposal_2 (1)_2007Test_SoC_0618_2008Test 081203 handler revised proposal by SEAJ_Table Test-T8 RF updated 14 July 2009" xfId="6089" xr:uid="{00000000-0005-0000-0000-000092190000}"/>
    <cellStyle name="___retention_probe card difficult challenges_SOC_Proposal_2 (1)_2007Test_SoC_0618_2008Test 1120 prober " xfId="6090" xr:uid="{00000000-0005-0000-0000-000093190000}"/>
    <cellStyle name="___retention_probe card difficult challenges_SOC_Proposal_2 (1)_2007Test_SoC_0618_2008Test 1120 prober _2009 ITRS TestTable(Handler)090505" xfId="6091" xr:uid="{00000000-0005-0000-0000-000094190000}"/>
    <cellStyle name="___retention_probe card difficult challenges_SOC_Proposal_2 (1)_2007Test_SoC_0618_2008Test 1120 prober _Table Test-T8 RF updated 14 July 2009" xfId="6092" xr:uid="{00000000-0005-0000-0000-000095190000}"/>
    <cellStyle name="___retention_probe card difficult challenges_SOC_Proposal_2 (1)_2007Test_SoC_0618_2008Test0722" xfId="6093" xr:uid="{00000000-0005-0000-0000-000096190000}"/>
    <cellStyle name="___retention_probe card difficult challenges_SOC_Proposal_2 (1)_2007Test_SoC_0618_2008Test0722_2009 ITRS TestTable(Handler)090505" xfId="6094" xr:uid="{00000000-0005-0000-0000-000097190000}"/>
    <cellStyle name="___retention_probe card difficult challenges_SOC_Proposal_2 (1)_2007Test_SoC_0618_2008Test0722_Table Test-T8 RF updated 14 July 2009" xfId="6095" xr:uid="{00000000-0005-0000-0000-000098190000}"/>
    <cellStyle name="___retention_probe card difficult challenges_SOC_Proposal_2 (1)_2007Test_SoC_0618_2008Test1215" xfId="6096" xr:uid="{00000000-0005-0000-0000-000099190000}"/>
    <cellStyle name="___retention_probe card difficult challenges_SOC_Proposal_2 (1)_2007Test_SoC_0618_2008Test1215_Table Test-T8 RF updated 14 July 2009" xfId="6097" xr:uid="{00000000-0005-0000-0000-00009A190000}"/>
    <cellStyle name="___retention_probe card difficult challenges_SOC_Proposal_2 (1)_2007Test_SoC_0618_2008TestProposals_Handler_081208" xfId="6098" xr:uid="{00000000-0005-0000-0000-00009B190000}"/>
    <cellStyle name="___retention_probe card difficult challenges_SOC_Proposal_2 (1)_2007Test_SoC_0618_2008TestProposals_Handler_081208_Table Test-T8 RF updated 14 July 2009" xfId="6099" xr:uid="{00000000-0005-0000-0000-00009C190000}"/>
    <cellStyle name="___retention_probe card difficult challenges_SOC_Proposal_2 (1)_2007Test_SoC_0618_2009 ITRS TestTable(Handler)090505" xfId="6100" xr:uid="{00000000-0005-0000-0000-00009D190000}"/>
    <cellStyle name="___retention_probe card difficult challenges_SOC_Proposal_2 (1)_2007Test_SoC_0618_2009 TR Tables_Factory Integration version 08-LSW" xfId="2658" xr:uid="{00000000-0005-0000-0000-00009E190000}"/>
    <cellStyle name="___retention_probe card difficult challenges_SOC_Proposal_2 (1)_2007Test_SoC_0618_2009 TR Tables_Factory Integration(20090806)_02A" xfId="2659" xr:uid="{00000000-0005-0000-0000-00009F190000}"/>
    <cellStyle name="___retention_probe card difficult challenges_SOC_Proposal_2 (1)_2007Test_SoC_0618_2009_INDEX" xfId="6101" xr:uid="{00000000-0005-0000-0000-0000A0190000}"/>
    <cellStyle name="___retention_probe card difficult challenges_SOC_Proposal_2 (1)_2007Test_SoC_0618_2009_InterconnectTables_03032010" xfId="6102" xr:uid="{00000000-0005-0000-0000-0000A1190000}"/>
    <cellStyle name="___retention_probe card difficult challenges_SOC_Proposal_2 (1)_2007Test_SoC_0618_2009Tables_FOCUS_B_ITRS" xfId="2660" xr:uid="{00000000-0005-0000-0000-0000A2190000}"/>
    <cellStyle name="___retention_probe card difficult challenges_SOC_Proposal_2 (1)_2007Test_SoC_0618_2009Tables_FOCUS_B_itwg(Factory Integration)09" xfId="2661" xr:uid="{00000000-0005-0000-0000-0000A3190000}"/>
    <cellStyle name="___retention_probe card difficult challenges_SOC_Proposal_2 (1)_2007Test_SoC_0618_2009Tables_Focus_B-LITH-US-Bussels-V3" xfId="2662" xr:uid="{00000000-0005-0000-0000-0000A4190000}"/>
    <cellStyle name="___retention_probe card difficult challenges_SOC_Proposal_2 (1)_2007Test_SoC_0618_2009Tables_Focus_B-LITH-US-V13b" xfId="2663" xr:uid="{00000000-0005-0000-0000-0000A5190000}"/>
    <cellStyle name="___retention_probe card difficult challenges_SOC_Proposal_2 (1)_2007Test_SoC_0618_2009Tables_FOCUS_C_ITRS-FEPITWG(LL edits)" xfId="7581" xr:uid="{00000000-0005-0000-0000-0000A6190000}"/>
    <cellStyle name="___retention_probe card difficult challenges_SOC_Proposal_2 (1)_2007Test_SoC_0618_2009Tables_FOCUS_C_ITRSV1" xfId="2664" xr:uid="{00000000-0005-0000-0000-0000A7190000}"/>
    <cellStyle name="___retention_probe card difficult challenges_SOC_Proposal_2 (1)_2007Test_SoC_0618_2009Tables_FOCUS_C_ITRSV3" xfId="2665" xr:uid="{00000000-0005-0000-0000-0000A8190000}"/>
    <cellStyle name="___retention_probe card difficult challenges_SOC_Proposal_2 (1)_2007Test_SoC_0618_2009Tables_FOCUS_D_ITRS-ITWG Copy 2010 V1" xfId="2666" xr:uid="{00000000-0005-0000-0000-0000A9190000}"/>
    <cellStyle name="___retention_probe card difficult challenges_SOC_Proposal_2 (1)_2007Test_SoC_0618_2009Tables_FOCUS_E_ITRS-AP and Interconnectv1" xfId="6103" xr:uid="{00000000-0005-0000-0000-0000AA190000}"/>
    <cellStyle name="___retention_probe card difficult challenges_SOC_Proposal_2 (1)_2007Test_SoC_0618_2009Tables_ORTC_V5" xfId="2667" xr:uid="{00000000-0005-0000-0000-0000AB190000}"/>
    <cellStyle name="___retention_probe card difficult challenges_SOC_Proposal_2 (1)_2007Test_SoC_0618_2010-Update-PIDS-4B-lsw" xfId="7713" xr:uid="{00000000-0005-0000-0000-0000AC190000}"/>
    <cellStyle name="___retention_probe card difficult challenges_SOC_Proposal_2 (1)_2007Test_SoC_0618_2011_ORTC-2A" xfId="3199" xr:uid="{00000000-0005-0000-0000-0000AD190000}"/>
    <cellStyle name="___retention_probe card difficult challenges_SOC_Proposal_2 (1)_2007Test_SoC_0618_4FINAL2009Tables_ERD_Oct30_lsw" xfId="2668" xr:uid="{00000000-0005-0000-0000-0000AE190000}"/>
    <cellStyle name="___retention_probe card difficult challenges_SOC_Proposal_2 (1)_2007Test_SoC_0618_4FINAL2009Tables_ERD_Oct30_lsw2" xfId="2669" xr:uid="{00000000-0005-0000-0000-0000AF190000}"/>
    <cellStyle name="___retention_probe card difficult challenges_SOC_Proposal_2 (1)_2007Test_SoC_0618_ITRS 2010 NAND Flash table revision--LSW  (Revised 09-15-2010)" xfId="7714" xr:uid="{00000000-0005-0000-0000-0000B0190000}"/>
    <cellStyle name="___retention_probe card difficult challenges_SOC_Proposal_2 (1)_2007Test_SoC_0618_ITRS B)_Table_ver6_INTC1~6_021710_After_Telecon_Rev_Alexis-lswEDITORS-NOTES" xfId="6104" xr:uid="{00000000-0005-0000-0000-0000B1190000}"/>
    <cellStyle name="___retention_probe card difficult challenges_SOC_Proposal_2 (1)_2007Test_SoC_0618_ITRS EUV Mask WG Meeting with Proposals-2009" xfId="2670" xr:uid="{00000000-0005-0000-0000-0000B2190000}"/>
    <cellStyle name="___retention_probe card difficult challenges_SOC_Proposal_2 (1)_2007Test_SoC_0618_ITRS Optica Mask Table change note 200907011" xfId="2671" xr:uid="{00000000-0005-0000-0000-0000B3190000}"/>
    <cellStyle name="___retention_probe card difficult challenges_SOC_Proposal_2 (1)_2007Test_SoC_0618_Litho_Challenges_2009_ITRS_Lith_Table_Summary-V5" xfId="2672" xr:uid="{00000000-0005-0000-0000-0000B4190000}"/>
    <cellStyle name="___retention_probe card difficult challenges_SOC_Proposal_2 (1)_2007Test_SoC_0618_Table INTC6-Final from Italy" xfId="6105" xr:uid="{00000000-0005-0000-0000-0000B5190000}"/>
    <cellStyle name="___retention_probe card difficult challenges_SOC_Proposal_2 (1)_2007Test_SoC_0618_Table Test-T11 Prober updated 08Jul09" xfId="6106" xr:uid="{00000000-0005-0000-0000-0000B6190000}"/>
    <cellStyle name="___retention_probe card difficult challenges_SOC_Proposal_2 (1)_2007Test_SoC_0618_Table Test-T8 RF updated 14 July 2009" xfId="6107" xr:uid="{00000000-0005-0000-0000-0000B7190000}"/>
    <cellStyle name="___retention_probe card difficult challenges_SOC_Proposal_2 (1)_2007Test_SoC_0618_Table-PIDS4-LSW" xfId="7423" xr:uid="{00000000-0005-0000-0000-0000B8190000}"/>
    <cellStyle name="___retention_probe card difficult challenges_SOC_Proposal_2 (1)_2007Test_SoC_0618_Test_Tables_20081208" xfId="6108" xr:uid="{00000000-0005-0000-0000-0000B9190000}"/>
    <cellStyle name="___retention_probe card difficult challenges_SOC_Proposal_2 (1)_2007Test_SoC_0618_Test_Tables_20081208 Korea feedback_08081225 " xfId="6109" xr:uid="{00000000-0005-0000-0000-0000BA190000}"/>
    <cellStyle name="___retention_probe card difficult challenges_SOC_Proposal_2 (1)_2007Test_SoC_0618_Test_Tables_20081208 Korea feedback_08081225 _Table Test-T8 RF updated 14 July 2009" xfId="6110" xr:uid="{00000000-0005-0000-0000-0000BB190000}"/>
    <cellStyle name="___retention_probe card difficult challenges_SOC_Proposal_2 (1)_2007Test_SoC_0618_Test_Tables_20081208_Table Test-T8 RF updated 14 July 2009" xfId="6111" xr:uid="{00000000-0005-0000-0000-0000BC190000}"/>
    <cellStyle name="___retention_probe card difficult challenges_SOC_Proposal_2 (1)_2007Test_SoC_0618_Test_Tables_20081231プローブカード案" xfId="6112" xr:uid="{00000000-0005-0000-0000-0000BD190000}"/>
    <cellStyle name="___retention_probe card difficult challenges_SOC_Proposal_2 (1)_2007Test_SoC_0618_Test_Tables_20081231プローブカード案_Table Test-T8 RF updated 14 July 2009" xfId="6113" xr:uid="{00000000-0005-0000-0000-0000BE190000}"/>
    <cellStyle name="___retention_probe card difficult challenges_SOC_Proposal_2 (1)_2007Test_SoC_0618_Test_Tables_20090113プローブカード案2" xfId="6114" xr:uid="{00000000-0005-0000-0000-0000BF190000}"/>
    <cellStyle name="___retention_probe card difficult challenges_SOC_Proposal_2 (1)_2007Test_SoC_0618_Test_Tables_20090113プローブカード案2_Table Test-T8 RF updated 14 July 2009" xfId="6115" xr:uid="{00000000-0005-0000-0000-0000C0190000}"/>
    <cellStyle name="___retention_probe card difficult challenges_SOC_Proposal_2 (1)_2007Test_SoC_0618_Test_Tables_20090113プローブカード案3" xfId="6116" xr:uid="{00000000-0005-0000-0000-0000C1190000}"/>
    <cellStyle name="___retention_probe card difficult challenges_SOC_Proposal_2 (1)_2007Test_SoC_0618_Test_Tables_20090113プローブカード案3_Table Test-T8 RF updated 14 July 2009" xfId="6117" xr:uid="{00000000-0005-0000-0000-0000C2190000}"/>
    <cellStyle name="___retention_probe card difficult challenges_SOC_Proposal_2 (1)_2007Test_SoC_0618_To Linda ITRS_NILb (2)" xfId="2673" xr:uid="{00000000-0005-0000-0000-0000C3190000}"/>
    <cellStyle name="___retention_probe card difficult challenges_SOC_Proposal_2 (1)_2007Test_SoC_0618_見直しfor2009：2007Test0829_SoC&amp;Logic" xfId="6118" xr:uid="{00000000-0005-0000-0000-0000C4190000}"/>
    <cellStyle name="___retention_probe card difficult challenges_SOC_Proposal_2 (1)_2007Test_SoC_0618_見直しfor2009：2007Test0829_SoC&amp;Logic(0707会議後)" xfId="6119" xr:uid="{00000000-0005-0000-0000-0000C5190000}"/>
    <cellStyle name="___retention_probe card difficult challenges_SOC_Proposal_2 (1)_2008Tables_FOCUS_ERM-ERD-FEP-LITH-INTC-FAC-AP_DRAFTv7" xfId="2674" xr:uid="{00000000-0005-0000-0000-0000C6190000}"/>
    <cellStyle name="___retention_probe card difficult challenges_SOC_Proposal_2 (1)_2008Tables_FOCUS_ERM-ERD-FEP-LITH-INTC-FAC-AP_DRAFTv7 2" xfId="6906" xr:uid="{00000000-0005-0000-0000-0000C7190000}"/>
    <cellStyle name="___retention_probe card difficult challenges_SOC_Proposal_2 (1)_2008Tables_FOCUS_ERM-ERD-FEP-LITH-INTC-FAC-AP_DRAFTv7_2009 TR Tables_Factory Integration version 08-LSW" xfId="2675" xr:uid="{00000000-0005-0000-0000-0000C8190000}"/>
    <cellStyle name="___retention_probe card difficult challenges_SOC_Proposal_2 (1)_2008Tables_FOCUS_ERM-ERD-FEP-LITH-INTC-FAC-AP_DRAFTv7_2009 TR Tables_Factory Integration(20090806)_02A" xfId="2676" xr:uid="{00000000-0005-0000-0000-0000C9190000}"/>
    <cellStyle name="___retention_probe card difficult challenges_SOC_Proposal_2 (1)_2008Tables_FOCUS_ERM-ERD-FEP-LITH-INTC-FAC-AP_DRAFTv7_2009_INDEX" xfId="6120" xr:uid="{00000000-0005-0000-0000-0000CA190000}"/>
    <cellStyle name="___retention_probe card difficult challenges_SOC_Proposal_2 (1)_2008Tables_FOCUS_ERM-ERD-FEP-LITH-INTC-FAC-AP_DRAFTv7_2009_InterconnectTables_03032010" xfId="6121" xr:uid="{00000000-0005-0000-0000-0000CB190000}"/>
    <cellStyle name="___retention_probe card difficult challenges_SOC_Proposal_2 (1)_2008Tables_FOCUS_ERM-ERD-FEP-LITH-INTC-FAC-AP_DRAFTv7_2009Tables_FOCUS_B_ITRS" xfId="2677" xr:uid="{00000000-0005-0000-0000-0000CC190000}"/>
    <cellStyle name="___retention_probe card difficult challenges_SOC_Proposal_2 (1)_2008Tables_FOCUS_ERM-ERD-FEP-LITH-INTC-FAC-AP_DRAFTv7_2009Tables_FOCUS_B_itwg(Factory Integration)09" xfId="2678" xr:uid="{00000000-0005-0000-0000-0000CD190000}"/>
    <cellStyle name="___retention_probe card difficult challenges_SOC_Proposal_2 (1)_2008Tables_FOCUS_ERM-ERD-FEP-LITH-INTC-FAC-AP_DRAFTv7_2009Tables_Focus_B-LITH-US-Bussels-V3" xfId="2679" xr:uid="{00000000-0005-0000-0000-0000CE190000}"/>
    <cellStyle name="___retention_probe card difficult challenges_SOC_Proposal_2 (1)_2008Tables_FOCUS_ERM-ERD-FEP-LITH-INTC-FAC-AP_DRAFTv7_2009Tables_Focus_B-LITH-US-V13b" xfId="2680" xr:uid="{00000000-0005-0000-0000-0000CF190000}"/>
    <cellStyle name="___retention_probe card difficult challenges_SOC_Proposal_2 (1)_2008Tables_FOCUS_ERM-ERD-FEP-LITH-INTC-FAC-AP_DRAFTv7_2009Tables_FOCUS_C_ITRS-FEPITWG(LL edits)" xfId="7424" xr:uid="{00000000-0005-0000-0000-0000D0190000}"/>
    <cellStyle name="___retention_probe card difficult challenges_SOC_Proposal_2 (1)_2008Tables_FOCUS_ERM-ERD-FEP-LITH-INTC-FAC-AP_DRAFTv7_2009Tables_FOCUS_C_ITRSV1" xfId="2681" xr:uid="{00000000-0005-0000-0000-0000D1190000}"/>
    <cellStyle name="___retention_probe card difficult challenges_SOC_Proposal_2 (1)_2008Tables_FOCUS_ERM-ERD-FEP-LITH-INTC-FAC-AP_DRAFTv7_2009Tables_FOCUS_C_ITRSV3" xfId="2682" xr:uid="{00000000-0005-0000-0000-0000D2190000}"/>
    <cellStyle name="___retention_probe card difficult challenges_SOC_Proposal_2 (1)_2008Tables_FOCUS_ERM-ERD-FEP-LITH-INTC-FAC-AP_DRAFTv7_2009Tables_FOCUS_D_ITRS-ITWG Copy 2010 V1" xfId="2683" xr:uid="{00000000-0005-0000-0000-0000D3190000}"/>
    <cellStyle name="___retention_probe card difficult challenges_SOC_Proposal_2 (1)_2008Tables_FOCUS_ERM-ERD-FEP-LITH-INTC-FAC-AP_DRAFTv7_2009Tables_FOCUS_E_ITRS-AP and Interconnectv1" xfId="6122" xr:uid="{00000000-0005-0000-0000-0000D4190000}"/>
    <cellStyle name="___retention_probe card difficult challenges_SOC_Proposal_2 (1)_2008Tables_FOCUS_ERM-ERD-FEP-LITH-INTC-FAC-AP_DRAFTv7_2009Tables_ORTC_V5" xfId="2684" xr:uid="{00000000-0005-0000-0000-0000D5190000}"/>
    <cellStyle name="___retention_probe card difficult challenges_SOC_Proposal_2 (1)_2008Tables_FOCUS_ERM-ERD-FEP-LITH-INTC-FAC-AP_DRAFTv7_2010-Update-PIDS-4B-lsw" xfId="6838" xr:uid="{00000000-0005-0000-0000-0000D6190000}"/>
    <cellStyle name="___retention_probe card difficult challenges_SOC_Proposal_2 (1)_2008Tables_FOCUS_ERM-ERD-FEP-LITH-INTC-FAC-AP_DRAFTv7_2011_ORTC-2A" xfId="3200" xr:uid="{00000000-0005-0000-0000-0000D7190000}"/>
    <cellStyle name="___retention_probe card difficult challenges_SOC_Proposal_2 (1)_2008Tables_FOCUS_ERM-ERD-FEP-LITH-INTC-FAC-AP_DRAFTv7_4FINAL2009Tables_ERD_Oct30_lsw" xfId="2685" xr:uid="{00000000-0005-0000-0000-0000D8190000}"/>
    <cellStyle name="___retention_probe card difficult challenges_SOC_Proposal_2 (1)_2008Tables_FOCUS_ERM-ERD-FEP-LITH-INTC-FAC-AP_DRAFTv7_4FINAL2009Tables_ERD_Oct30_lsw2" xfId="2686" xr:uid="{00000000-0005-0000-0000-0000D9190000}"/>
    <cellStyle name="___retention_probe card difficult challenges_SOC_Proposal_2 (1)_2008Tables_FOCUS_ERM-ERD-FEP-LITH-INTC-FAC-AP_DRAFTv7_ITRS 2010 NAND Flash table revision--LSW  (Revised 09-15-2010)" xfId="6839" xr:uid="{00000000-0005-0000-0000-0000DA190000}"/>
    <cellStyle name="___retention_probe card difficult challenges_SOC_Proposal_2 (1)_2008Tables_FOCUS_ERM-ERD-FEP-LITH-INTC-FAC-AP_DRAFTv7_ITRS B)_Table_ver6_INTC1~6_021710_After_Telecon_Rev_Alexis-lswEDITORS-NOTES" xfId="6123" xr:uid="{00000000-0005-0000-0000-0000DB190000}"/>
    <cellStyle name="___retention_probe card difficult challenges_SOC_Proposal_2 (1)_2008Tables_FOCUS_ERM-ERD-FEP-LITH-INTC-FAC-AP_DRAFTv7_ITRS EUV Mask WG Meeting with Proposals-2009" xfId="2687" xr:uid="{00000000-0005-0000-0000-0000DC190000}"/>
    <cellStyle name="___retention_probe card difficult challenges_SOC_Proposal_2 (1)_2008Tables_FOCUS_ERM-ERD-FEP-LITH-INTC-FAC-AP_DRAFTv7_ITRS Optica Mask Table change note 200907011" xfId="2688" xr:uid="{00000000-0005-0000-0000-0000DD190000}"/>
    <cellStyle name="___retention_probe card difficult challenges_SOC_Proposal_2 (1)_2008Tables_FOCUS_ERM-ERD-FEP-LITH-INTC-FAC-AP_DRAFTv7_Litho_Challenges_2009_ITRS_Lith_Table_Summary-V5" xfId="2689" xr:uid="{00000000-0005-0000-0000-0000DE190000}"/>
    <cellStyle name="___retention_probe card difficult challenges_SOC_Proposal_2 (1)_2008Tables_FOCUS_ERM-ERD-FEP-LITH-INTC-FAC-AP_DRAFTv7_Table INTC6-Final from Italy" xfId="6124" xr:uid="{00000000-0005-0000-0000-0000DF190000}"/>
    <cellStyle name="___retention_probe card difficult challenges_SOC_Proposal_2 (1)_2008Tables_FOCUS_ERM-ERD-FEP-LITH-INTC-FAC-AP_DRAFTv7_Table-PIDS4-LSW" xfId="7118" xr:uid="{00000000-0005-0000-0000-0000E0190000}"/>
    <cellStyle name="___retention_probe card difficult challenges_SOC_Proposal_2 (1)_2008Tables_FOCUS_ERM-ERD-FEP-LITH-INTC-FAC-AP_DRAFTv7_To Linda ITRS_NILb (2)" xfId="2690" xr:uid="{00000000-0005-0000-0000-0000E1190000}"/>
    <cellStyle name="___retention_probe card difficult challenges_SOC_Proposal_2 (1)_2008Test 081203 handler revised proposal by SEAJ" xfId="6125" xr:uid="{00000000-0005-0000-0000-0000E2190000}"/>
    <cellStyle name="___retention_probe card difficult challenges_SOC_Proposal_2 (1)_2008Test 081203 handler revised proposal by SEAJ_2009 ITRS TestTable(Handler)090505" xfId="6126" xr:uid="{00000000-0005-0000-0000-0000E3190000}"/>
    <cellStyle name="___retention_probe card difficult challenges_SOC_Proposal_2 (1)_2008Test 081203 handler revised proposal by SEAJ_Table Test-T8 RF updated 14 July 2009" xfId="6127" xr:uid="{00000000-0005-0000-0000-0000E4190000}"/>
    <cellStyle name="___retention_probe card difficult challenges_SOC_Proposal_2 (1)_2008Test 1120 prober " xfId="6128" xr:uid="{00000000-0005-0000-0000-0000E5190000}"/>
    <cellStyle name="___retention_probe card difficult challenges_SOC_Proposal_2 (1)_2008Test 1120 prober _2009 ITRS TestTable(Handler)090505" xfId="6129" xr:uid="{00000000-0005-0000-0000-0000E6190000}"/>
    <cellStyle name="___retention_probe card difficult challenges_SOC_Proposal_2 (1)_2008Test 1120 prober _Table Test-T8 RF updated 14 July 2009" xfId="6130" xr:uid="{00000000-0005-0000-0000-0000E7190000}"/>
    <cellStyle name="___retention_probe card difficult challenges_SOC_Proposal_2 (1)_2008Test0722" xfId="6131" xr:uid="{00000000-0005-0000-0000-0000E8190000}"/>
    <cellStyle name="___retention_probe card difficult challenges_SOC_Proposal_2 (1)_2008Test0722_2009 ITRS TestTable(Handler)090505" xfId="6132" xr:uid="{00000000-0005-0000-0000-0000E9190000}"/>
    <cellStyle name="___retention_probe card difficult challenges_SOC_Proposal_2 (1)_2008Test0722_Table Test-T8 RF updated 14 July 2009" xfId="6133" xr:uid="{00000000-0005-0000-0000-0000EA190000}"/>
    <cellStyle name="___retention_probe card difficult challenges_SOC_Proposal_2 (1)_2008Test1215" xfId="6134" xr:uid="{00000000-0005-0000-0000-0000EB190000}"/>
    <cellStyle name="___retention_probe card difficult challenges_SOC_Proposal_2 (1)_2008Test1215_Table Test-T8 RF updated 14 July 2009" xfId="6135" xr:uid="{00000000-0005-0000-0000-0000EC190000}"/>
    <cellStyle name="___retention_probe card difficult challenges_SOC_Proposal_2 (1)_2008TestProposals_Handler_081208" xfId="6136" xr:uid="{00000000-0005-0000-0000-0000ED190000}"/>
    <cellStyle name="___retention_probe card difficult challenges_SOC_Proposal_2 (1)_2008TestProposals_Handler_081208_Table Test-T8 RF updated 14 July 2009" xfId="6137" xr:uid="{00000000-0005-0000-0000-0000EE190000}"/>
    <cellStyle name="___retention_probe card difficult challenges_SOC_Proposal_2 (1)_2009 ITRS TestTable(Handler)090505" xfId="6138" xr:uid="{00000000-0005-0000-0000-0000EF190000}"/>
    <cellStyle name="___retention_probe card difficult challenges_SOC_Proposal_2 (1)_2009 TR Tables_Factory Integration version 08-LSW" xfId="2691" xr:uid="{00000000-0005-0000-0000-0000F0190000}"/>
    <cellStyle name="___retention_probe card difficult challenges_SOC_Proposal_2 (1)_2009 TR Tables_Factory Integration(20090806)_02A" xfId="2692" xr:uid="{00000000-0005-0000-0000-0000F1190000}"/>
    <cellStyle name="___retention_probe card difficult challenges_SOC_Proposal_2 (1)_2009_INDEX" xfId="6139" xr:uid="{00000000-0005-0000-0000-0000F2190000}"/>
    <cellStyle name="___retention_probe card difficult challenges_SOC_Proposal_2 (1)_2009_InterconnectTables_03032010" xfId="6140" xr:uid="{00000000-0005-0000-0000-0000F3190000}"/>
    <cellStyle name="___retention_probe card difficult challenges_SOC_Proposal_2 (1)_2009Tables_FOCUS_B_ITRS" xfId="2693" xr:uid="{00000000-0005-0000-0000-0000F4190000}"/>
    <cellStyle name="___retention_probe card difficult challenges_SOC_Proposal_2 (1)_2009Tables_FOCUS_B_itwg(Factory Integration)09" xfId="2694" xr:uid="{00000000-0005-0000-0000-0000F5190000}"/>
    <cellStyle name="___retention_probe card difficult challenges_SOC_Proposal_2 (1)_2009Tables_Focus_B-LITH-US-Bussels-V3" xfId="2695" xr:uid="{00000000-0005-0000-0000-0000F6190000}"/>
    <cellStyle name="___retention_probe card difficult challenges_SOC_Proposal_2 (1)_2009Tables_Focus_B-LITH-US-V13b" xfId="2696" xr:uid="{00000000-0005-0000-0000-0000F7190000}"/>
    <cellStyle name="___retention_probe card difficult challenges_SOC_Proposal_2 (1)_2009Tables_FOCUS_C_ITRS-FEPITWG(LL edits)" xfId="7119" xr:uid="{00000000-0005-0000-0000-0000F8190000}"/>
    <cellStyle name="___retention_probe card difficult challenges_SOC_Proposal_2 (1)_2009Tables_FOCUS_C_ITRSV1" xfId="2697" xr:uid="{00000000-0005-0000-0000-0000F9190000}"/>
    <cellStyle name="___retention_probe card difficult challenges_SOC_Proposal_2 (1)_2009Tables_FOCUS_C_ITRSV3" xfId="2698" xr:uid="{00000000-0005-0000-0000-0000FA190000}"/>
    <cellStyle name="___retention_probe card difficult challenges_SOC_Proposal_2 (1)_2009Tables_FOCUS_D_ITRS-ITWG Copy 2010 V1" xfId="2699" xr:uid="{00000000-0005-0000-0000-0000FB190000}"/>
    <cellStyle name="___retention_probe card difficult challenges_SOC_Proposal_2 (1)_2009Tables_FOCUS_E_ITRS-AP and Interconnectv1" xfId="6141" xr:uid="{00000000-0005-0000-0000-0000FC190000}"/>
    <cellStyle name="___retention_probe card difficult challenges_SOC_Proposal_2 (1)_2009Tables_ORTC_V5" xfId="2700" xr:uid="{00000000-0005-0000-0000-0000FD190000}"/>
    <cellStyle name="___retention_probe card difficult challenges_SOC_Proposal_2 (1)_2010-Update-PIDS-4B-lsw" xfId="7120" xr:uid="{00000000-0005-0000-0000-0000FE190000}"/>
    <cellStyle name="___retention_probe card difficult challenges_SOC_Proposal_2 (1)_2011_ORTC-2A" xfId="3201" xr:uid="{00000000-0005-0000-0000-0000FF190000}"/>
    <cellStyle name="___retention_probe card difficult challenges_SOC_Proposal_2 (1)_4FINAL2009Tables_ERD_Oct30_lsw" xfId="2701" xr:uid="{00000000-0005-0000-0000-0000001A0000}"/>
    <cellStyle name="___retention_probe card difficult challenges_SOC_Proposal_2 (1)_4FINAL2009Tables_ERD_Oct30_lsw2" xfId="2702" xr:uid="{00000000-0005-0000-0000-0000011A0000}"/>
    <cellStyle name="___retention_probe card difficult challenges_SOC_Proposal_2 (1)_ITRS 2010 NAND Flash table revision--LSW  (Revised 09-15-2010)" xfId="7121" xr:uid="{00000000-0005-0000-0000-0000021A0000}"/>
    <cellStyle name="___retention_probe card difficult challenges_SOC_Proposal_2 (1)_ITRS B)_Table_ver6_INTC1~6_021710_After_Telecon_Rev_Alexis-lswEDITORS-NOTES" xfId="6142" xr:uid="{00000000-0005-0000-0000-0000031A0000}"/>
    <cellStyle name="___retention_probe card difficult challenges_SOC_Proposal_2 (1)_ITRS EUV Mask WG Meeting with Proposals-2009" xfId="2703" xr:uid="{00000000-0005-0000-0000-0000041A0000}"/>
    <cellStyle name="___retention_probe card difficult challenges_SOC_Proposal_2 (1)_ITRS Optica Mask Table change note 200907011" xfId="2704" xr:uid="{00000000-0005-0000-0000-0000051A0000}"/>
    <cellStyle name="___retention_probe card difficult challenges_SOC_Proposal_2 (1)_Litho_Challenges_2009_ITRS_Lith_Table_Summary-V5" xfId="2705" xr:uid="{00000000-0005-0000-0000-0000061A0000}"/>
    <cellStyle name="___retention_probe card difficult challenges_SOC_Proposal_2 (1)_Table INTC6-Final from Italy" xfId="6143" xr:uid="{00000000-0005-0000-0000-0000071A0000}"/>
    <cellStyle name="___retention_probe card difficult challenges_SOC_Proposal_2 (1)_Table Test-T11 Prober updated 08Jul09" xfId="6144" xr:uid="{00000000-0005-0000-0000-0000081A0000}"/>
    <cellStyle name="___retention_probe card difficult challenges_SOC_Proposal_2 (1)_Table Test-T8 RF updated 14 July 2009" xfId="6145" xr:uid="{00000000-0005-0000-0000-0000091A0000}"/>
    <cellStyle name="___retention_probe card difficult challenges_SOC_Proposal_2 (1)_Table-PIDS4-LSW" xfId="7122" xr:uid="{00000000-0005-0000-0000-00000A1A0000}"/>
    <cellStyle name="___retention_probe card difficult challenges_SOC_Proposal_2 (1)_Test_Tables_20081208" xfId="6146" xr:uid="{00000000-0005-0000-0000-00000B1A0000}"/>
    <cellStyle name="___retention_probe card difficult challenges_SOC_Proposal_2 (1)_Test_Tables_20081208 Korea feedback_08081225 " xfId="6147" xr:uid="{00000000-0005-0000-0000-00000C1A0000}"/>
    <cellStyle name="___retention_probe card difficult challenges_SOC_Proposal_2 (1)_Test_Tables_20081208 Korea feedback_08081225 _Table Test-T8 RF updated 14 July 2009" xfId="6148" xr:uid="{00000000-0005-0000-0000-00000D1A0000}"/>
    <cellStyle name="___retention_probe card difficult challenges_SOC_Proposal_2 (1)_Test_Tables_20081208_Table Test-T8 RF updated 14 July 2009" xfId="6149" xr:uid="{00000000-0005-0000-0000-00000E1A0000}"/>
    <cellStyle name="___retention_probe card difficult challenges_SOC_Proposal_2 (1)_Test_Tables_20081231プローブカード案" xfId="6150" xr:uid="{00000000-0005-0000-0000-00000F1A0000}"/>
    <cellStyle name="___retention_probe card difficult challenges_SOC_Proposal_2 (1)_Test_Tables_20081231プローブカード案_Table Test-T8 RF updated 14 July 2009" xfId="6151" xr:uid="{00000000-0005-0000-0000-0000101A0000}"/>
    <cellStyle name="___retention_probe card difficult challenges_SOC_Proposal_2 (1)_Test_Tables_20090113プローブカード案2" xfId="6152" xr:uid="{00000000-0005-0000-0000-0000111A0000}"/>
    <cellStyle name="___retention_probe card difficult challenges_SOC_Proposal_2 (1)_Test_Tables_20090113プローブカード案2_Table Test-T8 RF updated 14 July 2009" xfId="6153" xr:uid="{00000000-0005-0000-0000-0000121A0000}"/>
    <cellStyle name="___retention_probe card difficult challenges_SOC_Proposal_2 (1)_Test_Tables_20090113プローブカード案3" xfId="6154" xr:uid="{00000000-0005-0000-0000-0000131A0000}"/>
    <cellStyle name="___retention_probe card difficult challenges_SOC_Proposal_2 (1)_Test_Tables_20090113プローブカード案3_Table Test-T8 RF updated 14 July 2009" xfId="6155" xr:uid="{00000000-0005-0000-0000-0000141A0000}"/>
    <cellStyle name="___retention_probe card difficult challenges_SOC_Proposal_2 (1)_To Linda ITRS_NILb (2)" xfId="2706" xr:uid="{00000000-0005-0000-0000-0000151A0000}"/>
    <cellStyle name="___retention_probe card difficult challenges_SOC_Proposal_2 (1)_WK_2007Test0612Rev04" xfId="2707" xr:uid="{00000000-0005-0000-0000-0000161A0000}"/>
    <cellStyle name="___retention_probe card difficult challenges_SOC_Proposal_2 (1)_WK_2007Test0612Rev04 2" xfId="7510" xr:uid="{00000000-0005-0000-0000-0000171A0000}"/>
    <cellStyle name="___retention_probe card difficult challenges_SOC_Proposal_2 (1)_WK_2007Test0612Rev04_2008Tables_FOCUS_ERM-ERD-FEP-LITH-INTC-FAC-AP_DRAFTv7" xfId="2708" xr:uid="{00000000-0005-0000-0000-0000181A0000}"/>
    <cellStyle name="___retention_probe card difficult challenges_SOC_Proposal_2 (1)_WK_2007Test0612Rev04_2008Tables_FOCUS_ERM-ERD-FEP-LITH-INTC-FAC-AP_DRAFTv7 2" xfId="7204" xr:uid="{00000000-0005-0000-0000-0000191A0000}"/>
    <cellStyle name="___retention_probe card difficult challenges_SOC_Proposal_2 (1)_WK_2007Test0612Rev04_2008Tables_FOCUS_ERM-ERD-FEP-LITH-INTC-FAC-AP_DRAFTv7_2009 TR Tables_Factory Integration version 08-LSW" xfId="2709" xr:uid="{00000000-0005-0000-0000-00001A1A0000}"/>
    <cellStyle name="___retention_probe card difficult challenges_SOC_Proposal_2 (1)_WK_2007Test0612Rev04_2008Tables_FOCUS_ERM-ERD-FEP-LITH-INTC-FAC-AP_DRAFTv7_2009 TR Tables_Factory Integration(20090806)_02A" xfId="2710" xr:uid="{00000000-0005-0000-0000-00001B1A0000}"/>
    <cellStyle name="___retention_probe card difficult challenges_SOC_Proposal_2 (1)_WK_2007Test0612Rev04_2008Tables_FOCUS_ERM-ERD-FEP-LITH-INTC-FAC-AP_DRAFTv7_2009_INDEX" xfId="6156" xr:uid="{00000000-0005-0000-0000-00001C1A0000}"/>
    <cellStyle name="___retention_probe card difficult challenges_SOC_Proposal_2 (1)_WK_2007Test0612Rev04_2008Tables_FOCUS_ERM-ERD-FEP-LITH-INTC-FAC-AP_DRAFTv7_2009_InterconnectTables_03032010" xfId="6157" xr:uid="{00000000-0005-0000-0000-00001D1A0000}"/>
    <cellStyle name="___retention_probe card difficult challenges_SOC_Proposal_2 (1)_WK_2007Test0612Rev04_2008Tables_FOCUS_ERM-ERD-FEP-LITH-INTC-FAC-AP_DRAFTv7_2009Tables_FOCUS_B_ITRS" xfId="2711" xr:uid="{00000000-0005-0000-0000-00001E1A0000}"/>
    <cellStyle name="___retention_probe card difficult challenges_SOC_Proposal_2 (1)_WK_2007Test0612Rev04_2008Tables_FOCUS_ERM-ERD-FEP-LITH-INTC-FAC-AP_DRAFTv7_2009Tables_FOCUS_B_itwg(Factory Integration)09" xfId="2712" xr:uid="{00000000-0005-0000-0000-00001F1A0000}"/>
    <cellStyle name="___retention_probe card difficult challenges_SOC_Proposal_2 (1)_WK_2007Test0612Rev04_2008Tables_FOCUS_ERM-ERD-FEP-LITH-INTC-FAC-AP_DRAFTv7_2009Tables_Focus_B-LITH-US-Bussels-V3" xfId="2713" xr:uid="{00000000-0005-0000-0000-0000201A0000}"/>
    <cellStyle name="___retention_probe card difficult challenges_SOC_Proposal_2 (1)_WK_2007Test0612Rev04_2008Tables_FOCUS_ERM-ERD-FEP-LITH-INTC-FAC-AP_DRAFTv7_2009Tables_Focus_B-LITH-US-V13b" xfId="2714" xr:uid="{00000000-0005-0000-0000-0000211A0000}"/>
    <cellStyle name="___retention_probe card difficult challenges_SOC_Proposal_2 (1)_WK_2007Test0612Rev04_2008Tables_FOCUS_ERM-ERD-FEP-LITH-INTC-FAC-AP_DRAFTv7_2009Tables_FOCUS_C_ITRS-FEPITWG(LL edits)" xfId="6840" xr:uid="{00000000-0005-0000-0000-0000221A0000}"/>
    <cellStyle name="___retention_probe card difficult challenges_SOC_Proposal_2 (1)_WK_2007Test0612Rev04_2008Tables_FOCUS_ERM-ERD-FEP-LITH-INTC-FAC-AP_DRAFTv7_2009Tables_FOCUS_C_ITRSV1" xfId="2715" xr:uid="{00000000-0005-0000-0000-0000231A0000}"/>
    <cellStyle name="___retention_probe card difficult challenges_SOC_Proposal_2 (1)_WK_2007Test0612Rev04_2008Tables_FOCUS_ERM-ERD-FEP-LITH-INTC-FAC-AP_DRAFTv7_2009Tables_FOCUS_C_ITRSV3" xfId="2716" xr:uid="{00000000-0005-0000-0000-0000241A0000}"/>
    <cellStyle name="___retention_probe card difficult challenges_SOC_Proposal_2 (1)_WK_2007Test0612Rev04_2008Tables_FOCUS_ERM-ERD-FEP-LITH-INTC-FAC-AP_DRAFTv7_2009Tables_FOCUS_D_ITRS-ITWG Copy 2010 V1" xfId="2717" xr:uid="{00000000-0005-0000-0000-0000251A0000}"/>
    <cellStyle name="___retention_probe card difficult challenges_SOC_Proposal_2 (1)_WK_2007Test0612Rev04_2008Tables_FOCUS_ERM-ERD-FEP-LITH-INTC-FAC-AP_DRAFTv7_2009Tables_FOCUS_E_ITRS-AP and Interconnectv1" xfId="6158" xr:uid="{00000000-0005-0000-0000-0000261A0000}"/>
    <cellStyle name="___retention_probe card difficult challenges_SOC_Proposal_2 (1)_WK_2007Test0612Rev04_2008Tables_FOCUS_ERM-ERD-FEP-LITH-INTC-FAC-AP_DRAFTv7_2009Tables_ORTC_V5" xfId="2718" xr:uid="{00000000-0005-0000-0000-0000271A0000}"/>
    <cellStyle name="___retention_probe card difficult challenges_SOC_Proposal_2 (1)_WK_2007Test0612Rev04_2008Tables_FOCUS_ERM-ERD-FEP-LITH-INTC-FAC-AP_DRAFTv7_2010-Update-PIDS-4B-lsw" xfId="6841" xr:uid="{00000000-0005-0000-0000-0000281A0000}"/>
    <cellStyle name="___retention_probe card difficult challenges_SOC_Proposal_2 (1)_WK_2007Test0612Rev04_2008Tables_FOCUS_ERM-ERD-FEP-LITH-INTC-FAC-AP_DRAFTv7_2011_ORTC-2A" xfId="3202" xr:uid="{00000000-0005-0000-0000-0000291A0000}"/>
    <cellStyle name="___retention_probe card difficult challenges_SOC_Proposal_2 (1)_WK_2007Test0612Rev04_2008Tables_FOCUS_ERM-ERD-FEP-LITH-INTC-FAC-AP_DRAFTv7_4FINAL2009Tables_ERD_Oct30_lsw" xfId="2719" xr:uid="{00000000-0005-0000-0000-00002A1A0000}"/>
    <cellStyle name="___retention_probe card difficult challenges_SOC_Proposal_2 (1)_WK_2007Test0612Rev04_2008Tables_FOCUS_ERM-ERD-FEP-LITH-INTC-FAC-AP_DRAFTv7_4FINAL2009Tables_ERD_Oct30_lsw2" xfId="2720" xr:uid="{00000000-0005-0000-0000-00002B1A0000}"/>
    <cellStyle name="___retention_probe card difficult challenges_SOC_Proposal_2 (1)_WK_2007Test0612Rev04_2008Tables_FOCUS_ERM-ERD-FEP-LITH-INTC-FAC-AP_DRAFTv7_ITRS 2010 NAND Flash table revision--LSW  (Revised 09-15-2010)" xfId="7425" xr:uid="{00000000-0005-0000-0000-00002C1A0000}"/>
    <cellStyle name="___retention_probe card difficult challenges_SOC_Proposal_2 (1)_WK_2007Test0612Rev04_2008Tables_FOCUS_ERM-ERD-FEP-LITH-INTC-FAC-AP_DRAFTv7_ITRS B)_Table_ver6_INTC1~6_021710_After_Telecon_Rev_Alexis-lswEDITORS-NOTES" xfId="6159" xr:uid="{00000000-0005-0000-0000-00002D1A0000}"/>
    <cellStyle name="___retention_probe card difficult challenges_SOC_Proposal_2 (1)_WK_2007Test0612Rev04_2008Tables_FOCUS_ERM-ERD-FEP-LITH-INTC-FAC-AP_DRAFTv7_ITRS EUV Mask WG Meeting with Proposals-2009" xfId="2721" xr:uid="{00000000-0005-0000-0000-00002E1A0000}"/>
    <cellStyle name="___retention_probe card difficult challenges_SOC_Proposal_2 (1)_WK_2007Test0612Rev04_2008Tables_FOCUS_ERM-ERD-FEP-LITH-INTC-FAC-AP_DRAFTv7_ITRS Optica Mask Table change note 200907011" xfId="2722" xr:uid="{00000000-0005-0000-0000-00002F1A0000}"/>
    <cellStyle name="___retention_probe card difficult challenges_SOC_Proposal_2 (1)_WK_2007Test0612Rev04_2008Tables_FOCUS_ERM-ERD-FEP-LITH-INTC-FAC-AP_DRAFTv7_Litho_Challenges_2009_ITRS_Lith_Table_Summary-V5" xfId="2723" xr:uid="{00000000-0005-0000-0000-0000301A0000}"/>
    <cellStyle name="___retention_probe card difficult challenges_SOC_Proposal_2 (1)_WK_2007Test0612Rev04_2008Tables_FOCUS_ERM-ERD-FEP-LITH-INTC-FAC-AP_DRAFTv7_Table INTC6-Final from Italy" xfId="6160" xr:uid="{00000000-0005-0000-0000-0000311A0000}"/>
    <cellStyle name="___retention_probe card difficult challenges_SOC_Proposal_2 (1)_WK_2007Test0612Rev04_2008Tables_FOCUS_ERM-ERD-FEP-LITH-INTC-FAC-AP_DRAFTv7_Table-PIDS4-LSW" xfId="7123" xr:uid="{00000000-0005-0000-0000-0000321A0000}"/>
    <cellStyle name="___retention_probe card difficult challenges_SOC_Proposal_2 (1)_WK_2007Test0612Rev04_2008Tables_FOCUS_ERM-ERD-FEP-LITH-INTC-FAC-AP_DRAFTv7_To Linda ITRS_NILb (2)" xfId="2724" xr:uid="{00000000-0005-0000-0000-0000331A0000}"/>
    <cellStyle name="___retention_probe card difficult challenges_SOC_Proposal_2 (1)_WK_2007Test0612Rev04_2008Test 081203 handler revised proposal by SEAJ" xfId="6161" xr:uid="{00000000-0005-0000-0000-0000341A0000}"/>
    <cellStyle name="___retention_probe card difficult challenges_SOC_Proposal_2 (1)_WK_2007Test0612Rev04_2008Test 081203 handler revised proposal by SEAJ_2009 ITRS TestTable(Handler)090505" xfId="6162" xr:uid="{00000000-0005-0000-0000-0000351A0000}"/>
    <cellStyle name="___retention_probe card difficult challenges_SOC_Proposal_2 (1)_WK_2007Test0612Rev04_2008Test 081203 handler revised proposal by SEAJ_Table Test-T8 RF updated 14 July 2009" xfId="6163" xr:uid="{00000000-0005-0000-0000-0000361A0000}"/>
    <cellStyle name="___retention_probe card difficult challenges_SOC_Proposal_2 (1)_WK_2007Test0612Rev04_2008Test 1120 prober " xfId="6164" xr:uid="{00000000-0005-0000-0000-0000371A0000}"/>
    <cellStyle name="___retention_probe card difficult challenges_SOC_Proposal_2 (1)_WK_2007Test0612Rev04_2008Test 1120 prober _2009 ITRS TestTable(Handler)090505" xfId="6165" xr:uid="{00000000-0005-0000-0000-0000381A0000}"/>
    <cellStyle name="___retention_probe card difficult challenges_SOC_Proposal_2 (1)_WK_2007Test0612Rev04_2008Test 1120 prober _Table Test-T8 RF updated 14 July 2009" xfId="6166" xr:uid="{00000000-0005-0000-0000-0000391A0000}"/>
    <cellStyle name="___retention_probe card difficult challenges_SOC_Proposal_2 (1)_WK_2007Test0612Rev04_2008Test0722" xfId="6167" xr:uid="{00000000-0005-0000-0000-00003A1A0000}"/>
    <cellStyle name="___retention_probe card difficult challenges_SOC_Proposal_2 (1)_WK_2007Test0612Rev04_2008Test0722_2009 ITRS TestTable(Handler)090505" xfId="6168" xr:uid="{00000000-0005-0000-0000-00003B1A0000}"/>
    <cellStyle name="___retention_probe card difficult challenges_SOC_Proposal_2 (1)_WK_2007Test0612Rev04_2008Test0722_Table Test-T8 RF updated 14 July 2009" xfId="6169" xr:uid="{00000000-0005-0000-0000-00003C1A0000}"/>
    <cellStyle name="___retention_probe card difficult challenges_SOC_Proposal_2 (1)_WK_2007Test0612Rev04_2008Test1215" xfId="6170" xr:uid="{00000000-0005-0000-0000-00003D1A0000}"/>
    <cellStyle name="___retention_probe card difficult challenges_SOC_Proposal_2 (1)_WK_2007Test0612Rev04_2008Test1215_Table Test-T8 RF updated 14 July 2009" xfId="6171" xr:uid="{00000000-0005-0000-0000-00003E1A0000}"/>
    <cellStyle name="___retention_probe card difficult challenges_SOC_Proposal_2 (1)_WK_2007Test0612Rev04_2008TestProposals_Handler_081208" xfId="6172" xr:uid="{00000000-0005-0000-0000-00003F1A0000}"/>
    <cellStyle name="___retention_probe card difficult challenges_SOC_Proposal_2 (1)_WK_2007Test0612Rev04_2008TestProposals_Handler_081208_Table Test-T8 RF updated 14 July 2009" xfId="6173" xr:uid="{00000000-0005-0000-0000-0000401A0000}"/>
    <cellStyle name="___retention_probe card difficult challenges_SOC_Proposal_2 (1)_WK_2007Test0612Rev04_2009 ITRS TestTable(Handler)090505" xfId="6174" xr:uid="{00000000-0005-0000-0000-0000411A0000}"/>
    <cellStyle name="___retention_probe card difficult challenges_SOC_Proposal_2 (1)_WK_2007Test0612Rev04_2009 TR Tables_Factory Integration version 08-LSW" xfId="2725" xr:uid="{00000000-0005-0000-0000-0000421A0000}"/>
    <cellStyle name="___retention_probe card difficult challenges_SOC_Proposal_2 (1)_WK_2007Test0612Rev04_2009 TR Tables_Factory Integration(20090806)_02A" xfId="2726" xr:uid="{00000000-0005-0000-0000-0000431A0000}"/>
    <cellStyle name="___retention_probe card difficult challenges_SOC_Proposal_2 (1)_WK_2007Test0612Rev04_2009_INDEX" xfId="6175" xr:uid="{00000000-0005-0000-0000-0000441A0000}"/>
    <cellStyle name="___retention_probe card difficult challenges_SOC_Proposal_2 (1)_WK_2007Test0612Rev04_2009_InterconnectTables_03032010" xfId="6176" xr:uid="{00000000-0005-0000-0000-0000451A0000}"/>
    <cellStyle name="___retention_probe card difficult challenges_SOC_Proposal_2 (1)_WK_2007Test0612Rev04_2009Tables_FOCUS_B_ITRS" xfId="2727" xr:uid="{00000000-0005-0000-0000-0000461A0000}"/>
    <cellStyle name="___retention_probe card difficult challenges_SOC_Proposal_2 (1)_WK_2007Test0612Rev04_2009Tables_FOCUS_B_itwg(Factory Integration)09" xfId="2728" xr:uid="{00000000-0005-0000-0000-0000471A0000}"/>
    <cellStyle name="___retention_probe card difficult challenges_SOC_Proposal_2 (1)_WK_2007Test0612Rev04_2009Tables_Focus_B-LITH-US-Bussels-V3" xfId="2729" xr:uid="{00000000-0005-0000-0000-0000481A0000}"/>
    <cellStyle name="___retention_probe card difficult challenges_SOC_Proposal_2 (1)_WK_2007Test0612Rev04_2009Tables_Focus_B-LITH-US-V13b" xfId="2730" xr:uid="{00000000-0005-0000-0000-0000491A0000}"/>
    <cellStyle name="___retention_probe card difficult challenges_SOC_Proposal_2 (1)_WK_2007Test0612Rev04_2009Tables_FOCUS_C_ITRS-FEPITWG(LL edits)" xfId="7426" xr:uid="{00000000-0005-0000-0000-00004A1A0000}"/>
    <cellStyle name="___retention_probe card difficult challenges_SOC_Proposal_2 (1)_WK_2007Test0612Rev04_2009Tables_FOCUS_C_ITRSV1" xfId="2731" xr:uid="{00000000-0005-0000-0000-00004B1A0000}"/>
    <cellStyle name="___retention_probe card difficult challenges_SOC_Proposal_2 (1)_WK_2007Test0612Rev04_2009Tables_FOCUS_C_ITRSV3" xfId="2732" xr:uid="{00000000-0005-0000-0000-00004C1A0000}"/>
    <cellStyle name="___retention_probe card difficult challenges_SOC_Proposal_2 (1)_WK_2007Test0612Rev04_2009Tables_FOCUS_D_ITRS-ITWG Copy 2010 V1" xfId="2733" xr:uid="{00000000-0005-0000-0000-00004D1A0000}"/>
    <cellStyle name="___retention_probe card difficult challenges_SOC_Proposal_2 (1)_WK_2007Test0612Rev04_2009Tables_FOCUS_E_ITRS-AP and Interconnectv1" xfId="6177" xr:uid="{00000000-0005-0000-0000-00004E1A0000}"/>
    <cellStyle name="___retention_probe card difficult challenges_SOC_Proposal_2 (1)_WK_2007Test0612Rev04_2009Tables_ORTC_V5" xfId="2734" xr:uid="{00000000-0005-0000-0000-00004F1A0000}"/>
    <cellStyle name="___retention_probe card difficult challenges_SOC_Proposal_2 (1)_WK_2007Test0612Rev04_2010-Update-PIDS-4B-lsw" xfId="7715" xr:uid="{00000000-0005-0000-0000-0000501A0000}"/>
    <cellStyle name="___retention_probe card difficult challenges_SOC_Proposal_2 (1)_WK_2007Test0612Rev04_2011_ORTC-2A" xfId="3203" xr:uid="{00000000-0005-0000-0000-0000511A0000}"/>
    <cellStyle name="___retention_probe card difficult challenges_SOC_Proposal_2 (1)_WK_2007Test0612Rev04_4FINAL2009Tables_ERD_Oct30_lsw" xfId="2735" xr:uid="{00000000-0005-0000-0000-0000521A0000}"/>
    <cellStyle name="___retention_probe card difficult challenges_SOC_Proposal_2 (1)_WK_2007Test0612Rev04_4FINAL2009Tables_ERD_Oct30_lsw2" xfId="2736" xr:uid="{00000000-0005-0000-0000-0000531A0000}"/>
    <cellStyle name="___retention_probe card difficult challenges_SOC_Proposal_2 (1)_WK_2007Test0612Rev04_ITRS 2010 NAND Flash table revision--LSW  (Revised 09-15-2010)" xfId="7716" xr:uid="{00000000-0005-0000-0000-0000541A0000}"/>
    <cellStyle name="___retention_probe card difficult challenges_SOC_Proposal_2 (1)_WK_2007Test0612Rev04_ITRS B)_Table_ver6_INTC1~6_021710_After_Telecon_Rev_Alexis-lswEDITORS-NOTES" xfId="6178" xr:uid="{00000000-0005-0000-0000-0000551A0000}"/>
    <cellStyle name="___retention_probe card difficult challenges_SOC_Proposal_2 (1)_WK_2007Test0612Rev04_ITRS EUV Mask WG Meeting with Proposals-2009" xfId="2737" xr:uid="{00000000-0005-0000-0000-0000561A0000}"/>
    <cellStyle name="___retention_probe card difficult challenges_SOC_Proposal_2 (1)_WK_2007Test0612Rev04_ITRS Optica Mask Table change note 200907011" xfId="2738" xr:uid="{00000000-0005-0000-0000-0000571A0000}"/>
    <cellStyle name="___retention_probe card difficult challenges_SOC_Proposal_2 (1)_WK_2007Test0612Rev04_Litho_Challenges_2009_ITRS_Lith_Table_Summary-V5" xfId="2739" xr:uid="{00000000-0005-0000-0000-0000581A0000}"/>
    <cellStyle name="___retention_probe card difficult challenges_SOC_Proposal_2 (1)_WK_2007Test0612Rev04_Table INTC6-Final from Italy" xfId="6179" xr:uid="{00000000-0005-0000-0000-0000591A0000}"/>
    <cellStyle name="___retention_probe card difficult challenges_SOC_Proposal_2 (1)_WK_2007Test0612Rev04_Table Test-T11 Prober updated 08Jul09" xfId="6180" xr:uid="{00000000-0005-0000-0000-00005A1A0000}"/>
    <cellStyle name="___retention_probe card difficult challenges_SOC_Proposal_2 (1)_WK_2007Test0612Rev04_Table Test-T8 RF updated 14 July 2009" xfId="6181" xr:uid="{00000000-0005-0000-0000-00005B1A0000}"/>
    <cellStyle name="___retention_probe card difficult challenges_SOC_Proposal_2 (1)_WK_2007Test0612Rev04_Table-PIDS4-LSW" xfId="7717" xr:uid="{00000000-0005-0000-0000-00005C1A0000}"/>
    <cellStyle name="___retention_probe card difficult challenges_SOC_Proposal_2 (1)_WK_2007Test0612Rev04_Test_Tables_20081208" xfId="6182" xr:uid="{00000000-0005-0000-0000-00005D1A0000}"/>
    <cellStyle name="___retention_probe card difficult challenges_SOC_Proposal_2 (1)_WK_2007Test0612Rev04_Test_Tables_20081208 Korea feedback_08081225 " xfId="6183" xr:uid="{00000000-0005-0000-0000-00005E1A0000}"/>
    <cellStyle name="___retention_probe card difficult challenges_SOC_Proposal_2 (1)_WK_2007Test0612Rev04_Test_Tables_20081208 Korea feedback_08081225 _Table Test-T8 RF updated 14 July 2009" xfId="6184" xr:uid="{00000000-0005-0000-0000-00005F1A0000}"/>
    <cellStyle name="___retention_probe card difficult challenges_SOC_Proposal_2 (1)_WK_2007Test0612Rev04_Test_Tables_20081208_Table Test-T8 RF updated 14 July 2009" xfId="6185" xr:uid="{00000000-0005-0000-0000-0000601A0000}"/>
    <cellStyle name="___retention_probe card difficult challenges_SOC_Proposal_2 (1)_WK_2007Test0612Rev04_Test_Tables_20081231プローブカード案" xfId="6186" xr:uid="{00000000-0005-0000-0000-0000611A0000}"/>
    <cellStyle name="___retention_probe card difficult challenges_SOC_Proposal_2 (1)_WK_2007Test0612Rev04_Test_Tables_20081231プローブカード案_Table Test-T8 RF updated 14 July 2009" xfId="6187" xr:uid="{00000000-0005-0000-0000-0000621A0000}"/>
    <cellStyle name="___retention_probe card difficult challenges_SOC_Proposal_2 (1)_WK_2007Test0612Rev04_Test_Tables_20090113プローブカード案2" xfId="6188" xr:uid="{00000000-0005-0000-0000-0000631A0000}"/>
    <cellStyle name="___retention_probe card difficult challenges_SOC_Proposal_2 (1)_WK_2007Test0612Rev04_Test_Tables_20090113プローブカード案2_Table Test-T8 RF updated 14 July 2009" xfId="6189" xr:uid="{00000000-0005-0000-0000-0000641A0000}"/>
    <cellStyle name="___retention_probe card difficult challenges_SOC_Proposal_2 (1)_WK_2007Test0612Rev04_Test_Tables_20090113プローブカード案3" xfId="6190" xr:uid="{00000000-0005-0000-0000-0000651A0000}"/>
    <cellStyle name="___retention_probe card difficult challenges_SOC_Proposal_2 (1)_WK_2007Test0612Rev04_Test_Tables_20090113プローブカード案3_Table Test-T8 RF updated 14 July 2009" xfId="6191" xr:uid="{00000000-0005-0000-0000-0000661A0000}"/>
    <cellStyle name="___retention_probe card difficult challenges_SOC_Proposal_2 (1)_WK_2007Test0612Rev04_To Linda ITRS_NILb (2)" xfId="2740" xr:uid="{00000000-0005-0000-0000-0000671A0000}"/>
    <cellStyle name="___retention_probe card difficult challenges_SOC_Proposal_2 (1)_WK_2007Test0612Rev04_見直しfor2009：2007Test0829_SoC&amp;Logic" xfId="6192" xr:uid="{00000000-0005-0000-0000-0000681A0000}"/>
    <cellStyle name="___retention_probe card difficult challenges_SOC_Proposal_2 (1)_WK_2007Test0612Rev04_見直しfor2009：2007Test0829_SoC&amp;Logic(0707会議後)" xfId="6193" xr:uid="{00000000-0005-0000-0000-0000691A0000}"/>
    <cellStyle name="___retention_probe card difficult challenges_SOC_Proposal_2 (1)_見直しfor2009：2007Test0829_SoC&amp;Logic" xfId="6194" xr:uid="{00000000-0005-0000-0000-00006A1A0000}"/>
    <cellStyle name="___retention_probe card difficult challenges_SOC_Proposal_2 (1)_見直しfor2009：2007Test0829_SoC&amp;Logic(0707会議後)" xfId="6195" xr:uid="{00000000-0005-0000-0000-00006B1A0000}"/>
    <cellStyle name="___retention_probe card difficult challenges_Table INTC6-Final from Italy" xfId="6196" xr:uid="{00000000-0005-0000-0000-00006C1A0000}"/>
    <cellStyle name="___retention_probe card difficult challenges_Table Test-T11 Prober updated 08Jul09" xfId="6197" xr:uid="{00000000-0005-0000-0000-00006D1A0000}"/>
    <cellStyle name="___retention_probe card difficult challenges_Table Test-T8 RF updated 14 July 2009" xfId="6198" xr:uid="{00000000-0005-0000-0000-00006E1A0000}"/>
    <cellStyle name="___retention_probe card difficult challenges_Table-PIDS4-LSW" xfId="7427" xr:uid="{00000000-0005-0000-0000-00006F1A0000}"/>
    <cellStyle name="___retention_probe card difficult challenges_Test_Tables_20081208" xfId="6199" xr:uid="{00000000-0005-0000-0000-0000701A0000}"/>
    <cellStyle name="___retention_probe card difficult challenges_Test_Tables_20081208 Korea feedback_08081225 " xfId="6200" xr:uid="{00000000-0005-0000-0000-0000711A0000}"/>
    <cellStyle name="___retention_probe card difficult challenges_Test_Tables_20081208 Korea feedback_08081225 _Table Test-T8 RF updated 14 July 2009" xfId="6201" xr:uid="{00000000-0005-0000-0000-0000721A0000}"/>
    <cellStyle name="___retention_probe card difficult challenges_Test_Tables_20081208_Table Test-T8 RF updated 14 July 2009" xfId="6202" xr:uid="{00000000-0005-0000-0000-0000731A0000}"/>
    <cellStyle name="___retention_probe card difficult challenges_Test_Tables_20081231プローブカード案" xfId="6203" xr:uid="{00000000-0005-0000-0000-0000741A0000}"/>
    <cellStyle name="___retention_probe card difficult challenges_Test_Tables_20081231プローブカード案_Table Test-T8 RF updated 14 July 2009" xfId="6204" xr:uid="{00000000-0005-0000-0000-0000751A0000}"/>
    <cellStyle name="___retention_probe card difficult challenges_Test_Tables_20090113プローブカード案2" xfId="6205" xr:uid="{00000000-0005-0000-0000-0000761A0000}"/>
    <cellStyle name="___retention_probe card difficult challenges_Test_Tables_20090113プローブカード案2_Table Test-T8 RF updated 14 July 2009" xfId="6206" xr:uid="{00000000-0005-0000-0000-0000771A0000}"/>
    <cellStyle name="___retention_probe card difficult challenges_Test_Tables_20090113プローブカード案3" xfId="6207" xr:uid="{00000000-0005-0000-0000-0000781A0000}"/>
    <cellStyle name="___retention_probe card difficult challenges_Test_Tables_20090113プローブカード案3_Table Test-T8 RF updated 14 July 2009" xfId="6208" xr:uid="{00000000-0005-0000-0000-0000791A0000}"/>
    <cellStyle name="___retention_probe card difficult challenges_To Linda ITRS_NILb (2)" xfId="2741" xr:uid="{00000000-0005-0000-0000-00007A1A0000}"/>
    <cellStyle name="___retention_probe card difficult challenges_WK_2007Test0612Rev04" xfId="2742" xr:uid="{00000000-0005-0000-0000-00007B1A0000}"/>
    <cellStyle name="___retention_probe card difficult challenges_WK_2007Test0612Rev04 2" xfId="7205" xr:uid="{00000000-0005-0000-0000-00007C1A0000}"/>
    <cellStyle name="___retention_probe card difficult challenges_WK_2007Test0612Rev04_2008Tables_FOCUS_ERM-ERD-FEP-LITH-INTC-FAC-AP_DRAFTv7" xfId="2743" xr:uid="{00000000-0005-0000-0000-00007D1A0000}"/>
    <cellStyle name="___retention_probe card difficult challenges_WK_2007Test0612Rev04_2008Tables_FOCUS_ERM-ERD-FEP-LITH-INTC-FAC-AP_DRAFTv7 2" xfId="7206" xr:uid="{00000000-0005-0000-0000-00007E1A0000}"/>
    <cellStyle name="___retention_probe card difficult challenges_WK_2007Test0612Rev04_2008Tables_FOCUS_ERM-ERD-FEP-LITH-INTC-FAC-AP_DRAFTv7_2009 TR Tables_Factory Integration version 08-LSW" xfId="2744" xr:uid="{00000000-0005-0000-0000-00007F1A0000}"/>
    <cellStyle name="___retention_probe card difficult challenges_WK_2007Test0612Rev04_2008Tables_FOCUS_ERM-ERD-FEP-LITH-INTC-FAC-AP_DRAFTv7_2009 TR Tables_Factory Integration(20090806)_02A" xfId="2745" xr:uid="{00000000-0005-0000-0000-0000801A0000}"/>
    <cellStyle name="___retention_probe card difficult challenges_WK_2007Test0612Rev04_2008Tables_FOCUS_ERM-ERD-FEP-LITH-INTC-FAC-AP_DRAFTv7_2009_INDEX" xfId="6209" xr:uid="{00000000-0005-0000-0000-0000811A0000}"/>
    <cellStyle name="___retention_probe card difficult challenges_WK_2007Test0612Rev04_2008Tables_FOCUS_ERM-ERD-FEP-LITH-INTC-FAC-AP_DRAFTv7_2009_InterconnectTables_03032010" xfId="6210" xr:uid="{00000000-0005-0000-0000-0000821A0000}"/>
    <cellStyle name="___retention_probe card difficult challenges_WK_2007Test0612Rev04_2008Tables_FOCUS_ERM-ERD-FEP-LITH-INTC-FAC-AP_DRAFTv7_2009Tables_FOCUS_B_ITRS" xfId="2746" xr:uid="{00000000-0005-0000-0000-0000831A0000}"/>
    <cellStyle name="___retention_probe card difficult challenges_WK_2007Test0612Rev04_2008Tables_FOCUS_ERM-ERD-FEP-LITH-INTC-FAC-AP_DRAFTv7_2009Tables_FOCUS_B_itwg(Factory Integration)09" xfId="2747" xr:uid="{00000000-0005-0000-0000-0000841A0000}"/>
    <cellStyle name="___retention_probe card difficult challenges_WK_2007Test0612Rev04_2008Tables_FOCUS_ERM-ERD-FEP-LITH-INTC-FAC-AP_DRAFTv7_2009Tables_Focus_B-LITH-US-Bussels-V3" xfId="2748" xr:uid="{00000000-0005-0000-0000-0000851A0000}"/>
    <cellStyle name="___retention_probe card difficult challenges_WK_2007Test0612Rev04_2008Tables_FOCUS_ERM-ERD-FEP-LITH-INTC-FAC-AP_DRAFTv7_2009Tables_Focus_B-LITH-US-V13b" xfId="2749" xr:uid="{00000000-0005-0000-0000-0000861A0000}"/>
    <cellStyle name="___retention_probe card difficult challenges_WK_2007Test0612Rev04_2008Tables_FOCUS_ERM-ERD-FEP-LITH-INTC-FAC-AP_DRAFTv7_2009Tables_FOCUS_C_ITRS-FEPITWG(LL edits)" xfId="7428" xr:uid="{00000000-0005-0000-0000-0000871A0000}"/>
    <cellStyle name="___retention_probe card difficult challenges_WK_2007Test0612Rev04_2008Tables_FOCUS_ERM-ERD-FEP-LITH-INTC-FAC-AP_DRAFTv7_2009Tables_FOCUS_C_ITRSV1" xfId="2750" xr:uid="{00000000-0005-0000-0000-0000881A0000}"/>
    <cellStyle name="___retention_probe card difficult challenges_WK_2007Test0612Rev04_2008Tables_FOCUS_ERM-ERD-FEP-LITH-INTC-FAC-AP_DRAFTv7_2009Tables_FOCUS_C_ITRSV3" xfId="2751" xr:uid="{00000000-0005-0000-0000-0000891A0000}"/>
    <cellStyle name="___retention_probe card difficult challenges_WK_2007Test0612Rev04_2008Tables_FOCUS_ERM-ERD-FEP-LITH-INTC-FAC-AP_DRAFTv7_2009Tables_FOCUS_D_ITRS-ITWG Copy 2010 V1" xfId="2752" xr:uid="{00000000-0005-0000-0000-00008A1A0000}"/>
    <cellStyle name="___retention_probe card difficult challenges_WK_2007Test0612Rev04_2008Tables_FOCUS_ERM-ERD-FEP-LITH-INTC-FAC-AP_DRAFTv7_2009Tables_FOCUS_E_ITRS-AP and Interconnectv1" xfId="6211" xr:uid="{00000000-0005-0000-0000-00008B1A0000}"/>
    <cellStyle name="___retention_probe card difficult challenges_WK_2007Test0612Rev04_2008Tables_FOCUS_ERM-ERD-FEP-LITH-INTC-FAC-AP_DRAFTv7_2009Tables_ORTC_V5" xfId="2753" xr:uid="{00000000-0005-0000-0000-00008C1A0000}"/>
    <cellStyle name="___retention_probe card difficult challenges_WK_2007Test0612Rev04_2008Tables_FOCUS_ERM-ERD-FEP-LITH-INTC-FAC-AP_DRAFTv7_2010-Update-PIDS-4B-lsw" xfId="7429" xr:uid="{00000000-0005-0000-0000-00008D1A0000}"/>
    <cellStyle name="___retention_probe card difficult challenges_WK_2007Test0612Rev04_2008Tables_FOCUS_ERM-ERD-FEP-LITH-INTC-FAC-AP_DRAFTv7_2011_ORTC-2A" xfId="3204" xr:uid="{00000000-0005-0000-0000-00008E1A0000}"/>
    <cellStyle name="___retention_probe card difficult challenges_WK_2007Test0612Rev04_2008Tables_FOCUS_ERM-ERD-FEP-LITH-INTC-FAC-AP_DRAFTv7_4FINAL2009Tables_ERD_Oct30_lsw" xfId="2754" xr:uid="{00000000-0005-0000-0000-00008F1A0000}"/>
    <cellStyle name="___retention_probe card difficult challenges_WK_2007Test0612Rev04_2008Tables_FOCUS_ERM-ERD-FEP-LITH-INTC-FAC-AP_DRAFTv7_4FINAL2009Tables_ERD_Oct30_lsw2" xfId="2755" xr:uid="{00000000-0005-0000-0000-0000901A0000}"/>
    <cellStyle name="___retention_probe card difficult challenges_WK_2007Test0612Rev04_2008Tables_FOCUS_ERM-ERD-FEP-LITH-INTC-FAC-AP_DRAFTv7_ITRS 2010 NAND Flash table revision--LSW  (Revised 09-15-2010)" xfId="7718" xr:uid="{00000000-0005-0000-0000-0000911A0000}"/>
    <cellStyle name="___retention_probe card difficult challenges_WK_2007Test0612Rev04_2008Tables_FOCUS_ERM-ERD-FEP-LITH-INTC-FAC-AP_DRAFTv7_ITRS B)_Table_ver6_INTC1~6_021710_After_Telecon_Rev_Alexis-lswEDITORS-NOTES" xfId="6212" xr:uid="{00000000-0005-0000-0000-0000921A0000}"/>
    <cellStyle name="___retention_probe card difficult challenges_WK_2007Test0612Rev04_2008Tables_FOCUS_ERM-ERD-FEP-LITH-INTC-FAC-AP_DRAFTv7_ITRS EUV Mask WG Meeting with Proposals-2009" xfId="2756" xr:uid="{00000000-0005-0000-0000-0000931A0000}"/>
    <cellStyle name="___retention_probe card difficult challenges_WK_2007Test0612Rev04_2008Tables_FOCUS_ERM-ERD-FEP-LITH-INTC-FAC-AP_DRAFTv7_ITRS Optica Mask Table change note 200907011" xfId="2757" xr:uid="{00000000-0005-0000-0000-0000941A0000}"/>
    <cellStyle name="___retention_probe card difficult challenges_WK_2007Test0612Rev04_2008Tables_FOCUS_ERM-ERD-FEP-LITH-INTC-FAC-AP_DRAFTv7_Litho_Challenges_2009_ITRS_Lith_Table_Summary-V5" xfId="2758" xr:uid="{00000000-0005-0000-0000-0000951A0000}"/>
    <cellStyle name="___retention_probe card difficult challenges_WK_2007Test0612Rev04_2008Tables_FOCUS_ERM-ERD-FEP-LITH-INTC-FAC-AP_DRAFTv7_Table INTC6-Final from Italy" xfId="6213" xr:uid="{00000000-0005-0000-0000-0000961A0000}"/>
    <cellStyle name="___retention_probe card difficult challenges_WK_2007Test0612Rev04_2008Tables_FOCUS_ERM-ERD-FEP-LITH-INTC-FAC-AP_DRAFTv7_Table-PIDS4-LSW" xfId="7124" xr:uid="{00000000-0005-0000-0000-0000971A0000}"/>
    <cellStyle name="___retention_probe card difficult challenges_WK_2007Test0612Rev04_2008Tables_FOCUS_ERM-ERD-FEP-LITH-INTC-FAC-AP_DRAFTv7_To Linda ITRS_NILb (2)" xfId="2759" xr:uid="{00000000-0005-0000-0000-0000981A0000}"/>
    <cellStyle name="___retention_probe card difficult challenges_WK_2007Test0612Rev04_2008Test 081203 handler revised proposal by SEAJ" xfId="6214" xr:uid="{00000000-0005-0000-0000-0000991A0000}"/>
    <cellStyle name="___retention_probe card difficult challenges_WK_2007Test0612Rev04_2008Test 081203 handler revised proposal by SEAJ_2009 ITRS TestTable(Handler)090505" xfId="6215" xr:uid="{00000000-0005-0000-0000-00009A1A0000}"/>
    <cellStyle name="___retention_probe card difficult challenges_WK_2007Test0612Rev04_2008Test 081203 handler revised proposal by SEAJ_Table Test-T8 RF updated 14 July 2009" xfId="6216" xr:uid="{00000000-0005-0000-0000-00009B1A0000}"/>
    <cellStyle name="___retention_probe card difficult challenges_WK_2007Test0612Rev04_2008Test 1120 prober " xfId="6217" xr:uid="{00000000-0005-0000-0000-00009C1A0000}"/>
    <cellStyle name="___retention_probe card difficult challenges_WK_2007Test0612Rev04_2008Test 1120 prober _2009 ITRS TestTable(Handler)090505" xfId="6218" xr:uid="{00000000-0005-0000-0000-00009D1A0000}"/>
    <cellStyle name="___retention_probe card difficult challenges_WK_2007Test0612Rev04_2008Test 1120 prober _Table Test-T8 RF updated 14 July 2009" xfId="6219" xr:uid="{00000000-0005-0000-0000-00009E1A0000}"/>
    <cellStyle name="___retention_probe card difficult challenges_WK_2007Test0612Rev04_2008Test0722" xfId="6220" xr:uid="{00000000-0005-0000-0000-00009F1A0000}"/>
    <cellStyle name="___retention_probe card difficult challenges_WK_2007Test0612Rev04_2008Test0722_2009 ITRS TestTable(Handler)090505" xfId="6221" xr:uid="{00000000-0005-0000-0000-0000A01A0000}"/>
    <cellStyle name="___retention_probe card difficult challenges_WK_2007Test0612Rev04_2008Test0722_Table Test-T8 RF updated 14 July 2009" xfId="6222" xr:uid="{00000000-0005-0000-0000-0000A11A0000}"/>
    <cellStyle name="___retention_probe card difficult challenges_WK_2007Test0612Rev04_2008Test1215" xfId="6223" xr:uid="{00000000-0005-0000-0000-0000A21A0000}"/>
    <cellStyle name="___retention_probe card difficult challenges_WK_2007Test0612Rev04_2008Test1215_Table Test-T8 RF updated 14 July 2009" xfId="6224" xr:uid="{00000000-0005-0000-0000-0000A31A0000}"/>
    <cellStyle name="___retention_probe card difficult challenges_WK_2007Test0612Rev04_2008TestProposals_Handler_081208" xfId="6225" xr:uid="{00000000-0005-0000-0000-0000A41A0000}"/>
    <cellStyle name="___retention_probe card difficult challenges_WK_2007Test0612Rev04_2008TestProposals_Handler_081208_Table Test-T8 RF updated 14 July 2009" xfId="6226" xr:uid="{00000000-0005-0000-0000-0000A51A0000}"/>
    <cellStyle name="___retention_probe card difficult challenges_WK_2007Test0612Rev04_2009 ITRS TestTable(Handler)090505" xfId="6227" xr:uid="{00000000-0005-0000-0000-0000A61A0000}"/>
    <cellStyle name="___retention_probe card difficult challenges_WK_2007Test0612Rev04_2009 TR Tables_Factory Integration version 08-LSW" xfId="2760" xr:uid="{00000000-0005-0000-0000-0000A71A0000}"/>
    <cellStyle name="___retention_probe card difficult challenges_WK_2007Test0612Rev04_2009 TR Tables_Factory Integration(20090806)_02A" xfId="2761" xr:uid="{00000000-0005-0000-0000-0000A81A0000}"/>
    <cellStyle name="___retention_probe card difficult challenges_WK_2007Test0612Rev04_2009_INDEX" xfId="6228" xr:uid="{00000000-0005-0000-0000-0000A91A0000}"/>
    <cellStyle name="___retention_probe card difficult challenges_WK_2007Test0612Rev04_2009_InterconnectTables_03032010" xfId="6229" xr:uid="{00000000-0005-0000-0000-0000AA1A0000}"/>
    <cellStyle name="___retention_probe card difficult challenges_WK_2007Test0612Rev04_2009Tables_FOCUS_B_ITRS" xfId="2762" xr:uid="{00000000-0005-0000-0000-0000AB1A0000}"/>
    <cellStyle name="___retention_probe card difficult challenges_WK_2007Test0612Rev04_2009Tables_FOCUS_B_itwg(Factory Integration)09" xfId="2763" xr:uid="{00000000-0005-0000-0000-0000AC1A0000}"/>
    <cellStyle name="___retention_probe card difficult challenges_WK_2007Test0612Rev04_2009Tables_Focus_B-LITH-US-Bussels-V3" xfId="2764" xr:uid="{00000000-0005-0000-0000-0000AD1A0000}"/>
    <cellStyle name="___retention_probe card difficult challenges_WK_2007Test0612Rev04_2009Tables_Focus_B-LITH-US-V13b" xfId="2765" xr:uid="{00000000-0005-0000-0000-0000AE1A0000}"/>
    <cellStyle name="___retention_probe card difficult challenges_WK_2007Test0612Rev04_2009Tables_FOCUS_C_ITRS-FEPITWG(LL edits)" xfId="7125" xr:uid="{00000000-0005-0000-0000-0000AF1A0000}"/>
    <cellStyle name="___retention_probe card difficult challenges_WK_2007Test0612Rev04_2009Tables_FOCUS_C_ITRSV1" xfId="2766" xr:uid="{00000000-0005-0000-0000-0000B01A0000}"/>
    <cellStyle name="___retention_probe card difficult challenges_WK_2007Test0612Rev04_2009Tables_FOCUS_C_ITRSV3" xfId="2767" xr:uid="{00000000-0005-0000-0000-0000B11A0000}"/>
    <cellStyle name="___retention_probe card difficult challenges_WK_2007Test0612Rev04_2009Tables_FOCUS_D_ITRS-ITWG Copy 2010 V1" xfId="2768" xr:uid="{00000000-0005-0000-0000-0000B21A0000}"/>
    <cellStyle name="___retention_probe card difficult challenges_WK_2007Test0612Rev04_2009Tables_FOCUS_E_ITRS-AP and Interconnectv1" xfId="6230" xr:uid="{00000000-0005-0000-0000-0000B31A0000}"/>
    <cellStyle name="___retention_probe card difficult challenges_WK_2007Test0612Rev04_2009Tables_ORTC_V5" xfId="2769" xr:uid="{00000000-0005-0000-0000-0000B41A0000}"/>
    <cellStyle name="___retention_probe card difficult challenges_WK_2007Test0612Rev04_2010-Update-PIDS-4B-lsw" xfId="7126" xr:uid="{00000000-0005-0000-0000-0000B51A0000}"/>
    <cellStyle name="___retention_probe card difficult challenges_WK_2007Test0612Rev04_2011_ORTC-2A" xfId="3205" xr:uid="{00000000-0005-0000-0000-0000B61A0000}"/>
    <cellStyle name="___retention_probe card difficult challenges_WK_2007Test0612Rev04_4FINAL2009Tables_ERD_Oct30_lsw" xfId="2770" xr:uid="{00000000-0005-0000-0000-0000B71A0000}"/>
    <cellStyle name="___retention_probe card difficult challenges_WK_2007Test0612Rev04_4FINAL2009Tables_ERD_Oct30_lsw2" xfId="2771" xr:uid="{00000000-0005-0000-0000-0000B81A0000}"/>
    <cellStyle name="___retention_probe card difficult challenges_WK_2007Test0612Rev04_ITRS 2010 NAND Flash table revision--LSW  (Revised 09-15-2010)" xfId="7127" xr:uid="{00000000-0005-0000-0000-0000B91A0000}"/>
    <cellStyle name="___retention_probe card difficult challenges_WK_2007Test0612Rev04_ITRS B)_Table_ver6_INTC1~6_021710_After_Telecon_Rev_Alexis-lswEDITORS-NOTES" xfId="6231" xr:uid="{00000000-0005-0000-0000-0000BA1A0000}"/>
    <cellStyle name="___retention_probe card difficult challenges_WK_2007Test0612Rev04_ITRS EUV Mask WG Meeting with Proposals-2009" xfId="2772" xr:uid="{00000000-0005-0000-0000-0000BB1A0000}"/>
    <cellStyle name="___retention_probe card difficult challenges_WK_2007Test0612Rev04_ITRS Optica Mask Table change note 200907011" xfId="2773" xr:uid="{00000000-0005-0000-0000-0000BC1A0000}"/>
    <cellStyle name="___retention_probe card difficult challenges_WK_2007Test0612Rev04_Litho_Challenges_2009_ITRS_Lith_Table_Summary-V5" xfId="2774" xr:uid="{00000000-0005-0000-0000-0000BD1A0000}"/>
    <cellStyle name="___retention_probe card difficult challenges_WK_2007Test0612Rev04_Table INTC6-Final from Italy" xfId="6232" xr:uid="{00000000-0005-0000-0000-0000BE1A0000}"/>
    <cellStyle name="___retention_probe card difficult challenges_WK_2007Test0612Rev04_Table Test-T11 Prober updated 08Jul09" xfId="6233" xr:uid="{00000000-0005-0000-0000-0000BF1A0000}"/>
    <cellStyle name="___retention_probe card difficult challenges_WK_2007Test0612Rev04_Table Test-T8 RF updated 14 July 2009" xfId="6234" xr:uid="{00000000-0005-0000-0000-0000C01A0000}"/>
    <cellStyle name="___retention_probe card difficult challenges_WK_2007Test0612Rev04_Table-PIDS4-LSW" xfId="7128" xr:uid="{00000000-0005-0000-0000-0000C11A0000}"/>
    <cellStyle name="___retention_probe card difficult challenges_WK_2007Test0612Rev04_Test_Tables_20081208" xfId="6235" xr:uid="{00000000-0005-0000-0000-0000C21A0000}"/>
    <cellStyle name="___retention_probe card difficult challenges_WK_2007Test0612Rev04_Test_Tables_20081208 Korea feedback_08081225 " xfId="6236" xr:uid="{00000000-0005-0000-0000-0000C31A0000}"/>
    <cellStyle name="___retention_probe card difficult challenges_WK_2007Test0612Rev04_Test_Tables_20081208 Korea feedback_08081225 _Table Test-T8 RF updated 14 July 2009" xfId="6237" xr:uid="{00000000-0005-0000-0000-0000C41A0000}"/>
    <cellStyle name="___retention_probe card difficult challenges_WK_2007Test0612Rev04_Test_Tables_20081208_Table Test-T8 RF updated 14 July 2009" xfId="6238" xr:uid="{00000000-0005-0000-0000-0000C51A0000}"/>
    <cellStyle name="___retention_probe card difficult challenges_WK_2007Test0612Rev04_Test_Tables_20081231プローブカード案" xfId="6239" xr:uid="{00000000-0005-0000-0000-0000C61A0000}"/>
    <cellStyle name="___retention_probe card difficult challenges_WK_2007Test0612Rev04_Test_Tables_20081231プローブカード案_Table Test-T8 RF updated 14 July 2009" xfId="6240" xr:uid="{00000000-0005-0000-0000-0000C71A0000}"/>
    <cellStyle name="___retention_probe card difficult challenges_WK_2007Test0612Rev04_Test_Tables_20090113プローブカード案2" xfId="6241" xr:uid="{00000000-0005-0000-0000-0000C81A0000}"/>
    <cellStyle name="___retention_probe card difficult challenges_WK_2007Test0612Rev04_Test_Tables_20090113プローブカード案2_Table Test-T8 RF updated 14 July 2009" xfId="6242" xr:uid="{00000000-0005-0000-0000-0000C91A0000}"/>
    <cellStyle name="___retention_probe card difficult challenges_WK_2007Test0612Rev04_Test_Tables_20090113プローブカード案3" xfId="6243" xr:uid="{00000000-0005-0000-0000-0000CA1A0000}"/>
    <cellStyle name="___retention_probe card difficult challenges_WK_2007Test0612Rev04_Test_Tables_20090113プローブカード案3_Table Test-T8 RF updated 14 July 2009" xfId="6244" xr:uid="{00000000-0005-0000-0000-0000CB1A0000}"/>
    <cellStyle name="___retention_probe card difficult challenges_WK_2007Test0612Rev04_To Linda ITRS_NILb (2)" xfId="2775" xr:uid="{00000000-0005-0000-0000-0000CC1A0000}"/>
    <cellStyle name="___retention_probe card difficult challenges_WK_2007Test0612Rev04_見直しfor2009：2007Test0829_SoC&amp;Logic" xfId="6245" xr:uid="{00000000-0005-0000-0000-0000CD1A0000}"/>
    <cellStyle name="___retention_probe card difficult challenges_WK_2007Test0612Rev04_見直しfor2009：2007Test0829_SoC&amp;Logic(0707会議後)" xfId="6246" xr:uid="{00000000-0005-0000-0000-0000CE1A0000}"/>
    <cellStyle name="___retention_probe card difficult challenges_見直しfor2009：2007Test0829_SoC&amp;Logic" xfId="6247" xr:uid="{00000000-0005-0000-0000-0000CF1A0000}"/>
    <cellStyle name="___retention_probe card difficult challenges_見直しfor2009：2007Test0829_SoC&amp;Logic(0707会議後)" xfId="6248" xr:uid="{00000000-0005-0000-0000-0000D01A0000}"/>
    <cellStyle name="___retention_Sheet1" xfId="2776" xr:uid="{00000000-0005-0000-0000-0000D11A0000}"/>
    <cellStyle name="___retention_Sheet1 2" xfId="7207" xr:uid="{00000000-0005-0000-0000-0000D21A0000}"/>
    <cellStyle name="___retention_Sheet1_2008Tables_FOCUS_ERM-ERD-FEP-LITH-INTC-FAC-AP_DRAFTv7" xfId="2777" xr:uid="{00000000-0005-0000-0000-0000D31A0000}"/>
    <cellStyle name="___retention_Sheet1_2008Tables_FOCUS_ERM-ERD-FEP-LITH-INTC-FAC-AP_DRAFTv7 2" xfId="6907" xr:uid="{00000000-0005-0000-0000-0000D41A0000}"/>
    <cellStyle name="___retention_Sheet1_2008Tables_FOCUS_ERM-ERD-FEP-LITH-INTC-FAC-AP_DRAFTv7_2009 TR Tables_Factory Integration version 08-LSW" xfId="2778" xr:uid="{00000000-0005-0000-0000-0000D51A0000}"/>
    <cellStyle name="___retention_Sheet1_2008Tables_FOCUS_ERM-ERD-FEP-LITH-INTC-FAC-AP_DRAFTv7_2009 TR Tables_Factory Integration(20090806)_02A" xfId="2779" xr:uid="{00000000-0005-0000-0000-0000D61A0000}"/>
    <cellStyle name="___retention_Sheet1_2008Tables_FOCUS_ERM-ERD-FEP-LITH-INTC-FAC-AP_DRAFTv7_2009_INDEX" xfId="6249" xr:uid="{00000000-0005-0000-0000-0000D71A0000}"/>
    <cellStyle name="___retention_Sheet1_2008Tables_FOCUS_ERM-ERD-FEP-LITH-INTC-FAC-AP_DRAFTv7_2009_InterconnectTables_03032010" xfId="6250" xr:uid="{00000000-0005-0000-0000-0000D81A0000}"/>
    <cellStyle name="___retention_Sheet1_2008Tables_FOCUS_ERM-ERD-FEP-LITH-INTC-FAC-AP_DRAFTv7_2009Tables_FOCUS_B_ITRS" xfId="2780" xr:uid="{00000000-0005-0000-0000-0000D91A0000}"/>
    <cellStyle name="___retention_Sheet1_2008Tables_FOCUS_ERM-ERD-FEP-LITH-INTC-FAC-AP_DRAFTv7_2009Tables_FOCUS_B_itwg(Factory Integration)09" xfId="2781" xr:uid="{00000000-0005-0000-0000-0000DA1A0000}"/>
    <cellStyle name="___retention_Sheet1_2008Tables_FOCUS_ERM-ERD-FEP-LITH-INTC-FAC-AP_DRAFTv7_2009Tables_Focus_B-LITH-US-Bussels-V3" xfId="2782" xr:uid="{00000000-0005-0000-0000-0000DB1A0000}"/>
    <cellStyle name="___retention_Sheet1_2008Tables_FOCUS_ERM-ERD-FEP-LITH-INTC-FAC-AP_DRAFTv7_2009Tables_Focus_B-LITH-US-V13b" xfId="2783" xr:uid="{00000000-0005-0000-0000-0000DC1A0000}"/>
    <cellStyle name="___retention_Sheet1_2008Tables_FOCUS_ERM-ERD-FEP-LITH-INTC-FAC-AP_DRAFTv7_2009Tables_FOCUS_C_ITRS-FEPITWG(LL edits)" xfId="7430" xr:uid="{00000000-0005-0000-0000-0000DD1A0000}"/>
    <cellStyle name="___retention_Sheet1_2008Tables_FOCUS_ERM-ERD-FEP-LITH-INTC-FAC-AP_DRAFTv7_2009Tables_FOCUS_C_ITRSV1" xfId="2784" xr:uid="{00000000-0005-0000-0000-0000DE1A0000}"/>
    <cellStyle name="___retention_Sheet1_2008Tables_FOCUS_ERM-ERD-FEP-LITH-INTC-FAC-AP_DRAFTv7_2009Tables_FOCUS_C_ITRSV3" xfId="2785" xr:uid="{00000000-0005-0000-0000-0000DF1A0000}"/>
    <cellStyle name="___retention_Sheet1_2008Tables_FOCUS_ERM-ERD-FEP-LITH-INTC-FAC-AP_DRAFTv7_2009Tables_FOCUS_D_ITRS-ITWG Copy 2010 V1" xfId="2786" xr:uid="{00000000-0005-0000-0000-0000E01A0000}"/>
    <cellStyle name="___retention_Sheet1_2008Tables_FOCUS_ERM-ERD-FEP-LITH-INTC-FAC-AP_DRAFTv7_2009Tables_FOCUS_E_ITRS-AP and Interconnectv1" xfId="6251" xr:uid="{00000000-0005-0000-0000-0000E11A0000}"/>
    <cellStyle name="___retention_Sheet1_2008Tables_FOCUS_ERM-ERD-FEP-LITH-INTC-FAC-AP_DRAFTv7_2009Tables_ORTC_V5" xfId="2787" xr:uid="{00000000-0005-0000-0000-0000E21A0000}"/>
    <cellStyle name="___retention_Sheet1_2008Tables_FOCUS_ERM-ERD-FEP-LITH-INTC-FAC-AP_DRAFTv7_2010-Update-PIDS-4B-lsw" xfId="7719" xr:uid="{00000000-0005-0000-0000-0000E31A0000}"/>
    <cellStyle name="___retention_Sheet1_2008Tables_FOCUS_ERM-ERD-FEP-LITH-INTC-FAC-AP_DRAFTv7_2011_ORTC-2A" xfId="3206" xr:uid="{00000000-0005-0000-0000-0000E41A0000}"/>
    <cellStyle name="___retention_Sheet1_2008Tables_FOCUS_ERM-ERD-FEP-LITH-INTC-FAC-AP_DRAFTv7_4FINAL2009Tables_ERD_Oct30_lsw" xfId="2788" xr:uid="{00000000-0005-0000-0000-0000E51A0000}"/>
    <cellStyle name="___retention_Sheet1_2008Tables_FOCUS_ERM-ERD-FEP-LITH-INTC-FAC-AP_DRAFTv7_4FINAL2009Tables_ERD_Oct30_lsw2" xfId="2789" xr:uid="{00000000-0005-0000-0000-0000E61A0000}"/>
    <cellStyle name="___retention_Sheet1_2008Tables_FOCUS_ERM-ERD-FEP-LITH-INTC-FAC-AP_DRAFTv7_ITRS 2010 NAND Flash table revision--LSW  (Revised 09-15-2010)" xfId="7720" xr:uid="{00000000-0005-0000-0000-0000E71A0000}"/>
    <cellStyle name="___retention_Sheet1_2008Tables_FOCUS_ERM-ERD-FEP-LITH-INTC-FAC-AP_DRAFTv7_ITRS B)_Table_ver6_INTC1~6_021710_After_Telecon_Rev_Alexis-lswEDITORS-NOTES" xfId="6252" xr:uid="{00000000-0005-0000-0000-0000E81A0000}"/>
    <cellStyle name="___retention_Sheet1_2008Tables_FOCUS_ERM-ERD-FEP-LITH-INTC-FAC-AP_DRAFTv7_ITRS EUV Mask WG Meeting with Proposals-2009" xfId="2790" xr:uid="{00000000-0005-0000-0000-0000E91A0000}"/>
    <cellStyle name="___retention_Sheet1_2008Tables_FOCUS_ERM-ERD-FEP-LITH-INTC-FAC-AP_DRAFTv7_ITRS Optica Mask Table change note 200907011" xfId="2791" xr:uid="{00000000-0005-0000-0000-0000EA1A0000}"/>
    <cellStyle name="___retention_Sheet1_2008Tables_FOCUS_ERM-ERD-FEP-LITH-INTC-FAC-AP_DRAFTv7_Litho_Challenges_2009_ITRS_Lith_Table_Summary-V5" xfId="2792" xr:uid="{00000000-0005-0000-0000-0000EB1A0000}"/>
    <cellStyle name="___retention_Sheet1_2008Tables_FOCUS_ERM-ERD-FEP-LITH-INTC-FAC-AP_DRAFTv7_Table INTC6-Final from Italy" xfId="6253" xr:uid="{00000000-0005-0000-0000-0000EC1A0000}"/>
    <cellStyle name="___retention_Sheet1_2008Tables_FOCUS_ERM-ERD-FEP-LITH-INTC-FAC-AP_DRAFTv7_Table-PIDS4-LSW" xfId="7721" xr:uid="{00000000-0005-0000-0000-0000ED1A0000}"/>
    <cellStyle name="___retention_Sheet1_2008Tables_FOCUS_ERM-ERD-FEP-LITH-INTC-FAC-AP_DRAFTv7_To Linda ITRS_NILb (2)" xfId="2793" xr:uid="{00000000-0005-0000-0000-0000EE1A0000}"/>
    <cellStyle name="___retention_Sheet1_2008Test 081203 handler revised proposal by SEAJ" xfId="6254" xr:uid="{00000000-0005-0000-0000-0000EF1A0000}"/>
    <cellStyle name="___retention_Sheet1_2008Test 081203 handler revised proposal by SEAJ_2009 ITRS TestTable(Handler)090505" xfId="6255" xr:uid="{00000000-0005-0000-0000-0000F01A0000}"/>
    <cellStyle name="___retention_Sheet1_2008Test 081203 handler revised proposal by SEAJ_Table Test-T8 RF updated 14 July 2009" xfId="6256" xr:uid="{00000000-0005-0000-0000-0000F11A0000}"/>
    <cellStyle name="___retention_Sheet1_2008Test 1120 prober " xfId="6257" xr:uid="{00000000-0005-0000-0000-0000F21A0000}"/>
    <cellStyle name="___retention_Sheet1_2008Test 1120 prober _2009 ITRS TestTable(Handler)090505" xfId="6258" xr:uid="{00000000-0005-0000-0000-0000F31A0000}"/>
    <cellStyle name="___retention_Sheet1_2008Test 1120 prober _Table Test-T8 RF updated 14 July 2009" xfId="6259" xr:uid="{00000000-0005-0000-0000-0000F41A0000}"/>
    <cellStyle name="___retention_Sheet1_2008Test0722" xfId="6260" xr:uid="{00000000-0005-0000-0000-0000F51A0000}"/>
    <cellStyle name="___retention_Sheet1_2008Test0722_2009 ITRS TestTable(Handler)090505" xfId="6261" xr:uid="{00000000-0005-0000-0000-0000F61A0000}"/>
    <cellStyle name="___retention_Sheet1_2008Test0722_Table Test-T8 RF updated 14 July 2009" xfId="6262" xr:uid="{00000000-0005-0000-0000-0000F71A0000}"/>
    <cellStyle name="___retention_Sheet1_2008Test1215" xfId="6263" xr:uid="{00000000-0005-0000-0000-0000F81A0000}"/>
    <cellStyle name="___retention_Sheet1_2008Test1215_Table Test-T8 RF updated 14 July 2009" xfId="6264" xr:uid="{00000000-0005-0000-0000-0000F91A0000}"/>
    <cellStyle name="___retention_Sheet1_2008TestProposals_Handler_081208" xfId="6265" xr:uid="{00000000-0005-0000-0000-0000FA1A0000}"/>
    <cellStyle name="___retention_Sheet1_2008TestProposals_Handler_081208_Table Test-T8 RF updated 14 July 2009" xfId="6266" xr:uid="{00000000-0005-0000-0000-0000FB1A0000}"/>
    <cellStyle name="___retention_Sheet1_2009 ITRS TestTable(Handler)090505" xfId="6267" xr:uid="{00000000-0005-0000-0000-0000FC1A0000}"/>
    <cellStyle name="___retention_Sheet1_2009 TR Tables_Factory Integration version 08-LSW" xfId="2794" xr:uid="{00000000-0005-0000-0000-0000FD1A0000}"/>
    <cellStyle name="___retention_Sheet1_2009 TR Tables_Factory Integration(20090806)_02A" xfId="2795" xr:uid="{00000000-0005-0000-0000-0000FE1A0000}"/>
    <cellStyle name="___retention_Sheet1_2009_INDEX" xfId="6268" xr:uid="{00000000-0005-0000-0000-0000FF1A0000}"/>
    <cellStyle name="___retention_Sheet1_2009_InterconnectTables_03032010" xfId="6269" xr:uid="{00000000-0005-0000-0000-0000001B0000}"/>
    <cellStyle name="___retention_Sheet1_2009Tables_FOCUS_B_ITRS" xfId="2796" xr:uid="{00000000-0005-0000-0000-0000011B0000}"/>
    <cellStyle name="___retention_Sheet1_2009Tables_FOCUS_B_itwg(Factory Integration)09" xfId="2797" xr:uid="{00000000-0005-0000-0000-0000021B0000}"/>
    <cellStyle name="___retention_Sheet1_2009Tables_Focus_B-LITH-US-Bussels-V3" xfId="2798" xr:uid="{00000000-0005-0000-0000-0000031B0000}"/>
    <cellStyle name="___retention_Sheet1_2009Tables_Focus_B-LITH-US-V13b" xfId="2799" xr:uid="{00000000-0005-0000-0000-0000041B0000}"/>
    <cellStyle name="___retention_Sheet1_2009Tables_FOCUS_C_ITRS-FEPITWG(LL edits)" xfId="6842" xr:uid="{00000000-0005-0000-0000-0000051B0000}"/>
    <cellStyle name="___retention_Sheet1_2009Tables_FOCUS_C_ITRSV1" xfId="2800" xr:uid="{00000000-0005-0000-0000-0000061B0000}"/>
    <cellStyle name="___retention_Sheet1_2009Tables_FOCUS_C_ITRSV3" xfId="2801" xr:uid="{00000000-0005-0000-0000-0000071B0000}"/>
    <cellStyle name="___retention_Sheet1_2009Tables_FOCUS_D_ITRS-ITWG Copy 2010 V1" xfId="2802" xr:uid="{00000000-0005-0000-0000-0000081B0000}"/>
    <cellStyle name="___retention_Sheet1_2009Tables_FOCUS_E_ITRS-AP and Interconnectv1" xfId="6270" xr:uid="{00000000-0005-0000-0000-0000091B0000}"/>
    <cellStyle name="___retention_Sheet1_2009Tables_ORTC_V5" xfId="2803" xr:uid="{00000000-0005-0000-0000-00000A1B0000}"/>
    <cellStyle name="___retention_Sheet1_2010-Update-PIDS-4B-lsw" xfId="6843" xr:uid="{00000000-0005-0000-0000-00000B1B0000}"/>
    <cellStyle name="___retention_Sheet1_2011_ORTC-2A" xfId="3207" xr:uid="{00000000-0005-0000-0000-00000C1B0000}"/>
    <cellStyle name="___retention_Sheet1_4FINAL2009Tables_ERD_Oct30_lsw" xfId="2804" xr:uid="{00000000-0005-0000-0000-00000D1B0000}"/>
    <cellStyle name="___retention_Sheet1_4FINAL2009Tables_ERD_Oct30_lsw2" xfId="2805" xr:uid="{00000000-0005-0000-0000-00000E1B0000}"/>
    <cellStyle name="___retention_Sheet1_ITRS 2010 NAND Flash table revision--LSW  (Revised 09-15-2010)" xfId="7431" xr:uid="{00000000-0005-0000-0000-00000F1B0000}"/>
    <cellStyle name="___retention_Sheet1_ITRS B)_Table_ver6_INTC1~6_021710_After_Telecon_Rev_Alexis-lswEDITORS-NOTES" xfId="6271" xr:uid="{00000000-0005-0000-0000-0000101B0000}"/>
    <cellStyle name="___retention_Sheet1_ITRS EUV Mask WG Meeting with Proposals-2009" xfId="2806" xr:uid="{00000000-0005-0000-0000-0000111B0000}"/>
    <cellStyle name="___retention_Sheet1_ITRS Optica Mask Table change note 200907011" xfId="2807" xr:uid="{00000000-0005-0000-0000-0000121B0000}"/>
    <cellStyle name="___retention_Sheet1_Litho_Challenges_2009_ITRS_Lith_Table_Summary-V5" xfId="2808" xr:uid="{00000000-0005-0000-0000-0000131B0000}"/>
    <cellStyle name="___retention_Sheet1_Table INTC6-Final from Italy" xfId="6272" xr:uid="{00000000-0005-0000-0000-0000141B0000}"/>
    <cellStyle name="___retention_Sheet1_Table Test-T11 Prober updated 08Jul09" xfId="6273" xr:uid="{00000000-0005-0000-0000-0000151B0000}"/>
    <cellStyle name="___retention_Sheet1_Table Test-T8 RF updated 14 July 2009" xfId="6274" xr:uid="{00000000-0005-0000-0000-0000161B0000}"/>
    <cellStyle name="___retention_Sheet1_Table-PIDS4-LSW" xfId="7722" xr:uid="{00000000-0005-0000-0000-0000171B0000}"/>
    <cellStyle name="___retention_Sheet1_Test_Tables_20081208" xfId="6275" xr:uid="{00000000-0005-0000-0000-0000181B0000}"/>
    <cellStyle name="___retention_Sheet1_Test_Tables_20081208 Korea feedback_08081225 " xfId="6276" xr:uid="{00000000-0005-0000-0000-0000191B0000}"/>
    <cellStyle name="___retention_Sheet1_Test_Tables_20081208 Korea feedback_08081225 _Table Test-T8 RF updated 14 July 2009" xfId="6277" xr:uid="{00000000-0005-0000-0000-00001A1B0000}"/>
    <cellStyle name="___retention_Sheet1_Test_Tables_20081208_Table Test-T8 RF updated 14 July 2009" xfId="6278" xr:uid="{00000000-0005-0000-0000-00001B1B0000}"/>
    <cellStyle name="___retention_Sheet1_Test_Tables_20081231プローブカード案" xfId="6279" xr:uid="{00000000-0005-0000-0000-00001C1B0000}"/>
    <cellStyle name="___retention_Sheet1_Test_Tables_20081231プローブカード案_Table Test-T8 RF updated 14 July 2009" xfId="6280" xr:uid="{00000000-0005-0000-0000-00001D1B0000}"/>
    <cellStyle name="___retention_Sheet1_Test_Tables_20090113プローブカード案2" xfId="6281" xr:uid="{00000000-0005-0000-0000-00001E1B0000}"/>
    <cellStyle name="___retention_Sheet1_Test_Tables_20090113プローブカード案2_Table Test-T8 RF updated 14 July 2009" xfId="6282" xr:uid="{00000000-0005-0000-0000-00001F1B0000}"/>
    <cellStyle name="___retention_Sheet1_Test_Tables_20090113プローブカード案3" xfId="6283" xr:uid="{00000000-0005-0000-0000-0000201B0000}"/>
    <cellStyle name="___retention_Sheet1_Test_Tables_20090113プローブカード案3_Table Test-T8 RF updated 14 July 2009" xfId="6284" xr:uid="{00000000-0005-0000-0000-0000211B0000}"/>
    <cellStyle name="___retention_Sheet1_To Linda ITRS_NILb (2)" xfId="2809" xr:uid="{00000000-0005-0000-0000-0000221B0000}"/>
    <cellStyle name="___retention_Sheet1_見直しfor2009：2007Test0829_SoC&amp;Logic" xfId="6285" xr:uid="{00000000-0005-0000-0000-0000231B0000}"/>
    <cellStyle name="___retention_Sheet1_見直しfor2009：2007Test0829_SoC&amp;Logic(0707会議後)" xfId="6286" xr:uid="{00000000-0005-0000-0000-0000241B0000}"/>
    <cellStyle name="___retention_SOC_Table_Rev 2" xfId="2810" xr:uid="{00000000-0005-0000-0000-0000251B0000}"/>
    <cellStyle name="___retention_SOC_Table_Rev 2 2" xfId="6908" xr:uid="{00000000-0005-0000-0000-0000261B0000}"/>
    <cellStyle name="___retention_SOC_Table_Rev 2_2007Test_SoC_0618" xfId="2811" xr:uid="{00000000-0005-0000-0000-0000271B0000}"/>
    <cellStyle name="___retention_SOC_Table_Rev 2_2007Test_SoC_0618 2" xfId="6909" xr:uid="{00000000-0005-0000-0000-0000281B0000}"/>
    <cellStyle name="___retention_SOC_Table_Rev 2_2007Test_SoC_0618_2008Tables_FOCUS_ERM-ERD-FEP-LITH-INTC-FAC-AP_DRAFTv7" xfId="2812" xr:uid="{00000000-0005-0000-0000-0000291B0000}"/>
    <cellStyle name="___retention_SOC_Table_Rev 2_2007Test_SoC_0618_2008Tables_FOCUS_ERM-ERD-FEP-LITH-INTC-FAC-AP_DRAFTv7 2" xfId="7511" xr:uid="{00000000-0005-0000-0000-00002A1B0000}"/>
    <cellStyle name="___retention_SOC_Table_Rev 2_2007Test_SoC_0618_2008Tables_FOCUS_ERM-ERD-FEP-LITH-INTC-FAC-AP_DRAFTv7_2009 TR Tables_Factory Integration version 08-LSW" xfId="2813" xr:uid="{00000000-0005-0000-0000-00002B1B0000}"/>
    <cellStyle name="___retention_SOC_Table_Rev 2_2007Test_SoC_0618_2008Tables_FOCUS_ERM-ERD-FEP-LITH-INTC-FAC-AP_DRAFTv7_2009 TR Tables_Factory Integration(20090806)_02A" xfId="2814" xr:uid="{00000000-0005-0000-0000-00002C1B0000}"/>
    <cellStyle name="___retention_SOC_Table_Rev 2_2007Test_SoC_0618_2008Tables_FOCUS_ERM-ERD-FEP-LITH-INTC-FAC-AP_DRAFTv7_2009_INDEX" xfId="6287" xr:uid="{00000000-0005-0000-0000-00002D1B0000}"/>
    <cellStyle name="___retention_SOC_Table_Rev 2_2007Test_SoC_0618_2008Tables_FOCUS_ERM-ERD-FEP-LITH-INTC-FAC-AP_DRAFTv7_2009_InterconnectTables_03032010" xfId="6288" xr:uid="{00000000-0005-0000-0000-00002E1B0000}"/>
    <cellStyle name="___retention_SOC_Table_Rev 2_2007Test_SoC_0618_2008Tables_FOCUS_ERM-ERD-FEP-LITH-INTC-FAC-AP_DRAFTv7_2009Tables_FOCUS_B_ITRS" xfId="2815" xr:uid="{00000000-0005-0000-0000-00002F1B0000}"/>
    <cellStyle name="___retention_SOC_Table_Rev 2_2007Test_SoC_0618_2008Tables_FOCUS_ERM-ERD-FEP-LITH-INTC-FAC-AP_DRAFTv7_2009Tables_FOCUS_B_itwg(Factory Integration)09" xfId="2816" xr:uid="{00000000-0005-0000-0000-0000301B0000}"/>
    <cellStyle name="___retention_SOC_Table_Rev 2_2007Test_SoC_0618_2008Tables_FOCUS_ERM-ERD-FEP-LITH-INTC-FAC-AP_DRAFTv7_2009Tables_Focus_B-LITH-US-Bussels-V3" xfId="2817" xr:uid="{00000000-0005-0000-0000-0000311B0000}"/>
    <cellStyle name="___retention_SOC_Table_Rev 2_2007Test_SoC_0618_2008Tables_FOCUS_ERM-ERD-FEP-LITH-INTC-FAC-AP_DRAFTv7_2009Tables_Focus_B-LITH-US-V13b" xfId="2818" xr:uid="{00000000-0005-0000-0000-0000321B0000}"/>
    <cellStyle name="___retention_SOC_Table_Rev 2_2007Test_SoC_0618_2008Tables_FOCUS_ERM-ERD-FEP-LITH-INTC-FAC-AP_DRAFTv7_2009Tables_FOCUS_C_ITRS-FEPITWG(LL edits)" xfId="7723" xr:uid="{00000000-0005-0000-0000-0000331B0000}"/>
    <cellStyle name="___retention_SOC_Table_Rev 2_2007Test_SoC_0618_2008Tables_FOCUS_ERM-ERD-FEP-LITH-INTC-FAC-AP_DRAFTv7_2009Tables_FOCUS_C_ITRSV1" xfId="2819" xr:uid="{00000000-0005-0000-0000-0000341B0000}"/>
    <cellStyle name="___retention_SOC_Table_Rev 2_2007Test_SoC_0618_2008Tables_FOCUS_ERM-ERD-FEP-LITH-INTC-FAC-AP_DRAFTv7_2009Tables_FOCUS_C_ITRSV3" xfId="2820" xr:uid="{00000000-0005-0000-0000-0000351B0000}"/>
    <cellStyle name="___retention_SOC_Table_Rev 2_2007Test_SoC_0618_2008Tables_FOCUS_ERM-ERD-FEP-LITH-INTC-FAC-AP_DRAFTv7_2009Tables_FOCUS_D_ITRS-ITWG Copy 2010 V1" xfId="2821" xr:uid="{00000000-0005-0000-0000-0000361B0000}"/>
    <cellStyle name="___retention_SOC_Table_Rev 2_2007Test_SoC_0618_2008Tables_FOCUS_ERM-ERD-FEP-LITH-INTC-FAC-AP_DRAFTv7_2009Tables_FOCUS_E_ITRS-AP and Interconnectv1" xfId="6289" xr:uid="{00000000-0005-0000-0000-0000371B0000}"/>
    <cellStyle name="___retention_SOC_Table_Rev 2_2007Test_SoC_0618_2008Tables_FOCUS_ERM-ERD-FEP-LITH-INTC-FAC-AP_DRAFTv7_2009Tables_ORTC_V5" xfId="2822" xr:uid="{00000000-0005-0000-0000-0000381B0000}"/>
    <cellStyle name="___retention_SOC_Table_Rev 2_2007Test_SoC_0618_2008Tables_FOCUS_ERM-ERD-FEP-LITH-INTC-FAC-AP_DRAFTv7_2010-Update-PIDS-4B-lsw" xfId="7129" xr:uid="{00000000-0005-0000-0000-0000391B0000}"/>
    <cellStyle name="___retention_SOC_Table_Rev 2_2007Test_SoC_0618_2008Tables_FOCUS_ERM-ERD-FEP-LITH-INTC-FAC-AP_DRAFTv7_2011_ORTC-2A" xfId="3208" xr:uid="{00000000-0005-0000-0000-00003A1B0000}"/>
    <cellStyle name="___retention_SOC_Table_Rev 2_2007Test_SoC_0618_2008Tables_FOCUS_ERM-ERD-FEP-LITH-INTC-FAC-AP_DRAFTv7_4FINAL2009Tables_ERD_Oct30_lsw" xfId="2823" xr:uid="{00000000-0005-0000-0000-00003B1B0000}"/>
    <cellStyle name="___retention_SOC_Table_Rev 2_2007Test_SoC_0618_2008Tables_FOCUS_ERM-ERD-FEP-LITH-INTC-FAC-AP_DRAFTv7_4FINAL2009Tables_ERD_Oct30_lsw2" xfId="2824" xr:uid="{00000000-0005-0000-0000-00003C1B0000}"/>
    <cellStyle name="___retention_SOC_Table_Rev 2_2007Test_SoC_0618_2008Tables_FOCUS_ERM-ERD-FEP-LITH-INTC-FAC-AP_DRAFTv7_ITRS 2010 NAND Flash table revision--LSW  (Revised 09-15-2010)" xfId="7130" xr:uid="{00000000-0005-0000-0000-00003D1B0000}"/>
    <cellStyle name="___retention_SOC_Table_Rev 2_2007Test_SoC_0618_2008Tables_FOCUS_ERM-ERD-FEP-LITH-INTC-FAC-AP_DRAFTv7_ITRS B)_Table_ver6_INTC1~6_021710_After_Telecon_Rev_Alexis-lswEDITORS-NOTES" xfId="6290" xr:uid="{00000000-0005-0000-0000-00003E1B0000}"/>
    <cellStyle name="___retention_SOC_Table_Rev 2_2007Test_SoC_0618_2008Tables_FOCUS_ERM-ERD-FEP-LITH-INTC-FAC-AP_DRAFTv7_ITRS EUV Mask WG Meeting with Proposals-2009" xfId="2825" xr:uid="{00000000-0005-0000-0000-00003F1B0000}"/>
    <cellStyle name="___retention_SOC_Table_Rev 2_2007Test_SoC_0618_2008Tables_FOCUS_ERM-ERD-FEP-LITH-INTC-FAC-AP_DRAFTv7_ITRS Optica Mask Table change note 200907011" xfId="2826" xr:uid="{00000000-0005-0000-0000-0000401B0000}"/>
    <cellStyle name="___retention_SOC_Table_Rev 2_2007Test_SoC_0618_2008Tables_FOCUS_ERM-ERD-FEP-LITH-INTC-FAC-AP_DRAFTv7_Litho_Challenges_2009_ITRS_Lith_Table_Summary-V5" xfId="2827" xr:uid="{00000000-0005-0000-0000-0000411B0000}"/>
    <cellStyle name="___retention_SOC_Table_Rev 2_2007Test_SoC_0618_2008Tables_FOCUS_ERM-ERD-FEP-LITH-INTC-FAC-AP_DRAFTv7_Table INTC6-Final from Italy" xfId="6291" xr:uid="{00000000-0005-0000-0000-0000421B0000}"/>
    <cellStyle name="___retention_SOC_Table_Rev 2_2007Test_SoC_0618_2008Tables_FOCUS_ERM-ERD-FEP-LITH-INTC-FAC-AP_DRAFTv7_Table-PIDS4-LSW" xfId="6844" xr:uid="{00000000-0005-0000-0000-0000431B0000}"/>
    <cellStyle name="___retention_SOC_Table_Rev 2_2007Test_SoC_0618_2008Tables_FOCUS_ERM-ERD-FEP-LITH-INTC-FAC-AP_DRAFTv7_To Linda ITRS_NILb (2)" xfId="2828" xr:uid="{00000000-0005-0000-0000-0000441B0000}"/>
    <cellStyle name="___retention_SOC_Table_Rev 2_2007Test_SoC_0618_2008Test 081203 handler revised proposal by SEAJ" xfId="6292" xr:uid="{00000000-0005-0000-0000-0000451B0000}"/>
    <cellStyle name="___retention_SOC_Table_Rev 2_2007Test_SoC_0618_2008Test 081203 handler revised proposal by SEAJ_2009 ITRS TestTable(Handler)090505" xfId="6293" xr:uid="{00000000-0005-0000-0000-0000461B0000}"/>
    <cellStyle name="___retention_SOC_Table_Rev 2_2007Test_SoC_0618_2008Test 081203 handler revised proposal by SEAJ_Table Test-T8 RF updated 14 July 2009" xfId="6294" xr:uid="{00000000-0005-0000-0000-0000471B0000}"/>
    <cellStyle name="___retention_SOC_Table_Rev 2_2007Test_SoC_0618_2008Test 1120 prober " xfId="6295" xr:uid="{00000000-0005-0000-0000-0000481B0000}"/>
    <cellStyle name="___retention_SOC_Table_Rev 2_2007Test_SoC_0618_2008Test 1120 prober _2009 ITRS TestTable(Handler)090505" xfId="6296" xr:uid="{00000000-0005-0000-0000-0000491B0000}"/>
    <cellStyle name="___retention_SOC_Table_Rev 2_2007Test_SoC_0618_2008Test 1120 prober _Table Test-T8 RF updated 14 July 2009" xfId="6297" xr:uid="{00000000-0005-0000-0000-00004A1B0000}"/>
    <cellStyle name="___retention_SOC_Table_Rev 2_2007Test_SoC_0618_2008Test0722" xfId="6298" xr:uid="{00000000-0005-0000-0000-00004B1B0000}"/>
    <cellStyle name="___retention_SOC_Table_Rev 2_2007Test_SoC_0618_2008Test0722_2009 ITRS TestTable(Handler)090505" xfId="6299" xr:uid="{00000000-0005-0000-0000-00004C1B0000}"/>
    <cellStyle name="___retention_SOC_Table_Rev 2_2007Test_SoC_0618_2008Test0722_Table Test-T8 RF updated 14 July 2009" xfId="6300" xr:uid="{00000000-0005-0000-0000-00004D1B0000}"/>
    <cellStyle name="___retention_SOC_Table_Rev 2_2007Test_SoC_0618_2008Test1215" xfId="6301" xr:uid="{00000000-0005-0000-0000-00004E1B0000}"/>
    <cellStyle name="___retention_SOC_Table_Rev 2_2007Test_SoC_0618_2008Test1215_Table Test-T8 RF updated 14 July 2009" xfId="6302" xr:uid="{00000000-0005-0000-0000-00004F1B0000}"/>
    <cellStyle name="___retention_SOC_Table_Rev 2_2007Test_SoC_0618_2008TestProposals_Handler_081208" xfId="6303" xr:uid="{00000000-0005-0000-0000-0000501B0000}"/>
    <cellStyle name="___retention_SOC_Table_Rev 2_2007Test_SoC_0618_2008TestProposals_Handler_081208_Table Test-T8 RF updated 14 July 2009" xfId="6304" xr:uid="{00000000-0005-0000-0000-0000511B0000}"/>
    <cellStyle name="___retention_SOC_Table_Rev 2_2007Test_SoC_0618_2009 ITRS TestTable(Handler)090505" xfId="6305" xr:uid="{00000000-0005-0000-0000-0000521B0000}"/>
    <cellStyle name="___retention_SOC_Table_Rev 2_2007Test_SoC_0618_2009 TR Tables_Factory Integration version 08-LSW" xfId="2829" xr:uid="{00000000-0005-0000-0000-0000531B0000}"/>
    <cellStyle name="___retention_SOC_Table_Rev 2_2007Test_SoC_0618_2009 TR Tables_Factory Integration(20090806)_02A" xfId="2830" xr:uid="{00000000-0005-0000-0000-0000541B0000}"/>
    <cellStyle name="___retention_SOC_Table_Rev 2_2007Test_SoC_0618_2009_INDEX" xfId="6306" xr:uid="{00000000-0005-0000-0000-0000551B0000}"/>
    <cellStyle name="___retention_SOC_Table_Rev 2_2007Test_SoC_0618_2009_InterconnectTables_03032010" xfId="6307" xr:uid="{00000000-0005-0000-0000-0000561B0000}"/>
    <cellStyle name="___retention_SOC_Table_Rev 2_2007Test_SoC_0618_2009Tables_FOCUS_B_ITRS" xfId="2831" xr:uid="{00000000-0005-0000-0000-0000571B0000}"/>
    <cellStyle name="___retention_SOC_Table_Rev 2_2007Test_SoC_0618_2009Tables_FOCUS_B_itwg(Factory Integration)09" xfId="2832" xr:uid="{00000000-0005-0000-0000-0000581B0000}"/>
    <cellStyle name="___retention_SOC_Table_Rev 2_2007Test_SoC_0618_2009Tables_Focus_B-LITH-US-Bussels-V3" xfId="2833" xr:uid="{00000000-0005-0000-0000-0000591B0000}"/>
    <cellStyle name="___retention_SOC_Table_Rev 2_2007Test_SoC_0618_2009Tables_Focus_B-LITH-US-V13b" xfId="2834" xr:uid="{00000000-0005-0000-0000-00005A1B0000}"/>
    <cellStyle name="___retention_SOC_Table_Rev 2_2007Test_SoC_0618_2009Tables_FOCUS_C_ITRS-FEPITWG(LL edits)" xfId="7432" xr:uid="{00000000-0005-0000-0000-00005B1B0000}"/>
    <cellStyle name="___retention_SOC_Table_Rev 2_2007Test_SoC_0618_2009Tables_FOCUS_C_ITRSV1" xfId="2835" xr:uid="{00000000-0005-0000-0000-00005C1B0000}"/>
    <cellStyle name="___retention_SOC_Table_Rev 2_2007Test_SoC_0618_2009Tables_FOCUS_C_ITRSV3" xfId="2836" xr:uid="{00000000-0005-0000-0000-00005D1B0000}"/>
    <cellStyle name="___retention_SOC_Table_Rev 2_2007Test_SoC_0618_2009Tables_FOCUS_D_ITRS-ITWG Copy 2010 V1" xfId="2837" xr:uid="{00000000-0005-0000-0000-00005E1B0000}"/>
    <cellStyle name="___retention_SOC_Table_Rev 2_2007Test_SoC_0618_2009Tables_FOCUS_E_ITRS-AP and Interconnectv1" xfId="6308" xr:uid="{00000000-0005-0000-0000-00005F1B0000}"/>
    <cellStyle name="___retention_SOC_Table_Rev 2_2007Test_SoC_0618_2009Tables_ORTC_V5" xfId="2838" xr:uid="{00000000-0005-0000-0000-0000601B0000}"/>
    <cellStyle name="___retention_SOC_Table_Rev 2_2007Test_SoC_0618_2010-Update-PIDS-4B-lsw" xfId="7433" xr:uid="{00000000-0005-0000-0000-0000611B0000}"/>
    <cellStyle name="___retention_SOC_Table_Rev 2_2007Test_SoC_0618_2011_ORTC-2A" xfId="3209" xr:uid="{00000000-0005-0000-0000-0000621B0000}"/>
    <cellStyle name="___retention_SOC_Table_Rev 2_2007Test_SoC_0618_4FINAL2009Tables_ERD_Oct30_lsw" xfId="2839" xr:uid="{00000000-0005-0000-0000-0000631B0000}"/>
    <cellStyle name="___retention_SOC_Table_Rev 2_2007Test_SoC_0618_4FINAL2009Tables_ERD_Oct30_lsw2" xfId="2840" xr:uid="{00000000-0005-0000-0000-0000641B0000}"/>
    <cellStyle name="___retention_SOC_Table_Rev 2_2007Test_SoC_0618_ITRS 2010 NAND Flash table revision--LSW  (Revised 09-15-2010)" xfId="7434" xr:uid="{00000000-0005-0000-0000-0000651B0000}"/>
    <cellStyle name="___retention_SOC_Table_Rev 2_2007Test_SoC_0618_ITRS B)_Table_ver6_INTC1~6_021710_After_Telecon_Rev_Alexis-lswEDITORS-NOTES" xfId="6309" xr:uid="{00000000-0005-0000-0000-0000661B0000}"/>
    <cellStyle name="___retention_SOC_Table_Rev 2_2007Test_SoC_0618_ITRS EUV Mask WG Meeting with Proposals-2009" xfId="2841" xr:uid="{00000000-0005-0000-0000-0000671B0000}"/>
    <cellStyle name="___retention_SOC_Table_Rev 2_2007Test_SoC_0618_ITRS Optica Mask Table change note 200907011" xfId="2842" xr:uid="{00000000-0005-0000-0000-0000681B0000}"/>
    <cellStyle name="___retention_SOC_Table_Rev 2_2007Test_SoC_0618_Litho_Challenges_2009_ITRS_Lith_Table_Summary-V5" xfId="2843" xr:uid="{00000000-0005-0000-0000-0000691B0000}"/>
    <cellStyle name="___retention_SOC_Table_Rev 2_2007Test_SoC_0618_Table INTC6-Final from Italy" xfId="6310" xr:uid="{00000000-0005-0000-0000-00006A1B0000}"/>
    <cellStyle name="___retention_SOC_Table_Rev 2_2007Test_SoC_0618_Table Test-T11 Prober updated 08Jul09" xfId="6311" xr:uid="{00000000-0005-0000-0000-00006B1B0000}"/>
    <cellStyle name="___retention_SOC_Table_Rev 2_2007Test_SoC_0618_Table Test-T8 RF updated 14 July 2009" xfId="6312" xr:uid="{00000000-0005-0000-0000-00006C1B0000}"/>
    <cellStyle name="___retention_SOC_Table_Rev 2_2007Test_SoC_0618_Table-PIDS4-LSW" xfId="7435" xr:uid="{00000000-0005-0000-0000-00006D1B0000}"/>
    <cellStyle name="___retention_SOC_Table_Rev 2_2007Test_SoC_0618_Test_Tables_20081208" xfId="6313" xr:uid="{00000000-0005-0000-0000-00006E1B0000}"/>
    <cellStyle name="___retention_SOC_Table_Rev 2_2007Test_SoC_0618_Test_Tables_20081208 Korea feedback_08081225 " xfId="6314" xr:uid="{00000000-0005-0000-0000-00006F1B0000}"/>
    <cellStyle name="___retention_SOC_Table_Rev 2_2007Test_SoC_0618_Test_Tables_20081208 Korea feedback_08081225 _Table Test-T8 RF updated 14 July 2009" xfId="6315" xr:uid="{00000000-0005-0000-0000-0000701B0000}"/>
    <cellStyle name="___retention_SOC_Table_Rev 2_2007Test_SoC_0618_Test_Tables_20081208_Table Test-T8 RF updated 14 July 2009" xfId="6316" xr:uid="{00000000-0005-0000-0000-0000711B0000}"/>
    <cellStyle name="___retention_SOC_Table_Rev 2_2007Test_SoC_0618_Test_Tables_20081231プローブカード案" xfId="6317" xr:uid="{00000000-0005-0000-0000-0000721B0000}"/>
    <cellStyle name="___retention_SOC_Table_Rev 2_2007Test_SoC_0618_Test_Tables_20081231プローブカード案_Table Test-T8 RF updated 14 July 2009" xfId="6318" xr:uid="{00000000-0005-0000-0000-0000731B0000}"/>
    <cellStyle name="___retention_SOC_Table_Rev 2_2007Test_SoC_0618_Test_Tables_20090113プローブカード案2" xfId="6319" xr:uid="{00000000-0005-0000-0000-0000741B0000}"/>
    <cellStyle name="___retention_SOC_Table_Rev 2_2007Test_SoC_0618_Test_Tables_20090113プローブカード案2_Table Test-T8 RF updated 14 July 2009" xfId="6320" xr:uid="{00000000-0005-0000-0000-0000751B0000}"/>
    <cellStyle name="___retention_SOC_Table_Rev 2_2007Test_SoC_0618_Test_Tables_20090113プローブカード案3" xfId="6321" xr:uid="{00000000-0005-0000-0000-0000761B0000}"/>
    <cellStyle name="___retention_SOC_Table_Rev 2_2007Test_SoC_0618_Test_Tables_20090113プローブカード案3_Table Test-T8 RF updated 14 July 2009" xfId="6322" xr:uid="{00000000-0005-0000-0000-0000771B0000}"/>
    <cellStyle name="___retention_SOC_Table_Rev 2_2007Test_SoC_0618_To Linda ITRS_NILb (2)" xfId="2844" xr:uid="{00000000-0005-0000-0000-0000781B0000}"/>
    <cellStyle name="___retention_SOC_Table_Rev 2_2007Test_SoC_0618_見直しfor2009：2007Test0829_SoC&amp;Logic" xfId="6323" xr:uid="{00000000-0005-0000-0000-0000791B0000}"/>
    <cellStyle name="___retention_SOC_Table_Rev 2_2007Test_SoC_0618_見直しfor2009：2007Test0829_SoC&amp;Logic(0707会議後)" xfId="6324" xr:uid="{00000000-0005-0000-0000-00007A1B0000}"/>
    <cellStyle name="___retention_SOC_Table_Rev 2_2008Tables_FOCUS_ERM-ERD-FEP-LITH-INTC-FAC-AP_DRAFTv7" xfId="2845" xr:uid="{00000000-0005-0000-0000-00007B1B0000}"/>
    <cellStyle name="___retention_SOC_Table_Rev 2_2008Tables_FOCUS_ERM-ERD-FEP-LITH-INTC-FAC-AP_DRAFTv7 2" xfId="7789" xr:uid="{00000000-0005-0000-0000-00007C1B0000}"/>
    <cellStyle name="___retention_SOC_Table_Rev 2_2008Tables_FOCUS_ERM-ERD-FEP-LITH-INTC-FAC-AP_DRAFTv7_2009 TR Tables_Factory Integration version 08-LSW" xfId="2846" xr:uid="{00000000-0005-0000-0000-00007D1B0000}"/>
    <cellStyle name="___retention_SOC_Table_Rev 2_2008Tables_FOCUS_ERM-ERD-FEP-LITH-INTC-FAC-AP_DRAFTv7_2009 TR Tables_Factory Integration(20090806)_02A" xfId="2847" xr:uid="{00000000-0005-0000-0000-00007E1B0000}"/>
    <cellStyle name="___retention_SOC_Table_Rev 2_2008Tables_FOCUS_ERM-ERD-FEP-LITH-INTC-FAC-AP_DRAFTv7_2009_INDEX" xfId="6325" xr:uid="{00000000-0005-0000-0000-00007F1B0000}"/>
    <cellStyle name="___retention_SOC_Table_Rev 2_2008Tables_FOCUS_ERM-ERD-FEP-LITH-INTC-FAC-AP_DRAFTv7_2009_InterconnectTables_03032010" xfId="6326" xr:uid="{00000000-0005-0000-0000-0000801B0000}"/>
    <cellStyle name="___retention_SOC_Table_Rev 2_2008Tables_FOCUS_ERM-ERD-FEP-LITH-INTC-FAC-AP_DRAFTv7_2009Tables_FOCUS_B_ITRS" xfId="2848" xr:uid="{00000000-0005-0000-0000-0000811B0000}"/>
    <cellStyle name="___retention_SOC_Table_Rev 2_2008Tables_FOCUS_ERM-ERD-FEP-LITH-INTC-FAC-AP_DRAFTv7_2009Tables_FOCUS_B_itwg(Factory Integration)09" xfId="2849" xr:uid="{00000000-0005-0000-0000-0000821B0000}"/>
    <cellStyle name="___retention_SOC_Table_Rev 2_2008Tables_FOCUS_ERM-ERD-FEP-LITH-INTC-FAC-AP_DRAFTv7_2009Tables_Focus_B-LITH-US-Bussels-V3" xfId="2850" xr:uid="{00000000-0005-0000-0000-0000831B0000}"/>
    <cellStyle name="___retention_SOC_Table_Rev 2_2008Tables_FOCUS_ERM-ERD-FEP-LITH-INTC-FAC-AP_DRAFTv7_2009Tables_Focus_B-LITH-US-V13b" xfId="2851" xr:uid="{00000000-0005-0000-0000-0000841B0000}"/>
    <cellStyle name="___retention_SOC_Table_Rev 2_2008Tables_FOCUS_ERM-ERD-FEP-LITH-INTC-FAC-AP_DRAFTv7_2009Tables_FOCUS_C_ITRS-FEPITWG(LL edits)" xfId="7724" xr:uid="{00000000-0005-0000-0000-0000851B0000}"/>
    <cellStyle name="___retention_SOC_Table_Rev 2_2008Tables_FOCUS_ERM-ERD-FEP-LITH-INTC-FAC-AP_DRAFTv7_2009Tables_FOCUS_C_ITRSV1" xfId="2852" xr:uid="{00000000-0005-0000-0000-0000861B0000}"/>
    <cellStyle name="___retention_SOC_Table_Rev 2_2008Tables_FOCUS_ERM-ERD-FEP-LITH-INTC-FAC-AP_DRAFTv7_2009Tables_FOCUS_C_ITRSV3" xfId="2853" xr:uid="{00000000-0005-0000-0000-0000871B0000}"/>
    <cellStyle name="___retention_SOC_Table_Rev 2_2008Tables_FOCUS_ERM-ERD-FEP-LITH-INTC-FAC-AP_DRAFTv7_2009Tables_FOCUS_D_ITRS-ITWG Copy 2010 V1" xfId="2854" xr:uid="{00000000-0005-0000-0000-0000881B0000}"/>
    <cellStyle name="___retention_SOC_Table_Rev 2_2008Tables_FOCUS_ERM-ERD-FEP-LITH-INTC-FAC-AP_DRAFTv7_2009Tables_FOCUS_E_ITRS-AP and Interconnectv1" xfId="6327" xr:uid="{00000000-0005-0000-0000-0000891B0000}"/>
    <cellStyle name="___retention_SOC_Table_Rev 2_2008Tables_FOCUS_ERM-ERD-FEP-LITH-INTC-FAC-AP_DRAFTv7_2009Tables_ORTC_V5" xfId="2855" xr:uid="{00000000-0005-0000-0000-00008A1B0000}"/>
    <cellStyle name="___retention_SOC_Table_Rev 2_2008Tables_FOCUS_ERM-ERD-FEP-LITH-INTC-FAC-AP_DRAFTv7_2010-Update-PIDS-4B-lsw" xfId="7725" xr:uid="{00000000-0005-0000-0000-00008B1B0000}"/>
    <cellStyle name="___retention_SOC_Table_Rev 2_2008Tables_FOCUS_ERM-ERD-FEP-LITH-INTC-FAC-AP_DRAFTv7_2011_ORTC-2A" xfId="3210" xr:uid="{00000000-0005-0000-0000-00008C1B0000}"/>
    <cellStyle name="___retention_SOC_Table_Rev 2_2008Tables_FOCUS_ERM-ERD-FEP-LITH-INTC-FAC-AP_DRAFTv7_4FINAL2009Tables_ERD_Oct30_lsw" xfId="2856" xr:uid="{00000000-0005-0000-0000-00008D1B0000}"/>
    <cellStyle name="___retention_SOC_Table_Rev 2_2008Tables_FOCUS_ERM-ERD-FEP-LITH-INTC-FAC-AP_DRAFTv7_4FINAL2009Tables_ERD_Oct30_lsw2" xfId="2857" xr:uid="{00000000-0005-0000-0000-00008E1B0000}"/>
    <cellStyle name="___retention_SOC_Table_Rev 2_2008Tables_FOCUS_ERM-ERD-FEP-LITH-INTC-FAC-AP_DRAFTv7_ITRS 2010 NAND Flash table revision--LSW  (Revised 09-15-2010)" xfId="7726" xr:uid="{00000000-0005-0000-0000-00008F1B0000}"/>
    <cellStyle name="___retention_SOC_Table_Rev 2_2008Tables_FOCUS_ERM-ERD-FEP-LITH-INTC-FAC-AP_DRAFTv7_ITRS B)_Table_ver6_INTC1~6_021710_After_Telecon_Rev_Alexis-lswEDITORS-NOTES" xfId="6328" xr:uid="{00000000-0005-0000-0000-0000901B0000}"/>
    <cellStyle name="___retention_SOC_Table_Rev 2_2008Tables_FOCUS_ERM-ERD-FEP-LITH-INTC-FAC-AP_DRAFTv7_ITRS EUV Mask WG Meeting with Proposals-2009" xfId="2858" xr:uid="{00000000-0005-0000-0000-0000911B0000}"/>
    <cellStyle name="___retention_SOC_Table_Rev 2_2008Tables_FOCUS_ERM-ERD-FEP-LITH-INTC-FAC-AP_DRAFTv7_ITRS Optica Mask Table change note 200907011" xfId="2859" xr:uid="{00000000-0005-0000-0000-0000921B0000}"/>
    <cellStyle name="___retention_SOC_Table_Rev 2_2008Tables_FOCUS_ERM-ERD-FEP-LITH-INTC-FAC-AP_DRAFTv7_Litho_Challenges_2009_ITRS_Lith_Table_Summary-V5" xfId="2860" xr:uid="{00000000-0005-0000-0000-0000931B0000}"/>
    <cellStyle name="___retention_SOC_Table_Rev 2_2008Tables_FOCUS_ERM-ERD-FEP-LITH-INTC-FAC-AP_DRAFTv7_Table INTC6-Final from Italy" xfId="6329" xr:uid="{00000000-0005-0000-0000-0000941B0000}"/>
    <cellStyle name="___retention_SOC_Table_Rev 2_2008Tables_FOCUS_ERM-ERD-FEP-LITH-INTC-FAC-AP_DRAFTv7_Table-PIDS4-LSW" xfId="6845" xr:uid="{00000000-0005-0000-0000-0000951B0000}"/>
    <cellStyle name="___retention_SOC_Table_Rev 2_2008Tables_FOCUS_ERM-ERD-FEP-LITH-INTC-FAC-AP_DRAFTv7_To Linda ITRS_NILb (2)" xfId="2861" xr:uid="{00000000-0005-0000-0000-0000961B0000}"/>
    <cellStyle name="___retention_SOC_Table_Rev 2_2008Test 081203 handler revised proposal by SEAJ" xfId="6330" xr:uid="{00000000-0005-0000-0000-0000971B0000}"/>
    <cellStyle name="___retention_SOC_Table_Rev 2_2008Test 081203 handler revised proposal by SEAJ_2009 ITRS TestTable(Handler)090505" xfId="6331" xr:uid="{00000000-0005-0000-0000-0000981B0000}"/>
    <cellStyle name="___retention_SOC_Table_Rev 2_2008Test 081203 handler revised proposal by SEAJ_Table Test-T8 RF updated 14 July 2009" xfId="6332" xr:uid="{00000000-0005-0000-0000-0000991B0000}"/>
    <cellStyle name="___retention_SOC_Table_Rev 2_2008Test 1120 prober " xfId="6333" xr:uid="{00000000-0005-0000-0000-00009A1B0000}"/>
    <cellStyle name="___retention_SOC_Table_Rev 2_2008Test 1120 prober _2009 ITRS TestTable(Handler)090505" xfId="6334" xr:uid="{00000000-0005-0000-0000-00009B1B0000}"/>
    <cellStyle name="___retention_SOC_Table_Rev 2_2008Test 1120 prober _Table Test-T8 RF updated 14 July 2009" xfId="6335" xr:uid="{00000000-0005-0000-0000-00009C1B0000}"/>
    <cellStyle name="___retention_SOC_Table_Rev 2_2008Test0722" xfId="6336" xr:uid="{00000000-0005-0000-0000-00009D1B0000}"/>
    <cellStyle name="___retention_SOC_Table_Rev 2_2008Test0722_2009 ITRS TestTable(Handler)090505" xfId="6337" xr:uid="{00000000-0005-0000-0000-00009E1B0000}"/>
    <cellStyle name="___retention_SOC_Table_Rev 2_2008Test0722_Table Test-T8 RF updated 14 July 2009" xfId="6338" xr:uid="{00000000-0005-0000-0000-00009F1B0000}"/>
    <cellStyle name="___retention_SOC_Table_Rev 2_2008Test1215" xfId="6339" xr:uid="{00000000-0005-0000-0000-0000A01B0000}"/>
    <cellStyle name="___retention_SOC_Table_Rev 2_2008Test1215_Table Test-T8 RF updated 14 July 2009" xfId="6340" xr:uid="{00000000-0005-0000-0000-0000A11B0000}"/>
    <cellStyle name="___retention_SOC_Table_Rev 2_2008TestProposals_Handler_081208" xfId="6341" xr:uid="{00000000-0005-0000-0000-0000A21B0000}"/>
    <cellStyle name="___retention_SOC_Table_Rev 2_2008TestProposals_Handler_081208_Table Test-T8 RF updated 14 July 2009" xfId="6342" xr:uid="{00000000-0005-0000-0000-0000A31B0000}"/>
    <cellStyle name="___retention_SOC_Table_Rev 2_2009 ITRS TestTable(Handler)090505" xfId="6343" xr:uid="{00000000-0005-0000-0000-0000A41B0000}"/>
    <cellStyle name="___retention_SOC_Table_Rev 2_2009 TR Tables_Factory Integration version 08-LSW" xfId="2862" xr:uid="{00000000-0005-0000-0000-0000A51B0000}"/>
    <cellStyle name="___retention_SOC_Table_Rev 2_2009 TR Tables_Factory Integration(20090806)_02A" xfId="2863" xr:uid="{00000000-0005-0000-0000-0000A61B0000}"/>
    <cellStyle name="___retention_SOC_Table_Rev 2_2009_INDEX" xfId="6344" xr:uid="{00000000-0005-0000-0000-0000A71B0000}"/>
    <cellStyle name="___retention_SOC_Table_Rev 2_2009_InterconnectTables_03032010" xfId="6345" xr:uid="{00000000-0005-0000-0000-0000A81B0000}"/>
    <cellStyle name="___retention_SOC_Table_Rev 2_2009Tables_FOCUS_B_ITRS" xfId="2864" xr:uid="{00000000-0005-0000-0000-0000A91B0000}"/>
    <cellStyle name="___retention_SOC_Table_Rev 2_2009Tables_FOCUS_B_itwg(Factory Integration)09" xfId="2865" xr:uid="{00000000-0005-0000-0000-0000AA1B0000}"/>
    <cellStyle name="___retention_SOC_Table_Rev 2_2009Tables_Focus_B-LITH-US-Bussels-V3" xfId="2866" xr:uid="{00000000-0005-0000-0000-0000AB1B0000}"/>
    <cellStyle name="___retention_SOC_Table_Rev 2_2009Tables_Focus_B-LITH-US-V13b" xfId="2867" xr:uid="{00000000-0005-0000-0000-0000AC1B0000}"/>
    <cellStyle name="___retention_SOC_Table_Rev 2_2009Tables_FOCUS_C_ITRS-FEPITWG(LL edits)" xfId="6846" xr:uid="{00000000-0005-0000-0000-0000AD1B0000}"/>
    <cellStyle name="___retention_SOC_Table_Rev 2_2009Tables_FOCUS_C_ITRSV1" xfId="2868" xr:uid="{00000000-0005-0000-0000-0000AE1B0000}"/>
    <cellStyle name="___retention_SOC_Table_Rev 2_2009Tables_FOCUS_C_ITRSV3" xfId="2869" xr:uid="{00000000-0005-0000-0000-0000AF1B0000}"/>
    <cellStyle name="___retention_SOC_Table_Rev 2_2009Tables_FOCUS_D_ITRS-ITWG Copy 2010 V1" xfId="2870" xr:uid="{00000000-0005-0000-0000-0000B01B0000}"/>
    <cellStyle name="___retention_SOC_Table_Rev 2_2009Tables_FOCUS_E_ITRS-AP and Interconnectv1" xfId="6346" xr:uid="{00000000-0005-0000-0000-0000B11B0000}"/>
    <cellStyle name="___retention_SOC_Table_Rev 2_2009Tables_ORTC_V5" xfId="2871" xr:uid="{00000000-0005-0000-0000-0000B21B0000}"/>
    <cellStyle name="___retention_SOC_Table_Rev 2_2010-Update-PIDS-4B-lsw" xfId="7436" xr:uid="{00000000-0005-0000-0000-0000B31B0000}"/>
    <cellStyle name="___retention_SOC_Table_Rev 2_2011_ORTC-2A" xfId="3211" xr:uid="{00000000-0005-0000-0000-0000B41B0000}"/>
    <cellStyle name="___retention_SOC_Table_Rev 2_4FINAL2009Tables_ERD_Oct30_lsw" xfId="2872" xr:uid="{00000000-0005-0000-0000-0000B51B0000}"/>
    <cellStyle name="___retention_SOC_Table_Rev 2_4FINAL2009Tables_ERD_Oct30_lsw2" xfId="2873" xr:uid="{00000000-0005-0000-0000-0000B61B0000}"/>
    <cellStyle name="___retention_SOC_Table_Rev 2_ITRS 2010 NAND Flash table revision--LSW  (Revised 09-15-2010)" xfId="7727" xr:uid="{00000000-0005-0000-0000-0000B71B0000}"/>
    <cellStyle name="___retention_SOC_Table_Rev 2_ITRS B)_Table_ver6_INTC1~6_021710_After_Telecon_Rev_Alexis-lswEDITORS-NOTES" xfId="6347" xr:uid="{00000000-0005-0000-0000-0000B81B0000}"/>
    <cellStyle name="___retention_SOC_Table_Rev 2_ITRS EUV Mask WG Meeting with Proposals-2009" xfId="2874" xr:uid="{00000000-0005-0000-0000-0000B91B0000}"/>
    <cellStyle name="___retention_SOC_Table_Rev 2_ITRS Optica Mask Table change note 200907011" xfId="2875" xr:uid="{00000000-0005-0000-0000-0000BA1B0000}"/>
    <cellStyle name="___retention_SOC_Table_Rev 2_Litho_Challenges_2009_ITRS_Lith_Table_Summary-V5" xfId="2876" xr:uid="{00000000-0005-0000-0000-0000BB1B0000}"/>
    <cellStyle name="___retention_SOC_Table_Rev 2_Table INTC6-Final from Italy" xfId="6348" xr:uid="{00000000-0005-0000-0000-0000BC1B0000}"/>
    <cellStyle name="___retention_SOC_Table_Rev 2_Table Test-T11 Prober updated 08Jul09" xfId="6349" xr:uid="{00000000-0005-0000-0000-0000BD1B0000}"/>
    <cellStyle name="___retention_SOC_Table_Rev 2_Table Test-T8 RF updated 14 July 2009" xfId="6350" xr:uid="{00000000-0005-0000-0000-0000BE1B0000}"/>
    <cellStyle name="___retention_SOC_Table_Rev 2_Table-PIDS4-LSW" xfId="7728" xr:uid="{00000000-0005-0000-0000-0000BF1B0000}"/>
    <cellStyle name="___retention_SOC_Table_Rev 2_Test_Tables_20081208" xfId="6351" xr:uid="{00000000-0005-0000-0000-0000C01B0000}"/>
    <cellStyle name="___retention_SOC_Table_Rev 2_Test_Tables_20081208 Korea feedback_08081225 " xfId="6352" xr:uid="{00000000-0005-0000-0000-0000C11B0000}"/>
    <cellStyle name="___retention_SOC_Table_Rev 2_Test_Tables_20081208 Korea feedback_08081225 _Table Test-T8 RF updated 14 July 2009" xfId="6353" xr:uid="{00000000-0005-0000-0000-0000C21B0000}"/>
    <cellStyle name="___retention_SOC_Table_Rev 2_Test_Tables_20081208_Table Test-T8 RF updated 14 July 2009" xfId="6354" xr:uid="{00000000-0005-0000-0000-0000C31B0000}"/>
    <cellStyle name="___retention_SOC_Table_Rev 2_Test_Tables_20081231プローブカード案" xfId="6355" xr:uid="{00000000-0005-0000-0000-0000C41B0000}"/>
    <cellStyle name="___retention_SOC_Table_Rev 2_Test_Tables_20081231プローブカード案_Table Test-T8 RF updated 14 July 2009" xfId="6356" xr:uid="{00000000-0005-0000-0000-0000C51B0000}"/>
    <cellStyle name="___retention_SOC_Table_Rev 2_Test_Tables_20090113プローブカード案2" xfId="6357" xr:uid="{00000000-0005-0000-0000-0000C61B0000}"/>
    <cellStyle name="___retention_SOC_Table_Rev 2_Test_Tables_20090113プローブカード案2_Table Test-T8 RF updated 14 July 2009" xfId="6358" xr:uid="{00000000-0005-0000-0000-0000C71B0000}"/>
    <cellStyle name="___retention_SOC_Table_Rev 2_Test_Tables_20090113プローブカード案3" xfId="6359" xr:uid="{00000000-0005-0000-0000-0000C81B0000}"/>
    <cellStyle name="___retention_SOC_Table_Rev 2_Test_Tables_20090113プローブカード案3_Table Test-T8 RF updated 14 July 2009" xfId="6360" xr:uid="{00000000-0005-0000-0000-0000C91B0000}"/>
    <cellStyle name="___retention_SOC_Table_Rev 2_To Linda ITRS_NILb (2)" xfId="2877" xr:uid="{00000000-0005-0000-0000-0000CA1B0000}"/>
    <cellStyle name="___retention_SOC_Table_Rev 2_WK_2007Test0612Rev04" xfId="2878" xr:uid="{00000000-0005-0000-0000-0000CB1B0000}"/>
    <cellStyle name="___retention_SOC_Table_Rev 2_WK_2007Test0612Rev04 2" xfId="7512" xr:uid="{00000000-0005-0000-0000-0000CC1B0000}"/>
    <cellStyle name="___retention_SOC_Table_Rev 2_WK_2007Test0612Rev04_2008Tables_FOCUS_ERM-ERD-FEP-LITH-INTC-FAC-AP_DRAFTv7" xfId="2879" xr:uid="{00000000-0005-0000-0000-0000CD1B0000}"/>
    <cellStyle name="___retention_SOC_Table_Rev 2_WK_2007Test0612Rev04_2008Tables_FOCUS_ERM-ERD-FEP-LITH-INTC-FAC-AP_DRAFTv7 2" xfId="7513" xr:uid="{00000000-0005-0000-0000-0000CE1B0000}"/>
    <cellStyle name="___retention_SOC_Table_Rev 2_WK_2007Test0612Rev04_2008Tables_FOCUS_ERM-ERD-FEP-LITH-INTC-FAC-AP_DRAFTv7_2009 TR Tables_Factory Integration version 08-LSW" xfId="2880" xr:uid="{00000000-0005-0000-0000-0000CF1B0000}"/>
    <cellStyle name="___retention_SOC_Table_Rev 2_WK_2007Test0612Rev04_2008Tables_FOCUS_ERM-ERD-FEP-LITH-INTC-FAC-AP_DRAFTv7_2009 TR Tables_Factory Integration(20090806)_02A" xfId="2881" xr:uid="{00000000-0005-0000-0000-0000D01B0000}"/>
    <cellStyle name="___retention_SOC_Table_Rev 2_WK_2007Test0612Rev04_2008Tables_FOCUS_ERM-ERD-FEP-LITH-INTC-FAC-AP_DRAFTv7_2009_INDEX" xfId="6361" xr:uid="{00000000-0005-0000-0000-0000D11B0000}"/>
    <cellStyle name="___retention_SOC_Table_Rev 2_WK_2007Test0612Rev04_2008Tables_FOCUS_ERM-ERD-FEP-LITH-INTC-FAC-AP_DRAFTv7_2009_InterconnectTables_03032010" xfId="6362" xr:uid="{00000000-0005-0000-0000-0000D21B0000}"/>
    <cellStyle name="___retention_SOC_Table_Rev 2_WK_2007Test0612Rev04_2008Tables_FOCUS_ERM-ERD-FEP-LITH-INTC-FAC-AP_DRAFTv7_2009Tables_FOCUS_B_ITRS" xfId="2882" xr:uid="{00000000-0005-0000-0000-0000D31B0000}"/>
    <cellStyle name="___retention_SOC_Table_Rev 2_WK_2007Test0612Rev04_2008Tables_FOCUS_ERM-ERD-FEP-LITH-INTC-FAC-AP_DRAFTv7_2009Tables_FOCUS_B_itwg(Factory Integration)09" xfId="2883" xr:uid="{00000000-0005-0000-0000-0000D41B0000}"/>
    <cellStyle name="___retention_SOC_Table_Rev 2_WK_2007Test0612Rev04_2008Tables_FOCUS_ERM-ERD-FEP-LITH-INTC-FAC-AP_DRAFTv7_2009Tables_Focus_B-LITH-US-Bussels-V3" xfId="2884" xr:uid="{00000000-0005-0000-0000-0000D51B0000}"/>
    <cellStyle name="___retention_SOC_Table_Rev 2_WK_2007Test0612Rev04_2008Tables_FOCUS_ERM-ERD-FEP-LITH-INTC-FAC-AP_DRAFTv7_2009Tables_Focus_B-LITH-US-V13b" xfId="2885" xr:uid="{00000000-0005-0000-0000-0000D61B0000}"/>
    <cellStyle name="___retention_SOC_Table_Rev 2_WK_2007Test0612Rev04_2008Tables_FOCUS_ERM-ERD-FEP-LITH-INTC-FAC-AP_DRAFTv7_2009Tables_FOCUS_C_ITRS-FEPITWG(LL edits)" xfId="7729" xr:uid="{00000000-0005-0000-0000-0000D71B0000}"/>
    <cellStyle name="___retention_SOC_Table_Rev 2_WK_2007Test0612Rev04_2008Tables_FOCUS_ERM-ERD-FEP-LITH-INTC-FAC-AP_DRAFTv7_2009Tables_FOCUS_C_ITRSV1" xfId="2886" xr:uid="{00000000-0005-0000-0000-0000D81B0000}"/>
    <cellStyle name="___retention_SOC_Table_Rev 2_WK_2007Test0612Rev04_2008Tables_FOCUS_ERM-ERD-FEP-LITH-INTC-FAC-AP_DRAFTv7_2009Tables_FOCUS_C_ITRSV3" xfId="2887" xr:uid="{00000000-0005-0000-0000-0000D91B0000}"/>
    <cellStyle name="___retention_SOC_Table_Rev 2_WK_2007Test0612Rev04_2008Tables_FOCUS_ERM-ERD-FEP-LITH-INTC-FAC-AP_DRAFTv7_2009Tables_FOCUS_D_ITRS-ITWG Copy 2010 V1" xfId="2888" xr:uid="{00000000-0005-0000-0000-0000DA1B0000}"/>
    <cellStyle name="___retention_SOC_Table_Rev 2_WK_2007Test0612Rev04_2008Tables_FOCUS_ERM-ERD-FEP-LITH-INTC-FAC-AP_DRAFTv7_2009Tables_FOCUS_E_ITRS-AP and Interconnectv1" xfId="6363" xr:uid="{00000000-0005-0000-0000-0000DB1B0000}"/>
    <cellStyle name="___retention_SOC_Table_Rev 2_WK_2007Test0612Rev04_2008Tables_FOCUS_ERM-ERD-FEP-LITH-INTC-FAC-AP_DRAFTv7_2009Tables_ORTC_V5" xfId="2889" xr:uid="{00000000-0005-0000-0000-0000DC1B0000}"/>
    <cellStyle name="___retention_SOC_Table_Rev 2_WK_2007Test0612Rev04_2008Tables_FOCUS_ERM-ERD-FEP-LITH-INTC-FAC-AP_DRAFTv7_2010-Update-PIDS-4B-lsw" xfId="7437" xr:uid="{00000000-0005-0000-0000-0000DD1B0000}"/>
    <cellStyle name="___retention_SOC_Table_Rev 2_WK_2007Test0612Rev04_2008Tables_FOCUS_ERM-ERD-FEP-LITH-INTC-FAC-AP_DRAFTv7_2011_ORTC-2A" xfId="3212" xr:uid="{00000000-0005-0000-0000-0000DE1B0000}"/>
    <cellStyle name="___retention_SOC_Table_Rev 2_WK_2007Test0612Rev04_2008Tables_FOCUS_ERM-ERD-FEP-LITH-INTC-FAC-AP_DRAFTv7_4FINAL2009Tables_ERD_Oct30_lsw" xfId="2890" xr:uid="{00000000-0005-0000-0000-0000DF1B0000}"/>
    <cellStyle name="___retention_SOC_Table_Rev 2_WK_2007Test0612Rev04_2008Tables_FOCUS_ERM-ERD-FEP-LITH-INTC-FAC-AP_DRAFTv7_4FINAL2009Tables_ERD_Oct30_lsw2" xfId="2891" xr:uid="{00000000-0005-0000-0000-0000E01B0000}"/>
    <cellStyle name="___retention_SOC_Table_Rev 2_WK_2007Test0612Rev04_2008Tables_FOCUS_ERM-ERD-FEP-LITH-INTC-FAC-AP_DRAFTv7_ITRS 2010 NAND Flash table revision--LSW  (Revised 09-15-2010)" xfId="7131" xr:uid="{00000000-0005-0000-0000-0000E11B0000}"/>
    <cellStyle name="___retention_SOC_Table_Rev 2_WK_2007Test0612Rev04_2008Tables_FOCUS_ERM-ERD-FEP-LITH-INTC-FAC-AP_DRAFTv7_ITRS B)_Table_ver6_INTC1~6_021710_After_Telecon_Rev_Alexis-lswEDITORS-NOTES" xfId="6364" xr:uid="{00000000-0005-0000-0000-0000E21B0000}"/>
    <cellStyle name="___retention_SOC_Table_Rev 2_WK_2007Test0612Rev04_2008Tables_FOCUS_ERM-ERD-FEP-LITH-INTC-FAC-AP_DRAFTv7_ITRS EUV Mask WG Meeting with Proposals-2009" xfId="2892" xr:uid="{00000000-0005-0000-0000-0000E31B0000}"/>
    <cellStyle name="___retention_SOC_Table_Rev 2_WK_2007Test0612Rev04_2008Tables_FOCUS_ERM-ERD-FEP-LITH-INTC-FAC-AP_DRAFTv7_ITRS Optica Mask Table change note 200907011" xfId="2893" xr:uid="{00000000-0005-0000-0000-0000E41B0000}"/>
    <cellStyle name="___retention_SOC_Table_Rev 2_WK_2007Test0612Rev04_2008Tables_FOCUS_ERM-ERD-FEP-LITH-INTC-FAC-AP_DRAFTv7_Litho_Challenges_2009_ITRS_Lith_Table_Summary-V5" xfId="2894" xr:uid="{00000000-0005-0000-0000-0000E51B0000}"/>
    <cellStyle name="___retention_SOC_Table_Rev 2_WK_2007Test0612Rev04_2008Tables_FOCUS_ERM-ERD-FEP-LITH-INTC-FAC-AP_DRAFTv7_Table INTC6-Final from Italy" xfId="6365" xr:uid="{00000000-0005-0000-0000-0000E61B0000}"/>
    <cellStyle name="___retention_SOC_Table_Rev 2_WK_2007Test0612Rev04_2008Tables_FOCUS_ERM-ERD-FEP-LITH-INTC-FAC-AP_DRAFTv7_Table-PIDS4-LSW" xfId="6847" xr:uid="{00000000-0005-0000-0000-0000E71B0000}"/>
    <cellStyle name="___retention_SOC_Table_Rev 2_WK_2007Test0612Rev04_2008Tables_FOCUS_ERM-ERD-FEP-LITH-INTC-FAC-AP_DRAFTv7_To Linda ITRS_NILb (2)" xfId="2895" xr:uid="{00000000-0005-0000-0000-0000E81B0000}"/>
    <cellStyle name="___retention_SOC_Table_Rev 2_WK_2007Test0612Rev04_2008Test 081203 handler revised proposal by SEAJ" xfId="6366" xr:uid="{00000000-0005-0000-0000-0000E91B0000}"/>
    <cellStyle name="___retention_SOC_Table_Rev 2_WK_2007Test0612Rev04_2008Test 081203 handler revised proposal by SEAJ_2009 ITRS TestTable(Handler)090505" xfId="6367" xr:uid="{00000000-0005-0000-0000-0000EA1B0000}"/>
    <cellStyle name="___retention_SOC_Table_Rev 2_WK_2007Test0612Rev04_2008Test 081203 handler revised proposal by SEAJ_Table Test-T8 RF updated 14 July 2009" xfId="6368" xr:uid="{00000000-0005-0000-0000-0000EB1B0000}"/>
    <cellStyle name="___retention_SOC_Table_Rev 2_WK_2007Test0612Rev04_2008Test 1120 prober " xfId="6369" xr:uid="{00000000-0005-0000-0000-0000EC1B0000}"/>
    <cellStyle name="___retention_SOC_Table_Rev 2_WK_2007Test0612Rev04_2008Test 1120 prober _2009 ITRS TestTable(Handler)090505" xfId="6370" xr:uid="{00000000-0005-0000-0000-0000ED1B0000}"/>
    <cellStyle name="___retention_SOC_Table_Rev 2_WK_2007Test0612Rev04_2008Test 1120 prober _Table Test-T8 RF updated 14 July 2009" xfId="6371" xr:uid="{00000000-0005-0000-0000-0000EE1B0000}"/>
    <cellStyle name="___retention_SOC_Table_Rev 2_WK_2007Test0612Rev04_2008Test0722" xfId="6372" xr:uid="{00000000-0005-0000-0000-0000EF1B0000}"/>
    <cellStyle name="___retention_SOC_Table_Rev 2_WK_2007Test0612Rev04_2008Test0722_2009 ITRS TestTable(Handler)090505" xfId="6373" xr:uid="{00000000-0005-0000-0000-0000F01B0000}"/>
    <cellStyle name="___retention_SOC_Table_Rev 2_WK_2007Test0612Rev04_2008Test0722_Table Test-T8 RF updated 14 July 2009" xfId="6374" xr:uid="{00000000-0005-0000-0000-0000F11B0000}"/>
    <cellStyle name="___retention_SOC_Table_Rev 2_WK_2007Test0612Rev04_2008Test1215" xfId="6375" xr:uid="{00000000-0005-0000-0000-0000F21B0000}"/>
    <cellStyle name="___retention_SOC_Table_Rev 2_WK_2007Test0612Rev04_2008Test1215_Table Test-T8 RF updated 14 July 2009" xfId="6376" xr:uid="{00000000-0005-0000-0000-0000F31B0000}"/>
    <cellStyle name="___retention_SOC_Table_Rev 2_WK_2007Test0612Rev04_2008TestProposals_Handler_081208" xfId="6377" xr:uid="{00000000-0005-0000-0000-0000F41B0000}"/>
    <cellStyle name="___retention_SOC_Table_Rev 2_WK_2007Test0612Rev04_2008TestProposals_Handler_081208_Table Test-T8 RF updated 14 July 2009" xfId="6378" xr:uid="{00000000-0005-0000-0000-0000F51B0000}"/>
    <cellStyle name="___retention_SOC_Table_Rev 2_WK_2007Test0612Rev04_2009 ITRS TestTable(Handler)090505" xfId="6379" xr:uid="{00000000-0005-0000-0000-0000F61B0000}"/>
    <cellStyle name="___retention_SOC_Table_Rev 2_WK_2007Test0612Rev04_2009 TR Tables_Factory Integration version 08-LSW" xfId="2896" xr:uid="{00000000-0005-0000-0000-0000F71B0000}"/>
    <cellStyle name="___retention_SOC_Table_Rev 2_WK_2007Test0612Rev04_2009 TR Tables_Factory Integration(20090806)_02A" xfId="2897" xr:uid="{00000000-0005-0000-0000-0000F81B0000}"/>
    <cellStyle name="___retention_SOC_Table_Rev 2_WK_2007Test0612Rev04_2009_INDEX" xfId="6380" xr:uid="{00000000-0005-0000-0000-0000F91B0000}"/>
    <cellStyle name="___retention_SOC_Table_Rev 2_WK_2007Test0612Rev04_2009_InterconnectTables_03032010" xfId="6381" xr:uid="{00000000-0005-0000-0000-0000FA1B0000}"/>
    <cellStyle name="___retention_SOC_Table_Rev 2_WK_2007Test0612Rev04_2009Tables_FOCUS_B_ITRS" xfId="2898" xr:uid="{00000000-0005-0000-0000-0000FB1B0000}"/>
    <cellStyle name="___retention_SOC_Table_Rev 2_WK_2007Test0612Rev04_2009Tables_FOCUS_B_itwg(Factory Integration)09" xfId="2899" xr:uid="{00000000-0005-0000-0000-0000FC1B0000}"/>
    <cellStyle name="___retention_SOC_Table_Rev 2_WK_2007Test0612Rev04_2009Tables_Focus_B-LITH-US-Bussels-V3" xfId="2900" xr:uid="{00000000-0005-0000-0000-0000FD1B0000}"/>
    <cellStyle name="___retention_SOC_Table_Rev 2_WK_2007Test0612Rev04_2009Tables_Focus_B-LITH-US-V13b" xfId="2901" xr:uid="{00000000-0005-0000-0000-0000FE1B0000}"/>
    <cellStyle name="___retention_SOC_Table_Rev 2_WK_2007Test0612Rev04_2009Tables_FOCUS_C_ITRS-FEPITWG(LL edits)" xfId="7438" xr:uid="{00000000-0005-0000-0000-0000FF1B0000}"/>
    <cellStyle name="___retention_SOC_Table_Rev 2_WK_2007Test0612Rev04_2009Tables_FOCUS_C_ITRSV1" xfId="2902" xr:uid="{00000000-0005-0000-0000-0000001C0000}"/>
    <cellStyle name="___retention_SOC_Table_Rev 2_WK_2007Test0612Rev04_2009Tables_FOCUS_C_ITRSV3" xfId="2903" xr:uid="{00000000-0005-0000-0000-0000011C0000}"/>
    <cellStyle name="___retention_SOC_Table_Rev 2_WK_2007Test0612Rev04_2009Tables_FOCUS_D_ITRS-ITWG Copy 2010 V1" xfId="2904" xr:uid="{00000000-0005-0000-0000-0000021C0000}"/>
    <cellStyle name="___retention_SOC_Table_Rev 2_WK_2007Test0612Rev04_2009Tables_FOCUS_E_ITRS-AP and Interconnectv1" xfId="6382" xr:uid="{00000000-0005-0000-0000-0000031C0000}"/>
    <cellStyle name="___retention_SOC_Table_Rev 2_WK_2007Test0612Rev04_2009Tables_ORTC_V5" xfId="2905" xr:uid="{00000000-0005-0000-0000-0000041C0000}"/>
    <cellStyle name="___retention_SOC_Table_Rev 2_WK_2007Test0612Rev04_2010-Update-PIDS-4B-lsw" xfId="7439" xr:uid="{00000000-0005-0000-0000-0000051C0000}"/>
    <cellStyle name="___retention_SOC_Table_Rev 2_WK_2007Test0612Rev04_2011_ORTC-2A" xfId="3213" xr:uid="{00000000-0005-0000-0000-0000061C0000}"/>
    <cellStyle name="___retention_SOC_Table_Rev 2_WK_2007Test0612Rev04_4FINAL2009Tables_ERD_Oct30_lsw" xfId="2906" xr:uid="{00000000-0005-0000-0000-0000071C0000}"/>
    <cellStyle name="___retention_SOC_Table_Rev 2_WK_2007Test0612Rev04_4FINAL2009Tables_ERD_Oct30_lsw2" xfId="2907" xr:uid="{00000000-0005-0000-0000-0000081C0000}"/>
    <cellStyle name="___retention_SOC_Table_Rev 2_WK_2007Test0612Rev04_ITRS 2010 NAND Flash table revision--LSW  (Revised 09-15-2010)" xfId="7440" xr:uid="{00000000-0005-0000-0000-0000091C0000}"/>
    <cellStyle name="___retention_SOC_Table_Rev 2_WK_2007Test0612Rev04_ITRS B)_Table_ver6_INTC1~6_021710_After_Telecon_Rev_Alexis-lswEDITORS-NOTES" xfId="6383" xr:uid="{00000000-0005-0000-0000-00000A1C0000}"/>
    <cellStyle name="___retention_SOC_Table_Rev 2_WK_2007Test0612Rev04_ITRS EUV Mask WG Meeting with Proposals-2009" xfId="2908" xr:uid="{00000000-0005-0000-0000-00000B1C0000}"/>
    <cellStyle name="___retention_SOC_Table_Rev 2_WK_2007Test0612Rev04_ITRS Optica Mask Table change note 200907011" xfId="2909" xr:uid="{00000000-0005-0000-0000-00000C1C0000}"/>
    <cellStyle name="___retention_SOC_Table_Rev 2_WK_2007Test0612Rev04_Litho_Challenges_2009_ITRS_Lith_Table_Summary-V5" xfId="2910" xr:uid="{00000000-0005-0000-0000-00000D1C0000}"/>
    <cellStyle name="___retention_SOC_Table_Rev 2_WK_2007Test0612Rev04_Table INTC6-Final from Italy" xfId="6384" xr:uid="{00000000-0005-0000-0000-00000E1C0000}"/>
    <cellStyle name="___retention_SOC_Table_Rev 2_WK_2007Test0612Rev04_Table Test-T11 Prober updated 08Jul09" xfId="6385" xr:uid="{00000000-0005-0000-0000-00000F1C0000}"/>
    <cellStyle name="___retention_SOC_Table_Rev 2_WK_2007Test0612Rev04_Table Test-T8 RF updated 14 July 2009" xfId="6386" xr:uid="{00000000-0005-0000-0000-0000101C0000}"/>
    <cellStyle name="___retention_SOC_Table_Rev 2_WK_2007Test0612Rev04_Table-PIDS4-LSW" xfId="7132" xr:uid="{00000000-0005-0000-0000-0000111C0000}"/>
    <cellStyle name="___retention_SOC_Table_Rev 2_WK_2007Test0612Rev04_Test_Tables_20081208" xfId="6387" xr:uid="{00000000-0005-0000-0000-0000121C0000}"/>
    <cellStyle name="___retention_SOC_Table_Rev 2_WK_2007Test0612Rev04_Test_Tables_20081208 Korea feedback_08081225 " xfId="6388" xr:uid="{00000000-0005-0000-0000-0000131C0000}"/>
    <cellStyle name="___retention_SOC_Table_Rev 2_WK_2007Test0612Rev04_Test_Tables_20081208 Korea feedback_08081225 _Table Test-T8 RF updated 14 July 2009" xfId="6389" xr:uid="{00000000-0005-0000-0000-0000141C0000}"/>
    <cellStyle name="___retention_SOC_Table_Rev 2_WK_2007Test0612Rev04_Test_Tables_20081208_Table Test-T8 RF updated 14 July 2009" xfId="6390" xr:uid="{00000000-0005-0000-0000-0000151C0000}"/>
    <cellStyle name="___retention_SOC_Table_Rev 2_WK_2007Test0612Rev04_Test_Tables_20081231プローブカード案" xfId="6391" xr:uid="{00000000-0005-0000-0000-0000161C0000}"/>
    <cellStyle name="___retention_SOC_Table_Rev 2_WK_2007Test0612Rev04_Test_Tables_20081231プローブカード案_Table Test-T8 RF updated 14 July 2009" xfId="6392" xr:uid="{00000000-0005-0000-0000-0000171C0000}"/>
    <cellStyle name="___retention_SOC_Table_Rev 2_WK_2007Test0612Rev04_Test_Tables_20090113プローブカード案2" xfId="6393" xr:uid="{00000000-0005-0000-0000-0000181C0000}"/>
    <cellStyle name="___retention_SOC_Table_Rev 2_WK_2007Test0612Rev04_Test_Tables_20090113プローブカード案2_Table Test-T8 RF updated 14 July 2009" xfId="6394" xr:uid="{00000000-0005-0000-0000-0000191C0000}"/>
    <cellStyle name="___retention_SOC_Table_Rev 2_WK_2007Test0612Rev04_Test_Tables_20090113プローブカード案3" xfId="6395" xr:uid="{00000000-0005-0000-0000-00001A1C0000}"/>
    <cellStyle name="___retention_SOC_Table_Rev 2_WK_2007Test0612Rev04_Test_Tables_20090113プローブカード案3_Table Test-T8 RF updated 14 July 2009" xfId="6396" xr:uid="{00000000-0005-0000-0000-00001B1C0000}"/>
    <cellStyle name="___retention_SOC_Table_Rev 2_WK_2007Test0612Rev04_To Linda ITRS_NILb (2)" xfId="2911" xr:uid="{00000000-0005-0000-0000-00001C1C0000}"/>
    <cellStyle name="___retention_SOC_Table_Rev 2_WK_2007Test0612Rev04_見直しfor2009：2007Test0829_SoC&amp;Logic" xfId="6397" xr:uid="{00000000-0005-0000-0000-00001D1C0000}"/>
    <cellStyle name="___retention_SOC_Table_Rev 2_WK_2007Test0612Rev04_見直しfor2009：2007Test0829_SoC&amp;Logic(0707会議後)" xfId="6398" xr:uid="{00000000-0005-0000-0000-00001E1C0000}"/>
    <cellStyle name="___retention_SOC_Table_Rev 2_見直しfor2009：2007Test0829_SoC&amp;Logic" xfId="6399" xr:uid="{00000000-0005-0000-0000-00001F1C0000}"/>
    <cellStyle name="___retention_SOC_Table_Rev 2_見直しfor2009：2007Test0829_SoC&amp;Logic(0707会議後)" xfId="6400" xr:uid="{00000000-0005-0000-0000-0000201C0000}"/>
    <cellStyle name="___retention_Table  Corrections 120708 FINAL to LSW 120708" xfId="2912" xr:uid="{00000000-0005-0000-0000-0000211C0000}"/>
    <cellStyle name="___retention_Table  Corrections 120708 FINAL to LSW 120708 2" xfId="7514" xr:uid="{00000000-0005-0000-0000-0000221C0000}"/>
    <cellStyle name="___retention_Table  Corrections 120708 FINAL to LSW 120708_2009 TR Tables_Factory Integration version 08-LSW" xfId="2913" xr:uid="{00000000-0005-0000-0000-0000231C0000}"/>
    <cellStyle name="___retention_Table  Corrections 120708 FINAL to LSW 120708_2009 TR Tables_Factory Integration(20090806)_02A" xfId="2914" xr:uid="{00000000-0005-0000-0000-0000241C0000}"/>
    <cellStyle name="___retention_Table  Corrections 120708 FINAL to LSW 120708_2009_INDEX" xfId="6401" xr:uid="{00000000-0005-0000-0000-0000251C0000}"/>
    <cellStyle name="___retention_Table  Corrections 120708 FINAL to LSW 120708_2009_InterconnectTables_03032010" xfId="6402" xr:uid="{00000000-0005-0000-0000-0000261C0000}"/>
    <cellStyle name="___retention_Table  Corrections 120708 FINAL to LSW 120708_2009Tables_FOCUS_B_ITRS" xfId="2915" xr:uid="{00000000-0005-0000-0000-0000271C0000}"/>
    <cellStyle name="___retention_Table  Corrections 120708 FINAL to LSW 120708_2009Tables_FOCUS_B_itwg(Factory Integration)09" xfId="2916" xr:uid="{00000000-0005-0000-0000-0000281C0000}"/>
    <cellStyle name="___retention_Table  Corrections 120708 FINAL to LSW 120708_2009Tables_Focus_B-LITH-US-Bussels-V3" xfId="2917" xr:uid="{00000000-0005-0000-0000-0000291C0000}"/>
    <cellStyle name="___retention_Table  Corrections 120708 FINAL to LSW 120708_2009Tables_Focus_B-LITH-US-V13b" xfId="2918" xr:uid="{00000000-0005-0000-0000-00002A1C0000}"/>
    <cellStyle name="___retention_Table  Corrections 120708 FINAL to LSW 120708_2009Tables_FOCUS_C_ITRS-FEPITWG(LL edits)" xfId="7133" xr:uid="{00000000-0005-0000-0000-00002B1C0000}"/>
    <cellStyle name="___retention_Table  Corrections 120708 FINAL to LSW 120708_2009Tables_FOCUS_C_ITRSV1" xfId="2919" xr:uid="{00000000-0005-0000-0000-00002C1C0000}"/>
    <cellStyle name="___retention_Table  Corrections 120708 FINAL to LSW 120708_2009Tables_FOCUS_C_ITRSV3" xfId="2920" xr:uid="{00000000-0005-0000-0000-00002D1C0000}"/>
    <cellStyle name="___retention_Table  Corrections 120708 FINAL to LSW 120708_2009Tables_FOCUS_D_ITRS-ITWG Copy 2010 V1" xfId="2921" xr:uid="{00000000-0005-0000-0000-00002E1C0000}"/>
    <cellStyle name="___retention_Table  Corrections 120708 FINAL to LSW 120708_2009Tables_FOCUS_E_ITRS-AP and Interconnectv1" xfId="6403" xr:uid="{00000000-0005-0000-0000-00002F1C0000}"/>
    <cellStyle name="___retention_Table  Corrections 120708 FINAL to LSW 120708_2009Tables_ORTC_V5" xfId="2922" xr:uid="{00000000-0005-0000-0000-0000301C0000}"/>
    <cellStyle name="___retention_Table  Corrections 120708 FINAL to LSW 120708_2010-Update-PIDS-4B-lsw" xfId="7134" xr:uid="{00000000-0005-0000-0000-0000311C0000}"/>
    <cellStyle name="___retention_Table  Corrections 120708 FINAL to LSW 120708_2011_ORTC-2A" xfId="3214" xr:uid="{00000000-0005-0000-0000-0000321C0000}"/>
    <cellStyle name="___retention_Table  Corrections 120708 FINAL to LSW 120708_4FINAL2009Tables_ERD_Oct30_lsw" xfId="2923" xr:uid="{00000000-0005-0000-0000-0000331C0000}"/>
    <cellStyle name="___retention_Table  Corrections 120708 FINAL to LSW 120708_4FINAL2009Tables_ERD_Oct30_lsw2" xfId="2924" xr:uid="{00000000-0005-0000-0000-0000341C0000}"/>
    <cellStyle name="___retention_Table  Corrections 120708 FINAL to LSW 120708_ITRS 2010 NAND Flash table revision--LSW  (Revised 09-15-2010)" xfId="7441" xr:uid="{00000000-0005-0000-0000-0000351C0000}"/>
    <cellStyle name="___retention_Table  Corrections 120708 FINAL to LSW 120708_ITRS B)_Table_ver6_INTC1~6_021710_After_Telecon_Rev_Alexis-lswEDITORS-NOTES" xfId="6404" xr:uid="{00000000-0005-0000-0000-0000361C0000}"/>
    <cellStyle name="___retention_Table  Corrections 120708 FINAL to LSW 120708_ITRS EUV Mask WG Meeting with Proposals-2009" xfId="2925" xr:uid="{00000000-0005-0000-0000-0000371C0000}"/>
    <cellStyle name="___retention_Table  Corrections 120708 FINAL to LSW 120708_ITRS Optica Mask Table change note 200907011" xfId="2926" xr:uid="{00000000-0005-0000-0000-0000381C0000}"/>
    <cellStyle name="___retention_Table  Corrections 120708 FINAL to LSW 120708_Litho_Challenges_2009_ITRS_Lith_Table_Summary-V5" xfId="2927" xr:uid="{00000000-0005-0000-0000-0000391C0000}"/>
    <cellStyle name="___retention_Table  Corrections 120708 FINAL to LSW 120708_Table INTC6-Final from Italy" xfId="6405" xr:uid="{00000000-0005-0000-0000-00003A1C0000}"/>
    <cellStyle name="___retention_Table  Corrections 120708 FINAL to LSW 120708_Table-PIDS4-LSW" xfId="6848" xr:uid="{00000000-0005-0000-0000-00003B1C0000}"/>
    <cellStyle name="___retention_Table  Corrections 120708 FINAL to LSW 120708_To Linda ITRS_NILb (2)" xfId="2928" xr:uid="{00000000-0005-0000-0000-00003C1C0000}"/>
    <cellStyle name="___retention_Table Corrections 120908 FINAL to LSW 120908" xfId="2929" xr:uid="{00000000-0005-0000-0000-00003D1C0000}"/>
    <cellStyle name="___retention_Table Corrections 120908 FINAL to LSW 120908 2" xfId="7515" xr:uid="{00000000-0005-0000-0000-00003E1C0000}"/>
    <cellStyle name="___retention_Table Corrections 120908 FINAL to LSW 120908_2009 TR Tables_Factory Integration version 08-LSW" xfId="2930" xr:uid="{00000000-0005-0000-0000-00003F1C0000}"/>
    <cellStyle name="___retention_Table Corrections 120908 FINAL to LSW 120908_2009 TR Tables_Factory Integration(20090806)_02A" xfId="2931" xr:uid="{00000000-0005-0000-0000-0000401C0000}"/>
    <cellStyle name="___retention_Table Corrections 120908 FINAL to LSW 120908_2009_INDEX" xfId="6406" xr:uid="{00000000-0005-0000-0000-0000411C0000}"/>
    <cellStyle name="___retention_Table Corrections 120908 FINAL to LSW 120908_2009_InterconnectTables_03032010" xfId="6407" xr:uid="{00000000-0005-0000-0000-0000421C0000}"/>
    <cellStyle name="___retention_Table Corrections 120908 FINAL to LSW 120908_2009Tables_FOCUS_B_ITRS" xfId="2932" xr:uid="{00000000-0005-0000-0000-0000431C0000}"/>
    <cellStyle name="___retention_Table Corrections 120908 FINAL to LSW 120908_2009Tables_FOCUS_B_itwg(Factory Integration)09" xfId="2933" xr:uid="{00000000-0005-0000-0000-0000441C0000}"/>
    <cellStyle name="___retention_Table Corrections 120908 FINAL to LSW 120908_2009Tables_Focus_B-LITH-US-Bussels-V3" xfId="2934" xr:uid="{00000000-0005-0000-0000-0000451C0000}"/>
    <cellStyle name="___retention_Table Corrections 120908 FINAL to LSW 120908_2009Tables_Focus_B-LITH-US-V13b" xfId="2935" xr:uid="{00000000-0005-0000-0000-0000461C0000}"/>
    <cellStyle name="___retention_Table Corrections 120908 FINAL to LSW 120908_2009Tables_FOCUS_C_ITRS-FEPITWG(LL edits)" xfId="6849" xr:uid="{00000000-0005-0000-0000-0000471C0000}"/>
    <cellStyle name="___retention_Table Corrections 120908 FINAL to LSW 120908_2009Tables_FOCUS_C_ITRSV1" xfId="2936" xr:uid="{00000000-0005-0000-0000-0000481C0000}"/>
    <cellStyle name="___retention_Table Corrections 120908 FINAL to LSW 120908_2009Tables_FOCUS_C_ITRSV3" xfId="2937" xr:uid="{00000000-0005-0000-0000-0000491C0000}"/>
    <cellStyle name="___retention_Table Corrections 120908 FINAL to LSW 120908_2009Tables_FOCUS_D_ITRS-ITWG Copy 2010 V1" xfId="2938" xr:uid="{00000000-0005-0000-0000-00004A1C0000}"/>
    <cellStyle name="___retention_Table Corrections 120908 FINAL to LSW 120908_2009Tables_FOCUS_E_ITRS-AP and Interconnectv1" xfId="6408" xr:uid="{00000000-0005-0000-0000-00004B1C0000}"/>
    <cellStyle name="___retention_Table Corrections 120908 FINAL to LSW 120908_2009Tables_ORTC_V5" xfId="2939" xr:uid="{00000000-0005-0000-0000-00004C1C0000}"/>
    <cellStyle name="___retention_Table Corrections 120908 FINAL to LSW 120908_2010-Update-PIDS-4B-lsw" xfId="6850" xr:uid="{00000000-0005-0000-0000-00004D1C0000}"/>
    <cellStyle name="___retention_Table Corrections 120908 FINAL to LSW 120908_2011_ORTC-2A" xfId="3215" xr:uid="{00000000-0005-0000-0000-00004E1C0000}"/>
    <cellStyle name="___retention_Table Corrections 120908 FINAL to LSW 120908_4FINAL2009Tables_ERD_Oct30_lsw" xfId="2940" xr:uid="{00000000-0005-0000-0000-00004F1C0000}"/>
    <cellStyle name="___retention_Table Corrections 120908 FINAL to LSW 120908_4FINAL2009Tables_ERD_Oct30_lsw2" xfId="2941" xr:uid="{00000000-0005-0000-0000-0000501C0000}"/>
    <cellStyle name="___retention_Table Corrections 120908 FINAL to LSW 120908_ITRS 2010 NAND Flash table revision--LSW  (Revised 09-15-2010)" xfId="7442" xr:uid="{00000000-0005-0000-0000-0000511C0000}"/>
    <cellStyle name="___retention_Table Corrections 120908 FINAL to LSW 120908_ITRS B)_Table_ver6_INTC1~6_021710_After_Telecon_Rev_Alexis-lswEDITORS-NOTES" xfId="6409" xr:uid="{00000000-0005-0000-0000-0000521C0000}"/>
    <cellStyle name="___retention_Table Corrections 120908 FINAL to LSW 120908_ITRS EUV Mask WG Meeting with Proposals-2009" xfId="2942" xr:uid="{00000000-0005-0000-0000-0000531C0000}"/>
    <cellStyle name="___retention_Table Corrections 120908 FINAL to LSW 120908_ITRS Optica Mask Table change note 200907011" xfId="2943" xr:uid="{00000000-0005-0000-0000-0000541C0000}"/>
    <cellStyle name="___retention_Table Corrections 120908 FINAL to LSW 120908_Litho_Challenges_2009_ITRS_Lith_Table_Summary-V5" xfId="2944" xr:uid="{00000000-0005-0000-0000-0000551C0000}"/>
    <cellStyle name="___retention_Table Corrections 120908 FINAL to LSW 120908_Table INTC6-Final from Italy" xfId="6410" xr:uid="{00000000-0005-0000-0000-0000561C0000}"/>
    <cellStyle name="___retention_Table Corrections 120908 FINAL to LSW 120908_Table-PIDS4-LSW" xfId="6851" xr:uid="{00000000-0005-0000-0000-0000571C0000}"/>
    <cellStyle name="___retention_Table Corrections 120908 FINAL to LSW 120908_To Linda ITRS_NILb (2)" xfId="2945" xr:uid="{00000000-0005-0000-0000-0000581C0000}"/>
    <cellStyle name="___retention_Table Test-T11 Prober 27May09-with2008changes" xfId="6411" xr:uid="{00000000-0005-0000-0000-0000591C0000}"/>
    <cellStyle name="___retention_Table Test-T11 Prober30July09-with2008changes" xfId="6412" xr:uid="{00000000-0005-0000-0000-00005A1C0000}"/>
    <cellStyle name="___retention_Table Test-T12 Handler 27May28-with2008changes" xfId="6413" xr:uid="{00000000-0005-0000-0000-00005B1C0000}"/>
    <cellStyle name="___retention_Table Test-T14 Probecard 28May09-with2008changes" xfId="6414" xr:uid="{00000000-0005-0000-0000-00005C1C0000}"/>
    <cellStyle name="___retention_Table Test-T15 Socket 17Jun09" xfId="6415" xr:uid="{00000000-0005-0000-0000-00005D1C0000}"/>
    <cellStyle name="___retention_Table Test-T2 Parallelism updated 08Jul09SanFran" xfId="6416" xr:uid="{00000000-0005-0000-0000-00005E1C0000}"/>
    <cellStyle name="___retention_Table Test-T8 RF updated 05April09" xfId="6417" xr:uid="{00000000-0005-0000-0000-00005F1C0000}"/>
    <cellStyle name="___retention_Table Test-T9 BurnIn updated 08Jul09" xfId="6418" xr:uid="{00000000-0005-0000-0000-0000601C0000}"/>
    <cellStyle name="___retention_Table_Test2009_T3_SoC&amp;Logic_071309" xfId="6419" xr:uid="{00000000-0005-0000-0000-0000611C0000}"/>
    <cellStyle name="___retention_Table_Test2009_T3_SoC&amp;Logic_073109" xfId="6420" xr:uid="{00000000-0005-0000-0000-0000621C0000}"/>
    <cellStyle name="___retention_Tables2007June1Draft" xfId="2946" xr:uid="{00000000-0005-0000-0000-0000631C0000}"/>
    <cellStyle name="___retention_Tables2007June1Draft (2)" xfId="2947" xr:uid="{00000000-0005-0000-0000-0000641C0000}"/>
    <cellStyle name="___retention_Tables2007June1Draft (2) 2" xfId="7518" xr:uid="{00000000-0005-0000-0000-0000651C0000}"/>
    <cellStyle name="___retention_Tables2007June1Draft (2)_2008Tables_FOCUS_ERM-ERD-FEP-LITH-INTC-FAC-AP_DRAFTv7" xfId="2948" xr:uid="{00000000-0005-0000-0000-0000661C0000}"/>
    <cellStyle name="___retention_Tables2007June1Draft (2)_2008Tables_FOCUS_ERM-ERD-FEP-LITH-INTC-FAC-AP_DRAFTv7 2" xfId="7519" xr:uid="{00000000-0005-0000-0000-0000671C0000}"/>
    <cellStyle name="___retention_Tables2007June1Draft (2)_2008Tables_FOCUS_ERM-ERD-FEP-LITH-INTC-FAC-AP_DRAFTv7_2009 TR Tables_Factory Integration version 08-LSW" xfId="2949" xr:uid="{00000000-0005-0000-0000-0000681C0000}"/>
    <cellStyle name="___retention_Tables2007June1Draft (2)_2008Tables_FOCUS_ERM-ERD-FEP-LITH-INTC-FAC-AP_DRAFTv7_2009 TR Tables_Factory Integration(20090806)_02A" xfId="2950" xr:uid="{00000000-0005-0000-0000-0000691C0000}"/>
    <cellStyle name="___retention_Tables2007June1Draft (2)_2008Tables_FOCUS_ERM-ERD-FEP-LITH-INTC-FAC-AP_DRAFTv7_2009_INDEX" xfId="6421" xr:uid="{00000000-0005-0000-0000-00006A1C0000}"/>
    <cellStyle name="___retention_Tables2007June1Draft (2)_2008Tables_FOCUS_ERM-ERD-FEP-LITH-INTC-FAC-AP_DRAFTv7_2009_InterconnectTables_03032010" xfId="6422" xr:uid="{00000000-0005-0000-0000-00006B1C0000}"/>
    <cellStyle name="___retention_Tables2007June1Draft (2)_2008Tables_FOCUS_ERM-ERD-FEP-LITH-INTC-FAC-AP_DRAFTv7_2009Tables_FOCUS_B_ITRS" xfId="2951" xr:uid="{00000000-0005-0000-0000-00006C1C0000}"/>
    <cellStyle name="___retention_Tables2007June1Draft (2)_2008Tables_FOCUS_ERM-ERD-FEP-LITH-INTC-FAC-AP_DRAFTv7_2009Tables_FOCUS_B_itwg(Factory Integration)09" xfId="2952" xr:uid="{00000000-0005-0000-0000-00006D1C0000}"/>
    <cellStyle name="___retention_Tables2007June1Draft (2)_2008Tables_FOCUS_ERM-ERD-FEP-LITH-INTC-FAC-AP_DRAFTv7_2009Tables_Focus_B-LITH-US-Bussels-V3" xfId="2953" xr:uid="{00000000-0005-0000-0000-00006E1C0000}"/>
    <cellStyle name="___retention_Tables2007June1Draft (2)_2008Tables_FOCUS_ERM-ERD-FEP-LITH-INTC-FAC-AP_DRAFTv7_2009Tables_Focus_B-LITH-US-V13b" xfId="2954" xr:uid="{00000000-0005-0000-0000-00006F1C0000}"/>
    <cellStyle name="___retention_Tables2007June1Draft (2)_2008Tables_FOCUS_ERM-ERD-FEP-LITH-INTC-FAC-AP_DRAFTv7_2009Tables_FOCUS_C_ITRS-FEPITWG(LL edits)" xfId="7135" xr:uid="{00000000-0005-0000-0000-0000701C0000}"/>
    <cellStyle name="___retention_Tables2007June1Draft (2)_2008Tables_FOCUS_ERM-ERD-FEP-LITH-INTC-FAC-AP_DRAFTv7_2009Tables_FOCUS_C_ITRSV1" xfId="2955" xr:uid="{00000000-0005-0000-0000-0000711C0000}"/>
    <cellStyle name="___retention_Tables2007June1Draft (2)_2008Tables_FOCUS_ERM-ERD-FEP-LITH-INTC-FAC-AP_DRAFTv7_2009Tables_FOCUS_C_ITRSV3" xfId="2956" xr:uid="{00000000-0005-0000-0000-0000721C0000}"/>
    <cellStyle name="___retention_Tables2007June1Draft (2)_2008Tables_FOCUS_ERM-ERD-FEP-LITH-INTC-FAC-AP_DRAFTv7_2009Tables_FOCUS_D_ITRS-ITWG Copy 2010 V1" xfId="2957" xr:uid="{00000000-0005-0000-0000-0000731C0000}"/>
    <cellStyle name="___retention_Tables2007June1Draft (2)_2008Tables_FOCUS_ERM-ERD-FEP-LITH-INTC-FAC-AP_DRAFTv7_2009Tables_FOCUS_E_ITRS-AP and Interconnectv1" xfId="6423" xr:uid="{00000000-0005-0000-0000-0000741C0000}"/>
    <cellStyle name="___retention_Tables2007June1Draft (2)_2008Tables_FOCUS_ERM-ERD-FEP-LITH-INTC-FAC-AP_DRAFTv7_2009Tables_ORTC_V5" xfId="2958" xr:uid="{00000000-0005-0000-0000-0000751C0000}"/>
    <cellStyle name="___retention_Tables2007June1Draft (2)_2008Tables_FOCUS_ERM-ERD-FEP-LITH-INTC-FAC-AP_DRAFTv7_2010-Update-PIDS-4B-lsw" xfId="6852" xr:uid="{00000000-0005-0000-0000-0000761C0000}"/>
    <cellStyle name="___retention_Tables2007June1Draft (2)_2008Tables_FOCUS_ERM-ERD-FEP-LITH-INTC-FAC-AP_DRAFTv7_2011_ORTC-2A" xfId="3216" xr:uid="{00000000-0005-0000-0000-0000771C0000}"/>
    <cellStyle name="___retention_Tables2007June1Draft (2)_2008Tables_FOCUS_ERM-ERD-FEP-LITH-INTC-FAC-AP_DRAFTv7_4FINAL2009Tables_ERD_Oct30_lsw" xfId="2959" xr:uid="{00000000-0005-0000-0000-0000781C0000}"/>
    <cellStyle name="___retention_Tables2007June1Draft (2)_2008Tables_FOCUS_ERM-ERD-FEP-LITH-INTC-FAC-AP_DRAFTv7_4FINAL2009Tables_ERD_Oct30_lsw2" xfId="2960" xr:uid="{00000000-0005-0000-0000-0000791C0000}"/>
    <cellStyle name="___retention_Tables2007June1Draft (2)_2008Tables_FOCUS_ERM-ERD-FEP-LITH-INTC-FAC-AP_DRAFTv7_ITRS 2010 NAND Flash table revision--LSW  (Revised 09-15-2010)" xfId="7136" xr:uid="{00000000-0005-0000-0000-00007A1C0000}"/>
    <cellStyle name="___retention_Tables2007June1Draft (2)_2008Tables_FOCUS_ERM-ERD-FEP-LITH-INTC-FAC-AP_DRAFTv7_ITRS B)_Table_ver6_INTC1~6_021710_After_Telecon_Rev_Alexis-lswEDITORS-NOTES" xfId="6424" xr:uid="{00000000-0005-0000-0000-00007B1C0000}"/>
    <cellStyle name="___retention_Tables2007June1Draft (2)_2008Tables_FOCUS_ERM-ERD-FEP-LITH-INTC-FAC-AP_DRAFTv7_ITRS EUV Mask WG Meeting with Proposals-2009" xfId="2961" xr:uid="{00000000-0005-0000-0000-00007C1C0000}"/>
    <cellStyle name="___retention_Tables2007June1Draft (2)_2008Tables_FOCUS_ERM-ERD-FEP-LITH-INTC-FAC-AP_DRAFTv7_ITRS Optica Mask Table change note 200907011" xfId="2962" xr:uid="{00000000-0005-0000-0000-00007D1C0000}"/>
    <cellStyle name="___retention_Tables2007June1Draft (2)_2008Tables_FOCUS_ERM-ERD-FEP-LITH-INTC-FAC-AP_DRAFTv7_Litho_Challenges_2009_ITRS_Lith_Table_Summary-V5" xfId="2963" xr:uid="{00000000-0005-0000-0000-00007E1C0000}"/>
    <cellStyle name="___retention_Tables2007June1Draft (2)_2008Tables_FOCUS_ERM-ERD-FEP-LITH-INTC-FAC-AP_DRAFTv7_Table INTC6-Final from Italy" xfId="6425" xr:uid="{00000000-0005-0000-0000-00007F1C0000}"/>
    <cellStyle name="___retention_Tables2007June1Draft (2)_2008Tables_FOCUS_ERM-ERD-FEP-LITH-INTC-FAC-AP_DRAFTv7_Table-PIDS4-LSW" xfId="6853" xr:uid="{00000000-0005-0000-0000-0000801C0000}"/>
    <cellStyle name="___retention_Tables2007June1Draft (2)_2008Tables_FOCUS_ERM-ERD-FEP-LITH-INTC-FAC-AP_DRAFTv7_To Linda ITRS_NILb (2)" xfId="2964" xr:uid="{00000000-0005-0000-0000-0000811C0000}"/>
    <cellStyle name="___retention_Tables2007June1Draft (2)_2008Test 081203 handler revised proposal by SEAJ" xfId="6426" xr:uid="{00000000-0005-0000-0000-0000821C0000}"/>
    <cellStyle name="___retention_Tables2007June1Draft (2)_2008Test 081203 handler revised proposal by SEAJ_2009 ITRS TestTable(Handler)090505" xfId="6427" xr:uid="{00000000-0005-0000-0000-0000831C0000}"/>
    <cellStyle name="___retention_Tables2007June1Draft (2)_2008Test 081203 handler revised proposal by SEAJ_Table Test-T8 RF updated 14 July 2009" xfId="6428" xr:uid="{00000000-0005-0000-0000-0000841C0000}"/>
    <cellStyle name="___retention_Tables2007June1Draft (2)_2008Test 1120 prober " xfId="6429" xr:uid="{00000000-0005-0000-0000-0000851C0000}"/>
    <cellStyle name="___retention_Tables2007June1Draft (2)_2008Test 1120 prober _2009 ITRS TestTable(Handler)090505" xfId="6430" xr:uid="{00000000-0005-0000-0000-0000861C0000}"/>
    <cellStyle name="___retention_Tables2007June1Draft (2)_2008Test 1120 prober _Table Test-T8 RF updated 14 July 2009" xfId="6431" xr:uid="{00000000-0005-0000-0000-0000871C0000}"/>
    <cellStyle name="___retention_Tables2007June1Draft (2)_2008Test0722" xfId="6432" xr:uid="{00000000-0005-0000-0000-0000881C0000}"/>
    <cellStyle name="___retention_Tables2007June1Draft (2)_2008Test0722_2009 ITRS TestTable(Handler)090505" xfId="6433" xr:uid="{00000000-0005-0000-0000-0000891C0000}"/>
    <cellStyle name="___retention_Tables2007June1Draft (2)_2008Test0722_Table Test-T8 RF updated 14 July 2009" xfId="6434" xr:uid="{00000000-0005-0000-0000-00008A1C0000}"/>
    <cellStyle name="___retention_Tables2007June1Draft (2)_2008Test1215" xfId="6435" xr:uid="{00000000-0005-0000-0000-00008B1C0000}"/>
    <cellStyle name="___retention_Tables2007June1Draft (2)_2008Test1215_Table Test-T8 RF updated 14 July 2009" xfId="6436" xr:uid="{00000000-0005-0000-0000-00008C1C0000}"/>
    <cellStyle name="___retention_Tables2007June1Draft (2)_2008TestProposals_Handler_081208" xfId="6437" xr:uid="{00000000-0005-0000-0000-00008D1C0000}"/>
    <cellStyle name="___retention_Tables2007June1Draft (2)_2008TestProposals_Handler_081208_Table Test-T8 RF updated 14 July 2009" xfId="6438" xr:uid="{00000000-0005-0000-0000-00008E1C0000}"/>
    <cellStyle name="___retention_Tables2007June1Draft (2)_2009 ITRS TestTable(Handler)090505" xfId="6439" xr:uid="{00000000-0005-0000-0000-00008F1C0000}"/>
    <cellStyle name="___retention_Tables2007June1Draft (2)_2009 TR Tables_Factory Integration version 08-LSW" xfId="2965" xr:uid="{00000000-0005-0000-0000-0000901C0000}"/>
    <cellStyle name="___retention_Tables2007June1Draft (2)_2009 TR Tables_Factory Integration(20090806)_02A" xfId="2966" xr:uid="{00000000-0005-0000-0000-0000911C0000}"/>
    <cellStyle name="___retention_Tables2007June1Draft (2)_2009_INDEX" xfId="6440" xr:uid="{00000000-0005-0000-0000-0000921C0000}"/>
    <cellStyle name="___retention_Tables2007June1Draft (2)_2009_InterconnectTables_03032010" xfId="6441" xr:uid="{00000000-0005-0000-0000-0000931C0000}"/>
    <cellStyle name="___retention_Tables2007June1Draft (2)_2009Tables_FOCUS_B_ITRS" xfId="2967" xr:uid="{00000000-0005-0000-0000-0000941C0000}"/>
    <cellStyle name="___retention_Tables2007June1Draft (2)_2009Tables_FOCUS_B_itwg(Factory Integration)09" xfId="2968" xr:uid="{00000000-0005-0000-0000-0000951C0000}"/>
    <cellStyle name="___retention_Tables2007June1Draft (2)_2009Tables_Focus_B-LITH-US-Bussels-V3" xfId="2969" xr:uid="{00000000-0005-0000-0000-0000961C0000}"/>
    <cellStyle name="___retention_Tables2007June1Draft (2)_2009Tables_Focus_B-LITH-US-V13b" xfId="2970" xr:uid="{00000000-0005-0000-0000-0000971C0000}"/>
    <cellStyle name="___retention_Tables2007June1Draft (2)_2009Tables_FOCUS_C_ITRS-FEPITWG(LL edits)" xfId="7443" xr:uid="{00000000-0005-0000-0000-0000981C0000}"/>
    <cellStyle name="___retention_Tables2007June1Draft (2)_2009Tables_FOCUS_C_ITRSV1" xfId="2971" xr:uid="{00000000-0005-0000-0000-0000991C0000}"/>
    <cellStyle name="___retention_Tables2007June1Draft (2)_2009Tables_FOCUS_C_ITRSV3" xfId="2972" xr:uid="{00000000-0005-0000-0000-00009A1C0000}"/>
    <cellStyle name="___retention_Tables2007June1Draft (2)_2009Tables_FOCUS_D_ITRS-ITWG Copy 2010 V1" xfId="2973" xr:uid="{00000000-0005-0000-0000-00009B1C0000}"/>
    <cellStyle name="___retention_Tables2007June1Draft (2)_2009Tables_FOCUS_E_ITRS-AP and Interconnectv1" xfId="6442" xr:uid="{00000000-0005-0000-0000-00009C1C0000}"/>
    <cellStyle name="___retention_Tables2007June1Draft (2)_2009Tables_ORTC_V5" xfId="2974" xr:uid="{00000000-0005-0000-0000-00009D1C0000}"/>
    <cellStyle name="___retention_Tables2007June1Draft (2)_2010-Update-PIDS-4B-lsw" xfId="7444" xr:uid="{00000000-0005-0000-0000-00009E1C0000}"/>
    <cellStyle name="___retention_Tables2007June1Draft (2)_2011_ORTC-2A" xfId="3217" xr:uid="{00000000-0005-0000-0000-00009F1C0000}"/>
    <cellStyle name="___retention_Tables2007June1Draft (2)_4FINAL2009Tables_ERD_Oct30_lsw" xfId="2975" xr:uid="{00000000-0005-0000-0000-0000A01C0000}"/>
    <cellStyle name="___retention_Tables2007June1Draft (2)_4FINAL2009Tables_ERD_Oct30_lsw2" xfId="2976" xr:uid="{00000000-0005-0000-0000-0000A11C0000}"/>
    <cellStyle name="___retention_Tables2007June1Draft (2)_ITRS 2010 NAND Flash table revision--LSW  (Revised 09-15-2010)" xfId="7445" xr:uid="{00000000-0005-0000-0000-0000A21C0000}"/>
    <cellStyle name="___retention_Tables2007June1Draft (2)_ITRS B)_Table_ver6_INTC1~6_021710_After_Telecon_Rev_Alexis-lswEDITORS-NOTES" xfId="6443" xr:uid="{00000000-0005-0000-0000-0000A31C0000}"/>
    <cellStyle name="___retention_Tables2007June1Draft (2)_ITRS EUV Mask WG Meeting with Proposals-2009" xfId="2977" xr:uid="{00000000-0005-0000-0000-0000A41C0000}"/>
    <cellStyle name="___retention_Tables2007June1Draft (2)_ITRS Optica Mask Table change note 200907011" xfId="2978" xr:uid="{00000000-0005-0000-0000-0000A51C0000}"/>
    <cellStyle name="___retention_Tables2007June1Draft (2)_Litho_Challenges_2009_ITRS_Lith_Table_Summary-V5" xfId="2979" xr:uid="{00000000-0005-0000-0000-0000A61C0000}"/>
    <cellStyle name="___retention_Tables2007June1Draft (2)_Table INTC6-Final from Italy" xfId="6444" xr:uid="{00000000-0005-0000-0000-0000A71C0000}"/>
    <cellStyle name="___retention_Tables2007June1Draft (2)_Table Test-T11 Prober updated 08Jul09" xfId="6445" xr:uid="{00000000-0005-0000-0000-0000A81C0000}"/>
    <cellStyle name="___retention_Tables2007June1Draft (2)_Table Test-T8 RF updated 14 July 2009" xfId="6446" xr:uid="{00000000-0005-0000-0000-0000A91C0000}"/>
    <cellStyle name="___retention_Tables2007June1Draft (2)_Table-PIDS4-LSW" xfId="7446" xr:uid="{00000000-0005-0000-0000-0000AA1C0000}"/>
    <cellStyle name="___retention_Tables2007June1Draft (2)_Test_Tables_20081208" xfId="6447" xr:uid="{00000000-0005-0000-0000-0000AB1C0000}"/>
    <cellStyle name="___retention_Tables2007June1Draft (2)_Test_Tables_20081208 Korea feedback_08081225 " xfId="6448" xr:uid="{00000000-0005-0000-0000-0000AC1C0000}"/>
    <cellStyle name="___retention_Tables2007June1Draft (2)_Test_Tables_20081208 Korea feedback_08081225 _Table Test-T8 RF updated 14 July 2009" xfId="6449" xr:uid="{00000000-0005-0000-0000-0000AD1C0000}"/>
    <cellStyle name="___retention_Tables2007June1Draft (2)_Test_Tables_20081208_Table Test-T8 RF updated 14 July 2009" xfId="6450" xr:uid="{00000000-0005-0000-0000-0000AE1C0000}"/>
    <cellStyle name="___retention_Tables2007June1Draft (2)_Test_Tables_20081231プローブカード案" xfId="6451" xr:uid="{00000000-0005-0000-0000-0000AF1C0000}"/>
    <cellStyle name="___retention_Tables2007June1Draft (2)_Test_Tables_20081231プローブカード案_Table Test-T8 RF updated 14 July 2009" xfId="6452" xr:uid="{00000000-0005-0000-0000-0000B01C0000}"/>
    <cellStyle name="___retention_Tables2007June1Draft (2)_Test_Tables_20090113プローブカード案2" xfId="6453" xr:uid="{00000000-0005-0000-0000-0000B11C0000}"/>
    <cellStyle name="___retention_Tables2007June1Draft (2)_Test_Tables_20090113プローブカード案2_Table Test-T8 RF updated 14 July 2009" xfId="6454" xr:uid="{00000000-0005-0000-0000-0000B21C0000}"/>
    <cellStyle name="___retention_Tables2007June1Draft (2)_Test_Tables_20090113プローブカード案3" xfId="6455" xr:uid="{00000000-0005-0000-0000-0000B31C0000}"/>
    <cellStyle name="___retention_Tables2007June1Draft (2)_Test_Tables_20090113プローブカード案3_Table Test-T8 RF updated 14 July 2009" xfId="6456" xr:uid="{00000000-0005-0000-0000-0000B41C0000}"/>
    <cellStyle name="___retention_Tables2007June1Draft (2)_To Linda ITRS_NILb (2)" xfId="2980" xr:uid="{00000000-0005-0000-0000-0000B51C0000}"/>
    <cellStyle name="___retention_Tables2007June1Draft 10" xfId="6926" xr:uid="{00000000-0005-0000-0000-0000B61C0000}"/>
    <cellStyle name="___retention_Tables2007June1Draft 100" xfId="8014" xr:uid="{00000000-0005-0000-0000-0000B71C0000}"/>
    <cellStyle name="___retention_Tables2007June1Draft 101" xfId="8056" xr:uid="{00000000-0005-0000-0000-0000B81C0000}"/>
    <cellStyle name="___retention_Tables2007June1Draft 102" xfId="8053" xr:uid="{00000000-0005-0000-0000-0000B91C0000}"/>
    <cellStyle name="___retention_Tables2007June1Draft 11" xfId="7584" xr:uid="{00000000-0005-0000-0000-0000BA1C0000}"/>
    <cellStyle name="___retention_Tables2007June1Draft 12" xfId="7853" xr:uid="{00000000-0005-0000-0000-0000BB1C0000}"/>
    <cellStyle name="___retention_Tables2007June1Draft 13" xfId="7856" xr:uid="{00000000-0005-0000-0000-0000BC1C0000}"/>
    <cellStyle name="___retention_Tables2007June1Draft 14" xfId="7865" xr:uid="{00000000-0005-0000-0000-0000BD1C0000}"/>
    <cellStyle name="___retention_Tables2007June1Draft 15" xfId="7827" xr:uid="{00000000-0005-0000-0000-0000BE1C0000}"/>
    <cellStyle name="___retention_Tables2007June1Draft 16" xfId="7552" xr:uid="{00000000-0005-0000-0000-0000BF1C0000}"/>
    <cellStyle name="___retention_Tables2007June1Draft 17" xfId="6913" xr:uid="{00000000-0005-0000-0000-0000C01C0000}"/>
    <cellStyle name="___retention_Tables2007June1Draft 18" xfId="7553" xr:uid="{00000000-0005-0000-0000-0000C11C0000}"/>
    <cellStyle name="___retention_Tables2007June1Draft 19" xfId="7796" xr:uid="{00000000-0005-0000-0000-0000C21C0000}"/>
    <cellStyle name="___retention_Tables2007June1Draft 2" xfId="7517" xr:uid="{00000000-0005-0000-0000-0000C31C0000}"/>
    <cellStyle name="___retention_Tables2007June1Draft 20" xfId="6927" xr:uid="{00000000-0005-0000-0000-0000C41C0000}"/>
    <cellStyle name="___retention_Tables2007June1Draft 21" xfId="7795" xr:uid="{00000000-0005-0000-0000-0000C51C0000}"/>
    <cellStyle name="___retention_Tables2007June1Draft 22" xfId="6928" xr:uid="{00000000-0005-0000-0000-0000C61C0000}"/>
    <cellStyle name="___retention_Tables2007June1Draft 23" xfId="7261" xr:uid="{00000000-0005-0000-0000-0000C71C0000}"/>
    <cellStyle name="___retention_Tables2007June1Draft 24" xfId="7554" xr:uid="{00000000-0005-0000-0000-0000C81C0000}"/>
    <cellStyle name="___retention_Tables2007June1Draft 25" xfId="7536" xr:uid="{00000000-0005-0000-0000-0000C91C0000}"/>
    <cellStyle name="___retention_Tables2007June1Draft 26" xfId="7555" xr:uid="{00000000-0005-0000-0000-0000CA1C0000}"/>
    <cellStyle name="___retention_Tables2007June1Draft 27" xfId="7535" xr:uid="{00000000-0005-0000-0000-0000CB1C0000}"/>
    <cellStyle name="___retention_Tables2007June1Draft 28" xfId="6931" xr:uid="{00000000-0005-0000-0000-0000CC1C0000}"/>
    <cellStyle name="___retention_Tables2007June1Draft 29" xfId="6911" xr:uid="{00000000-0005-0000-0000-0000CD1C0000}"/>
    <cellStyle name="___retention_Tables2007June1Draft 3" xfId="6875" xr:uid="{00000000-0005-0000-0000-0000CE1C0000}"/>
    <cellStyle name="___retention_Tables2007June1Draft 30" xfId="6932" xr:uid="{00000000-0005-0000-0000-0000CF1C0000}"/>
    <cellStyle name="___retention_Tables2007June1Draft 31" xfId="7534" xr:uid="{00000000-0005-0000-0000-0000D01C0000}"/>
    <cellStyle name="___retention_Tables2007June1Draft 32" xfId="6934" xr:uid="{00000000-0005-0000-0000-0000D11C0000}"/>
    <cellStyle name="___retention_Tables2007June1Draft 33" xfId="7532" xr:uid="{00000000-0005-0000-0000-0000D21C0000}"/>
    <cellStyle name="___retention_Tables2007June1Draft 34" xfId="7841" xr:uid="{00000000-0005-0000-0000-0000D31C0000}"/>
    <cellStyle name="___retention_Tables2007June1Draft 35" xfId="6912" xr:uid="{00000000-0005-0000-0000-0000D41C0000}"/>
    <cellStyle name="___retention_Tables2007June1Draft 36" xfId="7258" xr:uid="{00000000-0005-0000-0000-0000D51C0000}"/>
    <cellStyle name="___retention_Tables2007June1Draft 37" xfId="7533" xr:uid="{00000000-0005-0000-0000-0000D61C0000}"/>
    <cellStyle name="___retention_Tables2007June1Draft 38" xfId="7259" xr:uid="{00000000-0005-0000-0000-0000D71C0000}"/>
    <cellStyle name="___retention_Tables2007June1Draft 39" xfId="7530" xr:uid="{00000000-0005-0000-0000-0000D81C0000}"/>
    <cellStyle name="___retention_Tables2007June1Draft 4" xfId="7516" xr:uid="{00000000-0005-0000-0000-0000D91C0000}"/>
    <cellStyle name="___retention_Tables2007June1Draft 40" xfId="6929" xr:uid="{00000000-0005-0000-0000-0000DA1C0000}"/>
    <cellStyle name="___retention_Tables2007June1Draft 41" xfId="7529" xr:uid="{00000000-0005-0000-0000-0000DB1C0000}"/>
    <cellStyle name="___retention_Tables2007June1Draft 42" xfId="6930" xr:uid="{00000000-0005-0000-0000-0000DC1C0000}"/>
    <cellStyle name="___retention_Tables2007June1Draft 43" xfId="7528" xr:uid="{00000000-0005-0000-0000-0000DD1C0000}"/>
    <cellStyle name="___retention_Tables2007June1Draft 44" xfId="6933" xr:uid="{00000000-0005-0000-0000-0000DE1C0000}"/>
    <cellStyle name="___retention_Tables2007June1Draft 45" xfId="7527" xr:uid="{00000000-0005-0000-0000-0000DF1C0000}"/>
    <cellStyle name="___retention_Tables2007June1Draft 46" xfId="6935" xr:uid="{00000000-0005-0000-0000-0000E01C0000}"/>
    <cellStyle name="___retention_Tables2007June1Draft 47" xfId="7526" xr:uid="{00000000-0005-0000-0000-0000E11C0000}"/>
    <cellStyle name="___retention_Tables2007June1Draft 48" xfId="6936" xr:uid="{00000000-0005-0000-0000-0000E21C0000}"/>
    <cellStyle name="___retention_Tables2007June1Draft 49" xfId="7866" xr:uid="{00000000-0005-0000-0000-0000E31C0000}"/>
    <cellStyle name="___retention_Tables2007June1Draft 5" xfId="7471" xr:uid="{00000000-0005-0000-0000-0000E41C0000}"/>
    <cellStyle name="___retention_Tables2007June1Draft 50" xfId="7556" xr:uid="{00000000-0005-0000-0000-0000E51C0000}"/>
    <cellStyle name="___retention_Tables2007June1Draft 51" xfId="7525" xr:uid="{00000000-0005-0000-0000-0000E61C0000}"/>
    <cellStyle name="___retention_Tables2007June1Draft 52" xfId="7218" xr:uid="{00000000-0005-0000-0000-0000E71C0000}"/>
    <cellStyle name="___retention_Tables2007June1Draft 53" xfId="7524" xr:uid="{00000000-0005-0000-0000-0000E81C0000}"/>
    <cellStyle name="___retention_Tables2007June1Draft 54" xfId="6937" xr:uid="{00000000-0005-0000-0000-0000E91C0000}"/>
    <cellStyle name="___retention_Tables2007June1Draft 55" xfId="7854" xr:uid="{00000000-0005-0000-0000-0000EA1C0000}"/>
    <cellStyle name="___retention_Tables2007June1Draft 56" xfId="7844" xr:uid="{00000000-0005-0000-0000-0000EB1C0000}"/>
    <cellStyle name="___retention_Tables2007June1Draft 57" xfId="7843" xr:uid="{00000000-0005-0000-0000-0000EC1C0000}"/>
    <cellStyle name="___retention_Tables2007June1Draft 58" xfId="7219" xr:uid="{00000000-0005-0000-0000-0000ED1C0000}"/>
    <cellStyle name="___retention_Tables2007June1Draft 59" xfId="7872" xr:uid="{00000000-0005-0000-0000-0000EE1C0000}"/>
    <cellStyle name="___retention_Tables2007June1Draft 6" xfId="7871" xr:uid="{00000000-0005-0000-0000-0000EF1C0000}"/>
    <cellStyle name="___retention_Tables2007June1Draft 60" xfId="6976" xr:uid="{00000000-0005-0000-0000-0000F01C0000}"/>
    <cellStyle name="___retention_Tables2007June1Draft 61" xfId="7523" xr:uid="{00000000-0005-0000-0000-0000F11C0000}"/>
    <cellStyle name="___retention_Tables2007June1Draft 62" xfId="7220" xr:uid="{00000000-0005-0000-0000-0000F21C0000}"/>
    <cellStyle name="___retention_Tables2007June1Draft 63" xfId="7522" xr:uid="{00000000-0005-0000-0000-0000F31C0000}"/>
    <cellStyle name="___retention_Tables2007June1Draft 64" xfId="7238" xr:uid="{00000000-0005-0000-0000-0000F41C0000}"/>
    <cellStyle name="___retention_Tables2007June1Draft 65" xfId="7860" xr:uid="{00000000-0005-0000-0000-0000F51C0000}"/>
    <cellStyle name="___retention_Tables2007June1Draft 66" xfId="6938" xr:uid="{00000000-0005-0000-0000-0000F61C0000}"/>
    <cellStyle name="___retention_Tables2007June1Draft 67" xfId="7833" xr:uid="{00000000-0005-0000-0000-0000F71C0000}"/>
    <cellStyle name="___retention_Tables2007June1Draft 68" xfId="7221" xr:uid="{00000000-0005-0000-0000-0000F81C0000}"/>
    <cellStyle name="___retention_Tables2007June1Draft 69" xfId="7260" xr:uid="{00000000-0005-0000-0000-0000F91C0000}"/>
    <cellStyle name="___retention_Tables2007June1Draft 7" xfId="7531" xr:uid="{00000000-0005-0000-0000-0000FA1C0000}"/>
    <cellStyle name="___retention_Tables2007June1Draft 70" xfId="7797" xr:uid="{00000000-0005-0000-0000-0000FB1C0000}"/>
    <cellStyle name="___retention_Tables2007June1Draft 71" xfId="7225" xr:uid="{00000000-0005-0000-0000-0000FC1C0000}"/>
    <cellStyle name="___retention_Tables2007June1Draft 72" xfId="7828" xr:uid="{00000000-0005-0000-0000-0000FD1C0000}"/>
    <cellStyle name="___retention_Tables2007June1Draft 73" xfId="7222" xr:uid="{00000000-0005-0000-0000-0000FE1C0000}"/>
    <cellStyle name="___retention_Tables2007June1Draft 74" xfId="7223" xr:uid="{00000000-0005-0000-0000-0000FF1C0000}"/>
    <cellStyle name="___retention_Tables2007June1Draft 75" xfId="7565" xr:uid="{00000000-0005-0000-0000-0000001D0000}"/>
    <cellStyle name="___retention_Tables2007June1Draft 76" xfId="6941" xr:uid="{00000000-0005-0000-0000-0000011D0000}"/>
    <cellStyle name="___retention_Tables2007June1Draft 77" xfId="7563" xr:uid="{00000000-0005-0000-0000-0000021D0000}"/>
    <cellStyle name="___retention_Tables2007June1Draft 78" xfId="7794" xr:uid="{00000000-0005-0000-0000-0000031D0000}"/>
    <cellStyle name="___retention_Tables2007June1Draft 79" xfId="7564" xr:uid="{00000000-0005-0000-0000-0000041D0000}"/>
    <cellStyle name="___retention_Tables2007June1Draft 8" xfId="7551" xr:uid="{00000000-0005-0000-0000-0000051D0000}"/>
    <cellStyle name="___retention_Tables2007June1Draft 80" xfId="7557" xr:uid="{00000000-0005-0000-0000-0000061D0000}"/>
    <cellStyle name="___retention_Tables2007June1Draft 81" xfId="7826" xr:uid="{00000000-0005-0000-0000-0000071D0000}"/>
    <cellStyle name="___retention_Tables2007June1Draft 82" xfId="7802" xr:uid="{00000000-0005-0000-0000-0000081D0000}"/>
    <cellStyle name="___retention_Tables2007June1Draft 83" xfId="7800" xr:uid="{00000000-0005-0000-0000-0000091D0000}"/>
    <cellStyle name="___retention_Tables2007June1Draft 84" xfId="7798" xr:uid="{00000000-0005-0000-0000-00000A1D0000}"/>
    <cellStyle name="___retention_Tables2007June1Draft 85" xfId="7801" xr:uid="{00000000-0005-0000-0000-00000B1D0000}"/>
    <cellStyle name="___retention_Tables2007June1Draft 86" xfId="7810" xr:uid="{00000000-0005-0000-0000-00000C1D0000}"/>
    <cellStyle name="___retention_Tables2007June1Draft 87" xfId="7808" xr:uid="{00000000-0005-0000-0000-00000D1D0000}"/>
    <cellStyle name="___retention_Tables2007June1Draft 88" xfId="7811" xr:uid="{00000000-0005-0000-0000-00000E1D0000}"/>
    <cellStyle name="___retention_Tables2007June1Draft 89" xfId="6978" xr:uid="{00000000-0005-0000-0000-00000F1D0000}"/>
    <cellStyle name="___retention_Tables2007June1Draft 9" xfId="7868" xr:uid="{00000000-0005-0000-0000-0000101D0000}"/>
    <cellStyle name="___retention_Tables2007June1Draft 90" xfId="7932" xr:uid="{00000000-0005-0000-0000-0000111D0000}"/>
    <cellStyle name="___retention_Tables2007June1Draft 91" xfId="7928" xr:uid="{00000000-0005-0000-0000-0000121D0000}"/>
    <cellStyle name="___retention_Tables2007June1Draft 92" xfId="7926" xr:uid="{00000000-0005-0000-0000-0000131D0000}"/>
    <cellStyle name="___retention_Tables2007June1Draft 93" xfId="7927" xr:uid="{00000000-0005-0000-0000-0000141D0000}"/>
    <cellStyle name="___retention_Tables2007June1Draft 94" xfId="7977" xr:uid="{00000000-0005-0000-0000-0000151D0000}"/>
    <cellStyle name="___retention_Tables2007June1Draft 95" xfId="7971" xr:uid="{00000000-0005-0000-0000-0000161D0000}"/>
    <cellStyle name="___retention_Tables2007June1Draft 96" xfId="7969" xr:uid="{00000000-0005-0000-0000-0000171D0000}"/>
    <cellStyle name="___retention_Tables2007June1Draft 97" xfId="7970" xr:uid="{00000000-0005-0000-0000-0000181D0000}"/>
    <cellStyle name="___retention_Tables2007June1Draft 98" xfId="7976" xr:uid="{00000000-0005-0000-0000-0000191D0000}"/>
    <cellStyle name="___retention_Tables2007June1Draft 99" xfId="8017" xr:uid="{00000000-0005-0000-0000-00001A1D0000}"/>
    <cellStyle name="___retention_Tables2007June1Draft_2008Tables_FOCUS_ERM-ERD-FEP-LITH-INTC-FAC-AP_DRAFTv7" xfId="2981" xr:uid="{00000000-0005-0000-0000-00001B1D0000}"/>
    <cellStyle name="___retention_Tables2007June1Draft_2008Tables_FOCUS_ERM-ERD-FEP-LITH-INTC-FAC-AP_DRAFTv7 2" xfId="7520" xr:uid="{00000000-0005-0000-0000-00001C1D0000}"/>
    <cellStyle name="___retention_Tables2007June1Draft_2008Tables_FOCUS_ERM-ERD-FEP-LITH-INTC-FAC-AP_DRAFTv7_2009 TR Tables_Factory Integration version 08-LSW" xfId="2982" xr:uid="{00000000-0005-0000-0000-00001D1D0000}"/>
    <cellStyle name="___retention_Tables2007June1Draft_2008Tables_FOCUS_ERM-ERD-FEP-LITH-INTC-FAC-AP_DRAFTv7_2009 TR Tables_Factory Integration(20090806)_02A" xfId="2983" xr:uid="{00000000-0005-0000-0000-00001E1D0000}"/>
    <cellStyle name="___retention_Tables2007June1Draft_2008Tables_FOCUS_ERM-ERD-FEP-LITH-INTC-FAC-AP_DRAFTv7_2009_INDEX" xfId="6457" xr:uid="{00000000-0005-0000-0000-00001F1D0000}"/>
    <cellStyle name="___retention_Tables2007June1Draft_2008Tables_FOCUS_ERM-ERD-FEP-LITH-INTC-FAC-AP_DRAFTv7_2009_InterconnectTables_03032010" xfId="6458" xr:uid="{00000000-0005-0000-0000-0000201D0000}"/>
    <cellStyle name="___retention_Tables2007June1Draft_2008Tables_FOCUS_ERM-ERD-FEP-LITH-INTC-FAC-AP_DRAFTv7_2009Tables_FOCUS_B_ITRS" xfId="2984" xr:uid="{00000000-0005-0000-0000-0000211D0000}"/>
    <cellStyle name="___retention_Tables2007June1Draft_2008Tables_FOCUS_ERM-ERD-FEP-LITH-INTC-FAC-AP_DRAFTv7_2009Tables_FOCUS_B_itwg(Factory Integration)09" xfId="2985" xr:uid="{00000000-0005-0000-0000-0000221D0000}"/>
    <cellStyle name="___retention_Tables2007June1Draft_2008Tables_FOCUS_ERM-ERD-FEP-LITH-INTC-FAC-AP_DRAFTv7_2009Tables_Focus_B-LITH-US-Bussels-V3" xfId="2986" xr:uid="{00000000-0005-0000-0000-0000231D0000}"/>
    <cellStyle name="___retention_Tables2007June1Draft_2008Tables_FOCUS_ERM-ERD-FEP-LITH-INTC-FAC-AP_DRAFTv7_2009Tables_Focus_B-LITH-US-V13b" xfId="2987" xr:uid="{00000000-0005-0000-0000-0000241D0000}"/>
    <cellStyle name="___retention_Tables2007June1Draft_2008Tables_FOCUS_ERM-ERD-FEP-LITH-INTC-FAC-AP_DRAFTv7_2009Tables_FOCUS_C_ITRS-FEPITWG(LL edits)" xfId="6854" xr:uid="{00000000-0005-0000-0000-0000251D0000}"/>
    <cellStyle name="___retention_Tables2007June1Draft_2008Tables_FOCUS_ERM-ERD-FEP-LITH-INTC-FAC-AP_DRAFTv7_2009Tables_FOCUS_C_ITRSV1" xfId="2988" xr:uid="{00000000-0005-0000-0000-0000261D0000}"/>
    <cellStyle name="___retention_Tables2007June1Draft_2008Tables_FOCUS_ERM-ERD-FEP-LITH-INTC-FAC-AP_DRAFTv7_2009Tables_FOCUS_C_ITRSV3" xfId="2989" xr:uid="{00000000-0005-0000-0000-0000271D0000}"/>
    <cellStyle name="___retention_Tables2007June1Draft_2008Tables_FOCUS_ERM-ERD-FEP-LITH-INTC-FAC-AP_DRAFTv7_2009Tables_FOCUS_D_ITRS-ITWG Copy 2010 V1" xfId="2990" xr:uid="{00000000-0005-0000-0000-0000281D0000}"/>
    <cellStyle name="___retention_Tables2007June1Draft_2008Tables_FOCUS_ERM-ERD-FEP-LITH-INTC-FAC-AP_DRAFTv7_2009Tables_FOCUS_E_ITRS-AP and Interconnectv1" xfId="6459" xr:uid="{00000000-0005-0000-0000-0000291D0000}"/>
    <cellStyle name="___retention_Tables2007June1Draft_2008Tables_FOCUS_ERM-ERD-FEP-LITH-INTC-FAC-AP_DRAFTv7_2009Tables_ORTC_V5" xfId="2991" xr:uid="{00000000-0005-0000-0000-00002A1D0000}"/>
    <cellStyle name="___retention_Tables2007June1Draft_2008Tables_FOCUS_ERM-ERD-FEP-LITH-INTC-FAC-AP_DRAFTv7_2010-Update-PIDS-4B-lsw" xfId="7137" xr:uid="{00000000-0005-0000-0000-00002B1D0000}"/>
    <cellStyle name="___retention_Tables2007June1Draft_2008Tables_FOCUS_ERM-ERD-FEP-LITH-INTC-FAC-AP_DRAFTv7_2011_ORTC-2A" xfId="3218" xr:uid="{00000000-0005-0000-0000-00002C1D0000}"/>
    <cellStyle name="___retention_Tables2007June1Draft_2008Tables_FOCUS_ERM-ERD-FEP-LITH-INTC-FAC-AP_DRAFTv7_4FINAL2009Tables_ERD_Oct30_lsw" xfId="2992" xr:uid="{00000000-0005-0000-0000-00002D1D0000}"/>
    <cellStyle name="___retention_Tables2007June1Draft_2008Tables_FOCUS_ERM-ERD-FEP-LITH-INTC-FAC-AP_DRAFTv7_4FINAL2009Tables_ERD_Oct30_lsw2" xfId="2993" xr:uid="{00000000-0005-0000-0000-00002E1D0000}"/>
    <cellStyle name="___retention_Tables2007June1Draft_2008Tables_FOCUS_ERM-ERD-FEP-LITH-INTC-FAC-AP_DRAFTv7_ITRS 2010 NAND Flash table revision--LSW  (Revised 09-15-2010)" xfId="6855" xr:uid="{00000000-0005-0000-0000-00002F1D0000}"/>
    <cellStyle name="___retention_Tables2007June1Draft_2008Tables_FOCUS_ERM-ERD-FEP-LITH-INTC-FAC-AP_DRAFTv7_ITRS B)_Table_ver6_INTC1~6_021710_After_Telecon_Rev_Alexis-lswEDITORS-NOTES" xfId="6460" xr:uid="{00000000-0005-0000-0000-0000301D0000}"/>
    <cellStyle name="___retention_Tables2007June1Draft_2008Tables_FOCUS_ERM-ERD-FEP-LITH-INTC-FAC-AP_DRAFTv7_ITRS EUV Mask WG Meeting with Proposals-2009" xfId="2994" xr:uid="{00000000-0005-0000-0000-0000311D0000}"/>
    <cellStyle name="___retention_Tables2007June1Draft_2008Tables_FOCUS_ERM-ERD-FEP-LITH-INTC-FAC-AP_DRAFTv7_ITRS Optica Mask Table change note 200907011" xfId="2995" xr:uid="{00000000-0005-0000-0000-0000321D0000}"/>
    <cellStyle name="___retention_Tables2007June1Draft_2008Tables_FOCUS_ERM-ERD-FEP-LITH-INTC-FAC-AP_DRAFTv7_Litho_Challenges_2009_ITRS_Lith_Table_Summary-V5" xfId="2996" xr:uid="{00000000-0005-0000-0000-0000331D0000}"/>
    <cellStyle name="___retention_Tables2007June1Draft_2008Tables_FOCUS_ERM-ERD-FEP-LITH-INTC-FAC-AP_DRAFTv7_Table INTC6-Final from Italy" xfId="6461" xr:uid="{00000000-0005-0000-0000-0000341D0000}"/>
    <cellStyle name="___retention_Tables2007June1Draft_2008Tables_FOCUS_ERM-ERD-FEP-LITH-INTC-FAC-AP_DRAFTv7_Table-PIDS4-LSW" xfId="7138" xr:uid="{00000000-0005-0000-0000-0000351D0000}"/>
    <cellStyle name="___retention_Tables2007June1Draft_2008Tables_FOCUS_ERM-ERD-FEP-LITH-INTC-FAC-AP_DRAFTv7_To Linda ITRS_NILb (2)" xfId="2997" xr:uid="{00000000-0005-0000-0000-0000361D0000}"/>
    <cellStyle name="___retention_Tables2007June1Draft_2008Test 081203 handler revised proposal by SEAJ" xfId="6462" xr:uid="{00000000-0005-0000-0000-0000371D0000}"/>
    <cellStyle name="___retention_Tables2007June1Draft_2008Test 081203 handler revised proposal by SEAJ_2009 ITRS TestTable(Handler)090505" xfId="6463" xr:uid="{00000000-0005-0000-0000-0000381D0000}"/>
    <cellStyle name="___retention_Tables2007June1Draft_2008Test 081203 handler revised proposal by SEAJ_Table Test-T8 RF updated 14 July 2009" xfId="6464" xr:uid="{00000000-0005-0000-0000-0000391D0000}"/>
    <cellStyle name="___retention_Tables2007June1Draft_2008Test 1120 prober " xfId="6465" xr:uid="{00000000-0005-0000-0000-00003A1D0000}"/>
    <cellStyle name="___retention_Tables2007June1Draft_2008Test 1120 prober _2009 ITRS TestTable(Handler)090505" xfId="6466" xr:uid="{00000000-0005-0000-0000-00003B1D0000}"/>
    <cellStyle name="___retention_Tables2007June1Draft_2008Test 1120 prober _Table Test-T8 RF updated 14 July 2009" xfId="6467" xr:uid="{00000000-0005-0000-0000-00003C1D0000}"/>
    <cellStyle name="___retention_Tables2007June1Draft_2008Test0722" xfId="6468" xr:uid="{00000000-0005-0000-0000-00003D1D0000}"/>
    <cellStyle name="___retention_Tables2007June1Draft_2008Test0722_2009 ITRS TestTable(Handler)090505" xfId="6469" xr:uid="{00000000-0005-0000-0000-00003E1D0000}"/>
    <cellStyle name="___retention_Tables2007June1Draft_2008Test0722_Table Test-T8 RF updated 14 July 2009" xfId="6470" xr:uid="{00000000-0005-0000-0000-00003F1D0000}"/>
    <cellStyle name="___retention_Tables2007June1Draft_2008Test1215" xfId="6471" xr:uid="{00000000-0005-0000-0000-0000401D0000}"/>
    <cellStyle name="___retention_Tables2007June1Draft_2008Test1215_Table Test-T8 RF updated 14 July 2009" xfId="6472" xr:uid="{00000000-0005-0000-0000-0000411D0000}"/>
    <cellStyle name="___retention_Tables2007June1Draft_2008TestProposals_Handler_081208" xfId="6473" xr:uid="{00000000-0005-0000-0000-0000421D0000}"/>
    <cellStyle name="___retention_Tables2007June1Draft_2008TestProposals_Handler_081208_Table Test-T8 RF updated 14 July 2009" xfId="6474" xr:uid="{00000000-0005-0000-0000-0000431D0000}"/>
    <cellStyle name="___retention_Tables2007June1Draft_2009 ITRS TestTable(Handler)090505" xfId="6475" xr:uid="{00000000-0005-0000-0000-0000441D0000}"/>
    <cellStyle name="___retention_Tables2007June1Draft_2009 TR Tables_Factory Integration version 08-LSW" xfId="2998" xr:uid="{00000000-0005-0000-0000-0000451D0000}"/>
    <cellStyle name="___retention_Tables2007June1Draft_2009 TR Tables_Factory Integration(20090806)_02A" xfId="2999" xr:uid="{00000000-0005-0000-0000-0000461D0000}"/>
    <cellStyle name="___retention_Tables2007June1Draft_2009_INDEX" xfId="6476" xr:uid="{00000000-0005-0000-0000-0000471D0000}"/>
    <cellStyle name="___retention_Tables2007June1Draft_2009_InterconnectTables_03032010" xfId="6477" xr:uid="{00000000-0005-0000-0000-0000481D0000}"/>
    <cellStyle name="___retention_Tables2007June1Draft_2009Tables_FOCUS_B_ITRS" xfId="3000" xr:uid="{00000000-0005-0000-0000-0000491D0000}"/>
    <cellStyle name="___retention_Tables2007June1Draft_2009Tables_FOCUS_B_itwg(Factory Integration)09" xfId="3001" xr:uid="{00000000-0005-0000-0000-00004A1D0000}"/>
    <cellStyle name="___retention_Tables2007June1Draft_2009Tables_Focus_B-LITH-US-Bussels-V3" xfId="3002" xr:uid="{00000000-0005-0000-0000-00004B1D0000}"/>
    <cellStyle name="___retention_Tables2007June1Draft_2009Tables_Focus_B-LITH-US-V13b" xfId="3003" xr:uid="{00000000-0005-0000-0000-00004C1D0000}"/>
    <cellStyle name="___retention_Tables2007June1Draft_2009Tables_FOCUS_C_ITRS-FEPITWG(LL edits)" xfId="7730" xr:uid="{00000000-0005-0000-0000-00004D1D0000}"/>
    <cellStyle name="___retention_Tables2007June1Draft_2009Tables_FOCUS_C_ITRSV1" xfId="3004" xr:uid="{00000000-0005-0000-0000-00004E1D0000}"/>
    <cellStyle name="___retention_Tables2007June1Draft_2009Tables_FOCUS_C_ITRSV3" xfId="3005" xr:uid="{00000000-0005-0000-0000-00004F1D0000}"/>
    <cellStyle name="___retention_Tables2007June1Draft_2009Tables_FOCUS_D_ITRS-ITWG Copy 2010 V1" xfId="3006" xr:uid="{00000000-0005-0000-0000-0000501D0000}"/>
    <cellStyle name="___retention_Tables2007June1Draft_2009Tables_FOCUS_E_ITRS-AP and Interconnectv1" xfId="6478" xr:uid="{00000000-0005-0000-0000-0000511D0000}"/>
    <cellStyle name="___retention_Tables2007June1Draft_2009Tables_ORTC_V5" xfId="3007" xr:uid="{00000000-0005-0000-0000-0000521D0000}"/>
    <cellStyle name="___retention_Tables2007June1Draft_2010-Update-PIDS-4B-lsw" xfId="7731" xr:uid="{00000000-0005-0000-0000-0000531D0000}"/>
    <cellStyle name="___retention_Tables2007June1Draft_2011_ORTC-2A" xfId="3219" xr:uid="{00000000-0005-0000-0000-0000541D0000}"/>
    <cellStyle name="___retention_Tables2007June1Draft_4FINAL2009Tables_ERD_Oct30_lsw" xfId="3008" xr:uid="{00000000-0005-0000-0000-0000551D0000}"/>
    <cellStyle name="___retention_Tables2007June1Draft_4FINAL2009Tables_ERD_Oct30_lsw2" xfId="3009" xr:uid="{00000000-0005-0000-0000-0000561D0000}"/>
    <cellStyle name="___retention_Tables2007June1Draft_ITRS 2010 NAND Flash table revision--LSW  (Revised 09-15-2010)" xfId="6856" xr:uid="{00000000-0005-0000-0000-0000571D0000}"/>
    <cellStyle name="___retention_Tables2007June1Draft_ITRS B)_Table_ver6_INTC1~6_021710_After_Telecon_Rev_Alexis-lswEDITORS-NOTES" xfId="6479" xr:uid="{00000000-0005-0000-0000-0000581D0000}"/>
    <cellStyle name="___retention_Tables2007June1Draft_ITRS EUV Mask WG Meeting with Proposals-2009" xfId="3010" xr:uid="{00000000-0005-0000-0000-0000591D0000}"/>
    <cellStyle name="___retention_Tables2007June1Draft_ITRS Optica Mask Table change note 200907011" xfId="3011" xr:uid="{00000000-0005-0000-0000-00005A1D0000}"/>
    <cellStyle name="___retention_Tables2007June1Draft_Litho_Challenges_2009_ITRS_Lith_Table_Summary-V5" xfId="3012" xr:uid="{00000000-0005-0000-0000-00005B1D0000}"/>
    <cellStyle name="___retention_Tables2007June1Draft_Table INTC6-Final from Italy" xfId="6480" xr:uid="{00000000-0005-0000-0000-00005C1D0000}"/>
    <cellStyle name="___retention_Tables2007June1Draft_Table Test-T11 Prober updated 08Jul09" xfId="6481" xr:uid="{00000000-0005-0000-0000-00005D1D0000}"/>
    <cellStyle name="___retention_Tables2007June1Draft_Table Test-T8 RF updated 14 July 2009" xfId="6482" xr:uid="{00000000-0005-0000-0000-00005E1D0000}"/>
    <cellStyle name="___retention_Tables2007June1Draft_Table-PIDS4-LSW" xfId="6857" xr:uid="{00000000-0005-0000-0000-00005F1D0000}"/>
    <cellStyle name="___retention_Tables2007June1Draft_Test_Tables_20081208" xfId="6483" xr:uid="{00000000-0005-0000-0000-0000601D0000}"/>
    <cellStyle name="___retention_Tables2007June1Draft_Test_Tables_20081208 Korea feedback_08081225 " xfId="6484" xr:uid="{00000000-0005-0000-0000-0000611D0000}"/>
    <cellStyle name="___retention_Tables2007June1Draft_Test_Tables_20081208 Korea feedback_08081225 _Table Test-T8 RF updated 14 July 2009" xfId="6485" xr:uid="{00000000-0005-0000-0000-0000621D0000}"/>
    <cellStyle name="___retention_Tables2007June1Draft_Test_Tables_20081208_Table Test-T8 RF updated 14 July 2009" xfId="6486" xr:uid="{00000000-0005-0000-0000-0000631D0000}"/>
    <cellStyle name="___retention_Tables2007June1Draft_Test_Tables_20081231プローブカード案" xfId="6487" xr:uid="{00000000-0005-0000-0000-0000641D0000}"/>
    <cellStyle name="___retention_Tables2007June1Draft_Test_Tables_20081231プローブカード案_Table Test-T8 RF updated 14 July 2009" xfId="6488" xr:uid="{00000000-0005-0000-0000-0000651D0000}"/>
    <cellStyle name="___retention_Tables2007June1Draft_Test_Tables_20090113プローブカード案2" xfId="6489" xr:uid="{00000000-0005-0000-0000-0000661D0000}"/>
    <cellStyle name="___retention_Tables2007June1Draft_Test_Tables_20090113プローブカード案2_Table Test-T8 RF updated 14 July 2009" xfId="6490" xr:uid="{00000000-0005-0000-0000-0000671D0000}"/>
    <cellStyle name="___retention_Tables2007June1Draft_Test_Tables_20090113プローブカード案3" xfId="6491" xr:uid="{00000000-0005-0000-0000-0000681D0000}"/>
    <cellStyle name="___retention_Tables2007June1Draft_Test_Tables_20090113プローブカード案3_Table Test-T8 RF updated 14 July 2009" xfId="6492" xr:uid="{00000000-0005-0000-0000-0000691D0000}"/>
    <cellStyle name="___retention_Tables2007June1Draft_To Linda ITRS_NILb (2)" xfId="3013" xr:uid="{00000000-0005-0000-0000-00006A1D0000}"/>
    <cellStyle name="20% - Accent1 2" xfId="6493" xr:uid="{00000000-0005-0000-0000-00006B1D0000}"/>
    <cellStyle name="20% - Accent1 2 2" xfId="7956" xr:uid="{00000000-0005-0000-0000-00006C1D0000}"/>
    <cellStyle name="20% - Accent1 2 3" xfId="8001" xr:uid="{00000000-0005-0000-0000-00006D1D0000}"/>
    <cellStyle name="20% - Accent1 2 4" xfId="8040" xr:uid="{00000000-0005-0000-0000-00006E1D0000}"/>
    <cellStyle name="20% - Accent1 2 5" xfId="7902" xr:uid="{00000000-0005-0000-0000-00006F1D0000}"/>
    <cellStyle name="20% - Accent1 3" xfId="6594" xr:uid="{00000000-0005-0000-0000-0000701D0000}"/>
    <cellStyle name="20% - Accent2 2" xfId="6494" xr:uid="{00000000-0005-0000-0000-0000711D0000}"/>
    <cellStyle name="20% - Accent2 2 2" xfId="7958" xr:uid="{00000000-0005-0000-0000-0000721D0000}"/>
    <cellStyle name="20% - Accent2 2 3" xfId="8003" xr:uid="{00000000-0005-0000-0000-0000731D0000}"/>
    <cellStyle name="20% - Accent2 2 4" xfId="8042" xr:uid="{00000000-0005-0000-0000-0000741D0000}"/>
    <cellStyle name="20% - Accent2 2 5" xfId="7906" xr:uid="{00000000-0005-0000-0000-0000751D0000}"/>
    <cellStyle name="20% - Accent2 3" xfId="6595" xr:uid="{00000000-0005-0000-0000-0000761D0000}"/>
    <cellStyle name="20% - Accent3 2" xfId="6495" xr:uid="{00000000-0005-0000-0000-0000771D0000}"/>
    <cellStyle name="20% - Accent3 2 2" xfId="7960" xr:uid="{00000000-0005-0000-0000-0000781D0000}"/>
    <cellStyle name="20% - Accent3 2 3" xfId="8005" xr:uid="{00000000-0005-0000-0000-0000791D0000}"/>
    <cellStyle name="20% - Accent3 2 4" xfId="8044" xr:uid="{00000000-0005-0000-0000-00007A1D0000}"/>
    <cellStyle name="20% - Accent3 2 5" xfId="7910" xr:uid="{00000000-0005-0000-0000-00007B1D0000}"/>
    <cellStyle name="20% - Accent3 3" xfId="6596" xr:uid="{00000000-0005-0000-0000-00007C1D0000}"/>
    <cellStyle name="20% - Accent4 2" xfId="6496" xr:uid="{00000000-0005-0000-0000-00007D1D0000}"/>
    <cellStyle name="20% - Accent4 2 2" xfId="7962" xr:uid="{00000000-0005-0000-0000-00007E1D0000}"/>
    <cellStyle name="20% - Accent4 2 3" xfId="8007" xr:uid="{00000000-0005-0000-0000-00007F1D0000}"/>
    <cellStyle name="20% - Accent4 2 4" xfId="8046" xr:uid="{00000000-0005-0000-0000-0000801D0000}"/>
    <cellStyle name="20% - Accent4 2 5" xfId="7914" xr:uid="{00000000-0005-0000-0000-0000811D0000}"/>
    <cellStyle name="20% - Accent4 3" xfId="6597" xr:uid="{00000000-0005-0000-0000-0000821D0000}"/>
    <cellStyle name="20% - Accent5 2" xfId="6497" xr:uid="{00000000-0005-0000-0000-0000831D0000}"/>
    <cellStyle name="20% - Accent5 2 2" xfId="7964" xr:uid="{00000000-0005-0000-0000-0000841D0000}"/>
    <cellStyle name="20% - Accent5 2 3" xfId="8009" xr:uid="{00000000-0005-0000-0000-0000851D0000}"/>
    <cellStyle name="20% - Accent5 2 4" xfId="8048" xr:uid="{00000000-0005-0000-0000-0000861D0000}"/>
    <cellStyle name="20% - Accent5 2 5" xfId="7918" xr:uid="{00000000-0005-0000-0000-0000871D0000}"/>
    <cellStyle name="20% - Accent5 3" xfId="6598" xr:uid="{00000000-0005-0000-0000-0000881D0000}"/>
    <cellStyle name="20% - Accent6 2" xfId="6498" xr:uid="{00000000-0005-0000-0000-0000891D0000}"/>
    <cellStyle name="20% - Accent6 2 2" xfId="7966" xr:uid="{00000000-0005-0000-0000-00008A1D0000}"/>
    <cellStyle name="20% - Accent6 2 3" xfId="8011" xr:uid="{00000000-0005-0000-0000-00008B1D0000}"/>
    <cellStyle name="20% - Accent6 2 4" xfId="8050" xr:uid="{00000000-0005-0000-0000-00008C1D0000}"/>
    <cellStyle name="20% - Accent6 2 5" xfId="7922" xr:uid="{00000000-0005-0000-0000-00008D1D0000}"/>
    <cellStyle name="20% - Accent6 3" xfId="6599" xr:uid="{00000000-0005-0000-0000-00008E1D0000}"/>
    <cellStyle name="20% - アクセント 1" xfId="7447" xr:uid="{00000000-0005-0000-0000-00008F1D0000}"/>
    <cellStyle name="20% - アクセント 2" xfId="7448" xr:uid="{00000000-0005-0000-0000-0000901D0000}"/>
    <cellStyle name="20% - アクセント 3" xfId="7732" xr:uid="{00000000-0005-0000-0000-0000911D0000}"/>
    <cellStyle name="20% - アクセント 4" xfId="7449" xr:uid="{00000000-0005-0000-0000-0000921D0000}"/>
    <cellStyle name="20% - アクセント 5" xfId="7733" xr:uid="{00000000-0005-0000-0000-0000931D0000}"/>
    <cellStyle name="20% - アクセント 6" xfId="7734" xr:uid="{00000000-0005-0000-0000-0000941D0000}"/>
    <cellStyle name="20% - 강조색1" xfId="6542" xr:uid="{00000000-0005-0000-0000-0000951D0000}"/>
    <cellStyle name="20% - 강조색1 2" xfId="7735" xr:uid="{00000000-0005-0000-0000-0000961D0000}"/>
    <cellStyle name="20% - 강조색2" xfId="6543" xr:uid="{00000000-0005-0000-0000-0000971D0000}"/>
    <cellStyle name="20% - 강조색2 2" xfId="7450" xr:uid="{00000000-0005-0000-0000-0000981D0000}"/>
    <cellStyle name="20% - 강조색3" xfId="6544" xr:uid="{00000000-0005-0000-0000-0000991D0000}"/>
    <cellStyle name="20% - 강조색3 2" xfId="7736" xr:uid="{00000000-0005-0000-0000-00009A1D0000}"/>
    <cellStyle name="20% - 강조색4" xfId="6545" xr:uid="{00000000-0005-0000-0000-00009B1D0000}"/>
    <cellStyle name="20% - 강조색4 2" xfId="7737" xr:uid="{00000000-0005-0000-0000-00009C1D0000}"/>
    <cellStyle name="20% - 강조색5" xfId="6546" xr:uid="{00000000-0005-0000-0000-00009D1D0000}"/>
    <cellStyle name="20% - 강조색5 2" xfId="6968" xr:uid="{00000000-0005-0000-0000-00009E1D0000}"/>
    <cellStyle name="20% - 강조색6" xfId="6547" xr:uid="{00000000-0005-0000-0000-00009F1D0000}"/>
    <cellStyle name="20% - 강조색6 2" xfId="7738" xr:uid="{00000000-0005-0000-0000-0000A01D0000}"/>
    <cellStyle name="40% - Accent1 2" xfId="6499" xr:uid="{00000000-0005-0000-0000-0000A11D0000}"/>
    <cellStyle name="40% - Accent1 2 2" xfId="7957" xr:uid="{00000000-0005-0000-0000-0000A21D0000}"/>
    <cellStyle name="40% - Accent1 2 3" xfId="8002" xr:uid="{00000000-0005-0000-0000-0000A31D0000}"/>
    <cellStyle name="40% - Accent1 2 4" xfId="8041" xr:uid="{00000000-0005-0000-0000-0000A41D0000}"/>
    <cellStyle name="40% - Accent1 2 5" xfId="7903" xr:uid="{00000000-0005-0000-0000-0000A51D0000}"/>
    <cellStyle name="40% - Accent1 3" xfId="6600" xr:uid="{00000000-0005-0000-0000-0000A61D0000}"/>
    <cellStyle name="40% - Accent2 2" xfId="6500" xr:uid="{00000000-0005-0000-0000-0000A71D0000}"/>
    <cellStyle name="40% - Accent2 2 2" xfId="7959" xr:uid="{00000000-0005-0000-0000-0000A81D0000}"/>
    <cellStyle name="40% - Accent2 2 3" xfId="8004" xr:uid="{00000000-0005-0000-0000-0000A91D0000}"/>
    <cellStyle name="40% - Accent2 2 4" xfId="8043" xr:uid="{00000000-0005-0000-0000-0000AA1D0000}"/>
    <cellStyle name="40% - Accent2 2 5" xfId="7907" xr:uid="{00000000-0005-0000-0000-0000AB1D0000}"/>
    <cellStyle name="40% - Accent2 3" xfId="6601" xr:uid="{00000000-0005-0000-0000-0000AC1D0000}"/>
    <cellStyle name="40% - Accent3 2" xfId="6501" xr:uid="{00000000-0005-0000-0000-0000AD1D0000}"/>
    <cellStyle name="40% - Accent3 2 2" xfId="7961" xr:uid="{00000000-0005-0000-0000-0000AE1D0000}"/>
    <cellStyle name="40% - Accent3 2 3" xfId="8006" xr:uid="{00000000-0005-0000-0000-0000AF1D0000}"/>
    <cellStyle name="40% - Accent3 2 4" xfId="8045" xr:uid="{00000000-0005-0000-0000-0000B01D0000}"/>
    <cellStyle name="40% - Accent3 2 5" xfId="7911" xr:uid="{00000000-0005-0000-0000-0000B11D0000}"/>
    <cellStyle name="40% - Accent3 3" xfId="6602" xr:uid="{00000000-0005-0000-0000-0000B21D0000}"/>
    <cellStyle name="40% - Accent4 2" xfId="6502" xr:uid="{00000000-0005-0000-0000-0000B31D0000}"/>
    <cellStyle name="40% - Accent4 2 2" xfId="7963" xr:uid="{00000000-0005-0000-0000-0000B41D0000}"/>
    <cellStyle name="40% - Accent4 2 3" xfId="8008" xr:uid="{00000000-0005-0000-0000-0000B51D0000}"/>
    <cellStyle name="40% - Accent4 2 4" xfId="8047" xr:uid="{00000000-0005-0000-0000-0000B61D0000}"/>
    <cellStyle name="40% - Accent4 2 5" xfId="7915" xr:uid="{00000000-0005-0000-0000-0000B71D0000}"/>
    <cellStyle name="40% - Accent4 3" xfId="6603" xr:uid="{00000000-0005-0000-0000-0000B81D0000}"/>
    <cellStyle name="40% - Accent5 2" xfId="6503" xr:uid="{00000000-0005-0000-0000-0000B91D0000}"/>
    <cellStyle name="40% - Accent5 2 2" xfId="7965" xr:uid="{00000000-0005-0000-0000-0000BA1D0000}"/>
    <cellStyle name="40% - Accent5 2 3" xfId="8010" xr:uid="{00000000-0005-0000-0000-0000BB1D0000}"/>
    <cellStyle name="40% - Accent5 2 4" xfId="8049" xr:uid="{00000000-0005-0000-0000-0000BC1D0000}"/>
    <cellStyle name="40% - Accent5 2 5" xfId="7919" xr:uid="{00000000-0005-0000-0000-0000BD1D0000}"/>
    <cellStyle name="40% - Accent5 3" xfId="6604" xr:uid="{00000000-0005-0000-0000-0000BE1D0000}"/>
    <cellStyle name="40% - Accent6 2" xfId="6504" xr:uid="{00000000-0005-0000-0000-0000BF1D0000}"/>
    <cellStyle name="40% - Accent6 2 2" xfId="7967" xr:uid="{00000000-0005-0000-0000-0000C01D0000}"/>
    <cellStyle name="40% - Accent6 2 3" xfId="8012" xr:uid="{00000000-0005-0000-0000-0000C11D0000}"/>
    <cellStyle name="40% - Accent6 2 4" xfId="8051" xr:uid="{00000000-0005-0000-0000-0000C21D0000}"/>
    <cellStyle name="40% - Accent6 2 5" xfId="7923" xr:uid="{00000000-0005-0000-0000-0000C31D0000}"/>
    <cellStyle name="40% - Accent6 3" xfId="6605" xr:uid="{00000000-0005-0000-0000-0000C41D0000}"/>
    <cellStyle name="40% - アクセント 1" xfId="7739" xr:uid="{00000000-0005-0000-0000-0000C51D0000}"/>
    <cellStyle name="40% - アクセント 2" xfId="7139" xr:uid="{00000000-0005-0000-0000-0000C61D0000}"/>
    <cellStyle name="40% - アクセント 3" xfId="7451" xr:uid="{00000000-0005-0000-0000-0000C71D0000}"/>
    <cellStyle name="40% - アクセント 4" xfId="7452" xr:uid="{00000000-0005-0000-0000-0000C81D0000}"/>
    <cellStyle name="40% - アクセント 5" xfId="7140" xr:uid="{00000000-0005-0000-0000-0000C91D0000}"/>
    <cellStyle name="40% - アクセント 6" xfId="7141" xr:uid="{00000000-0005-0000-0000-0000CA1D0000}"/>
    <cellStyle name="40% - 강조색1" xfId="6548" xr:uid="{00000000-0005-0000-0000-0000CB1D0000}"/>
    <cellStyle name="40% - 강조색1 2" xfId="7740" xr:uid="{00000000-0005-0000-0000-0000CC1D0000}"/>
    <cellStyle name="40% - 강조색2" xfId="6549" xr:uid="{00000000-0005-0000-0000-0000CD1D0000}"/>
    <cellStyle name="40% - 강조색2 2" xfId="7741" xr:uid="{00000000-0005-0000-0000-0000CE1D0000}"/>
    <cellStyle name="40% - 강조색3" xfId="6550" xr:uid="{00000000-0005-0000-0000-0000CF1D0000}"/>
    <cellStyle name="40% - 강조색3 2" xfId="7142" xr:uid="{00000000-0005-0000-0000-0000D01D0000}"/>
    <cellStyle name="40% - 강조색4" xfId="6551" xr:uid="{00000000-0005-0000-0000-0000D11D0000}"/>
    <cellStyle name="40% - 강조색4 2" xfId="7453" xr:uid="{00000000-0005-0000-0000-0000D21D0000}"/>
    <cellStyle name="40% - 강조색5" xfId="6552" xr:uid="{00000000-0005-0000-0000-0000D31D0000}"/>
    <cellStyle name="40% - 강조색5 2" xfId="6858" xr:uid="{00000000-0005-0000-0000-0000D41D0000}"/>
    <cellStyle name="40% - 강조색6" xfId="6553" xr:uid="{00000000-0005-0000-0000-0000D51D0000}"/>
    <cellStyle name="40% - 강조색6 2" xfId="7454" xr:uid="{00000000-0005-0000-0000-0000D61D0000}"/>
    <cellStyle name="60% - Accent1 2" xfId="6505" xr:uid="{00000000-0005-0000-0000-0000D71D0000}"/>
    <cellStyle name="60% - Accent1 2 2" xfId="7904" xr:uid="{00000000-0005-0000-0000-0000D81D0000}"/>
    <cellStyle name="60% - Accent1 3" xfId="6606" xr:uid="{00000000-0005-0000-0000-0000D91D0000}"/>
    <cellStyle name="60% - Accent2 2" xfId="6506" xr:uid="{00000000-0005-0000-0000-0000DA1D0000}"/>
    <cellStyle name="60% - Accent2 2 2" xfId="7908" xr:uid="{00000000-0005-0000-0000-0000DB1D0000}"/>
    <cellStyle name="60% - Accent2 3" xfId="6607" xr:uid="{00000000-0005-0000-0000-0000DC1D0000}"/>
    <cellStyle name="60% - Accent3 2" xfId="6507" xr:uid="{00000000-0005-0000-0000-0000DD1D0000}"/>
    <cellStyle name="60% - Accent3 2 2" xfId="7912" xr:uid="{00000000-0005-0000-0000-0000DE1D0000}"/>
    <cellStyle name="60% - Accent3 3" xfId="6608" xr:uid="{00000000-0005-0000-0000-0000DF1D0000}"/>
    <cellStyle name="60% - Accent4 2" xfId="6508" xr:uid="{00000000-0005-0000-0000-0000E01D0000}"/>
    <cellStyle name="60% - Accent4 2 2" xfId="7916" xr:uid="{00000000-0005-0000-0000-0000E11D0000}"/>
    <cellStyle name="60% - Accent4 3" xfId="6609" xr:uid="{00000000-0005-0000-0000-0000E21D0000}"/>
    <cellStyle name="60% - Accent5 2" xfId="6509" xr:uid="{00000000-0005-0000-0000-0000E31D0000}"/>
    <cellStyle name="60% - Accent5 2 2" xfId="7920" xr:uid="{00000000-0005-0000-0000-0000E41D0000}"/>
    <cellStyle name="60% - Accent5 3" xfId="6610" xr:uid="{00000000-0005-0000-0000-0000E51D0000}"/>
    <cellStyle name="60% - Accent6 2" xfId="6510" xr:uid="{00000000-0005-0000-0000-0000E61D0000}"/>
    <cellStyle name="60% - Accent6 2 2" xfId="7924" xr:uid="{00000000-0005-0000-0000-0000E71D0000}"/>
    <cellStyle name="60% - Accent6 3" xfId="6611" xr:uid="{00000000-0005-0000-0000-0000E81D0000}"/>
    <cellStyle name="60% - アクセント 1" xfId="7455" xr:uid="{00000000-0005-0000-0000-0000E91D0000}"/>
    <cellStyle name="60% - アクセント 2" xfId="6859" xr:uid="{00000000-0005-0000-0000-0000EA1D0000}"/>
    <cellStyle name="60% - アクセント 3" xfId="6860" xr:uid="{00000000-0005-0000-0000-0000EB1D0000}"/>
    <cellStyle name="60% - アクセント 4" xfId="6861" xr:uid="{00000000-0005-0000-0000-0000EC1D0000}"/>
    <cellStyle name="60% - アクセント 5" xfId="7143" xr:uid="{00000000-0005-0000-0000-0000ED1D0000}"/>
    <cellStyle name="60% - アクセント 6" xfId="7144" xr:uid="{00000000-0005-0000-0000-0000EE1D0000}"/>
    <cellStyle name="60% - 강조색1" xfId="6554" xr:uid="{00000000-0005-0000-0000-0000EF1D0000}"/>
    <cellStyle name="60% - 강조색1 2" xfId="7145" xr:uid="{00000000-0005-0000-0000-0000F01D0000}"/>
    <cellStyle name="60% - 강조색2" xfId="6555" xr:uid="{00000000-0005-0000-0000-0000F11D0000}"/>
    <cellStyle name="60% - 강조색2 2" xfId="6862" xr:uid="{00000000-0005-0000-0000-0000F21D0000}"/>
    <cellStyle name="60% - 강조색3" xfId="6556" xr:uid="{00000000-0005-0000-0000-0000F31D0000}"/>
    <cellStyle name="60% - 강조색3 2" xfId="7146" xr:uid="{00000000-0005-0000-0000-0000F41D0000}"/>
    <cellStyle name="60% - 강조색4" xfId="6557" xr:uid="{00000000-0005-0000-0000-0000F51D0000}"/>
    <cellStyle name="60% - 강조색4 2" xfId="7147" xr:uid="{00000000-0005-0000-0000-0000F61D0000}"/>
    <cellStyle name="60% - 강조색5" xfId="6558" xr:uid="{00000000-0005-0000-0000-0000F71D0000}"/>
    <cellStyle name="60% - 강조색5 2" xfId="6969" xr:uid="{00000000-0005-0000-0000-0000F81D0000}"/>
    <cellStyle name="60% - 강조색6" xfId="6559" xr:uid="{00000000-0005-0000-0000-0000F91D0000}"/>
    <cellStyle name="60% - 강조색6 2" xfId="7148" xr:uid="{00000000-0005-0000-0000-0000FA1D0000}"/>
    <cellStyle name="Accent1 2" xfId="6513" xr:uid="{00000000-0005-0000-0000-0000FB1D0000}"/>
    <cellStyle name="Accent1 2 2" xfId="7901" xr:uid="{00000000-0005-0000-0000-0000FC1D0000}"/>
    <cellStyle name="Accent1 3" xfId="6612" xr:uid="{00000000-0005-0000-0000-0000FD1D0000}"/>
    <cellStyle name="Accent2 2" xfId="6514" xr:uid="{00000000-0005-0000-0000-0000FE1D0000}"/>
    <cellStyle name="Accent2 2 2" xfId="7905" xr:uid="{00000000-0005-0000-0000-0000FF1D0000}"/>
    <cellStyle name="Accent2 3" xfId="6613" xr:uid="{00000000-0005-0000-0000-0000001E0000}"/>
    <cellStyle name="Accent3 2" xfId="6515" xr:uid="{00000000-0005-0000-0000-0000011E0000}"/>
    <cellStyle name="Accent3 2 2" xfId="7909" xr:uid="{00000000-0005-0000-0000-0000021E0000}"/>
    <cellStyle name="Accent3 3" xfId="6614" xr:uid="{00000000-0005-0000-0000-0000031E0000}"/>
    <cellStyle name="Accent4 2" xfId="6516" xr:uid="{00000000-0005-0000-0000-0000041E0000}"/>
    <cellStyle name="Accent4 2 2" xfId="7913" xr:uid="{00000000-0005-0000-0000-0000051E0000}"/>
    <cellStyle name="Accent4 3" xfId="6615" xr:uid="{00000000-0005-0000-0000-0000061E0000}"/>
    <cellStyle name="Accent5 2" xfId="6517" xr:uid="{00000000-0005-0000-0000-0000071E0000}"/>
    <cellStyle name="Accent5 2 2" xfId="7917" xr:uid="{00000000-0005-0000-0000-0000081E0000}"/>
    <cellStyle name="Accent5 3" xfId="6616" xr:uid="{00000000-0005-0000-0000-0000091E0000}"/>
    <cellStyle name="Accent6 2" xfId="6518" xr:uid="{00000000-0005-0000-0000-00000A1E0000}"/>
    <cellStyle name="Accent6 2 2" xfId="7921" xr:uid="{00000000-0005-0000-0000-00000B1E0000}"/>
    <cellStyle name="Accent6 3" xfId="6617" xr:uid="{00000000-0005-0000-0000-00000C1E0000}"/>
    <cellStyle name="Bad 2" xfId="6525" xr:uid="{00000000-0005-0000-0000-00000D1E0000}"/>
    <cellStyle name="Bad 2 2" xfId="7891" xr:uid="{00000000-0005-0000-0000-00000E1E0000}"/>
    <cellStyle name="Bad 3" xfId="6625" xr:uid="{00000000-0005-0000-0000-00000F1E0000}"/>
    <cellStyle name="Calculation 2" xfId="6526" xr:uid="{00000000-0005-0000-0000-0000101E0000}"/>
    <cellStyle name="Calculation 2 2" xfId="7894" xr:uid="{00000000-0005-0000-0000-0000111E0000}"/>
    <cellStyle name="Calculation 3" xfId="6631" xr:uid="{00000000-0005-0000-0000-0000121E0000}"/>
    <cellStyle name="Check Cell 2" xfId="6520" xr:uid="{00000000-0005-0000-0000-0000131E0000}"/>
    <cellStyle name="Check Cell 2 2" xfId="7896" xr:uid="{00000000-0005-0000-0000-0000141E0000}"/>
    <cellStyle name="Check Cell 3" xfId="6619" xr:uid="{00000000-0005-0000-0000-0000151E0000}"/>
    <cellStyle name="Explanatory Text 2" xfId="6535" xr:uid="{00000000-0005-0000-0000-0000161E0000}"/>
    <cellStyle name="Explanatory Text 2 2" xfId="7899" xr:uid="{00000000-0005-0000-0000-0000171E0000}"/>
    <cellStyle name="Explanatory Text 3" xfId="6632" xr:uid="{00000000-0005-0000-0000-0000181E0000}"/>
    <cellStyle name="Good 2" xfId="6538" xr:uid="{00000000-0005-0000-0000-0000191E0000}"/>
    <cellStyle name="Good 2 2" xfId="7890" xr:uid="{00000000-0005-0000-0000-00001A1E0000}"/>
    <cellStyle name="Good 3" xfId="6626" xr:uid="{00000000-0005-0000-0000-00001B1E0000}"/>
    <cellStyle name="Grey" xfId="3014" xr:uid="{00000000-0005-0000-0000-00001C1E0000}"/>
    <cellStyle name="Heading 1 2" xfId="6529" xr:uid="{00000000-0005-0000-0000-00001D1E0000}"/>
    <cellStyle name="Heading 1 2 2" xfId="7886" xr:uid="{00000000-0005-0000-0000-00001E1E0000}"/>
    <cellStyle name="Heading 1 3" xfId="6627" xr:uid="{00000000-0005-0000-0000-00001F1E0000}"/>
    <cellStyle name="Heading 2 2" xfId="6530" xr:uid="{00000000-0005-0000-0000-0000201E0000}"/>
    <cellStyle name="Heading 2 2 2" xfId="7887" xr:uid="{00000000-0005-0000-0000-0000211E0000}"/>
    <cellStyle name="Heading 2 3" xfId="6628" xr:uid="{00000000-0005-0000-0000-0000221E0000}"/>
    <cellStyle name="Heading 3 2" xfId="6531" xr:uid="{00000000-0005-0000-0000-0000231E0000}"/>
    <cellStyle name="Heading 3 2 2" xfId="7888" xr:uid="{00000000-0005-0000-0000-0000241E0000}"/>
    <cellStyle name="Heading 3 3" xfId="6629" xr:uid="{00000000-0005-0000-0000-0000251E0000}"/>
    <cellStyle name="Heading 4 2" xfId="6532" xr:uid="{00000000-0005-0000-0000-0000261E0000}"/>
    <cellStyle name="Heading 4 2 2" xfId="7889" xr:uid="{00000000-0005-0000-0000-0000271E0000}"/>
    <cellStyle name="Heading 4 3" xfId="6630" xr:uid="{00000000-0005-0000-0000-0000281E0000}"/>
    <cellStyle name="Hyperlink" xfId="18" builtinId="8"/>
    <cellStyle name="Hyperlink 2" xfId="16" xr:uid="{00000000-0005-0000-0000-00002A1E0000}"/>
    <cellStyle name="Hyperlink 2 2" xfId="17" xr:uid="{00000000-0005-0000-0000-00002B1E0000}"/>
    <cellStyle name="Hyperlink 3" xfId="6511" xr:uid="{00000000-0005-0000-0000-00002C1E0000}"/>
    <cellStyle name="Hyperlink 4" xfId="6522" xr:uid="{00000000-0005-0000-0000-00002D1E0000}"/>
    <cellStyle name="Input [yellow]" xfId="3015" xr:uid="{00000000-0005-0000-0000-00002E1E0000}"/>
    <cellStyle name="Input 2" xfId="6536" xr:uid="{00000000-0005-0000-0000-00002F1E0000}"/>
    <cellStyle name="Input 2 2" xfId="7892" xr:uid="{00000000-0005-0000-0000-0000301E0000}"/>
    <cellStyle name="Input 3" xfId="6540" xr:uid="{00000000-0005-0000-0000-0000311E0000}"/>
    <cellStyle name="Input 4" xfId="6623" xr:uid="{00000000-0005-0000-0000-0000321E0000}"/>
    <cellStyle name="Input 5" xfId="7825" xr:uid="{00000000-0005-0000-0000-0000331E0000}"/>
    <cellStyle name="Input 6" xfId="6682" xr:uid="{00000000-0005-0000-0000-0000341E0000}"/>
    <cellStyle name="Input 7" xfId="6863" xr:uid="{00000000-0005-0000-0000-0000351E0000}"/>
    <cellStyle name="Input 8" xfId="7025" xr:uid="{00000000-0005-0000-0000-0000361E0000}"/>
    <cellStyle name="Linked Cell 2" xfId="6524" xr:uid="{00000000-0005-0000-0000-0000371E0000}"/>
    <cellStyle name="Linked Cell 2 2" xfId="7895" xr:uid="{00000000-0005-0000-0000-0000381E0000}"/>
    <cellStyle name="Linked Cell 3" xfId="6622" xr:uid="{00000000-0005-0000-0000-0000391E0000}"/>
    <cellStyle name="Neutral 2" xfId="3016" xr:uid="{00000000-0005-0000-0000-00003A1E0000}"/>
    <cellStyle name="Neutral 3" xfId="2" xr:uid="{00000000-0005-0000-0000-00003B1E0000}"/>
    <cellStyle name="Neutral 3 2" xfId="6650" xr:uid="{00000000-0005-0000-0000-00003C1E0000}"/>
    <cellStyle name="Neutral 3 3" xfId="6521" xr:uid="{00000000-0005-0000-0000-00003D1E0000}"/>
    <cellStyle name="Neutral 4" xfId="6620" xr:uid="{00000000-0005-0000-0000-00003E1E0000}"/>
    <cellStyle name="Normal" xfId="0" builtinId="0"/>
    <cellStyle name="Normal - Style1" xfId="3017" xr:uid="{00000000-0005-0000-0000-0000401E0000}"/>
    <cellStyle name="Normal - Style1 10" xfId="6864" xr:uid="{00000000-0005-0000-0000-0000411E0000}"/>
    <cellStyle name="Normal 10" xfId="10" xr:uid="{00000000-0005-0000-0000-0000421E0000}"/>
    <cellStyle name="Normal 10 2" xfId="6652" xr:uid="{00000000-0005-0000-0000-0000431E0000}"/>
    <cellStyle name="Normal 10 3" xfId="3029" xr:uid="{00000000-0005-0000-0000-0000441E0000}"/>
    <cellStyle name="Normal 11" xfId="3030" xr:uid="{00000000-0005-0000-0000-0000451E0000}"/>
    <cellStyle name="Normal 11 2" xfId="6977" xr:uid="{00000000-0005-0000-0000-0000461E0000}"/>
    <cellStyle name="Normal 12" xfId="3031" xr:uid="{00000000-0005-0000-0000-0000471E0000}"/>
    <cellStyle name="Normal 12 2" xfId="7791" xr:uid="{00000000-0005-0000-0000-0000481E0000}"/>
    <cellStyle name="Normal 13" xfId="12" xr:uid="{00000000-0005-0000-0000-0000491E0000}"/>
    <cellStyle name="Normal 13 2" xfId="6653" xr:uid="{00000000-0005-0000-0000-00004A1E0000}"/>
    <cellStyle name="Normal 13 3" xfId="3032" xr:uid="{00000000-0005-0000-0000-00004B1E0000}"/>
    <cellStyle name="Normal 14" xfId="3038" xr:uid="{00000000-0005-0000-0000-00004C1E0000}"/>
    <cellStyle name="Normal 14 2" xfId="3046" xr:uid="{00000000-0005-0000-0000-00004D1E0000}"/>
    <cellStyle name="Normal 15" xfId="3227" xr:uid="{00000000-0005-0000-0000-00004E1E0000}"/>
    <cellStyle name="Normal 15 2" xfId="6639" xr:uid="{00000000-0005-0000-0000-00004F1E0000}"/>
    <cellStyle name="Normal 15 2 2" xfId="6666" xr:uid="{00000000-0005-0000-0000-0000501E0000}"/>
    <cellStyle name="Normal 15 2 3" xfId="6678" xr:uid="{00000000-0005-0000-0000-0000511E0000}"/>
    <cellStyle name="Normal 15 3" xfId="6648" xr:uid="{00000000-0005-0000-0000-0000521E0000}"/>
    <cellStyle name="Normal 15 4" xfId="6660" xr:uid="{00000000-0005-0000-0000-0000531E0000}"/>
    <cellStyle name="Normal 15 5" xfId="6672" xr:uid="{00000000-0005-0000-0000-0000541E0000}"/>
    <cellStyle name="Normal 15 6" xfId="8059" xr:uid="{00000000-0005-0000-0000-0000551E0000}"/>
    <cellStyle name="Normal 16" xfId="3228" xr:uid="{00000000-0005-0000-0000-0000561E0000}"/>
    <cellStyle name="Normal 17" xfId="6539" xr:uid="{00000000-0005-0000-0000-0000571E0000}"/>
    <cellStyle name="Normal 18" xfId="6541" xr:uid="{00000000-0005-0000-0000-0000581E0000}"/>
    <cellStyle name="Normal 18 2" xfId="6635" xr:uid="{00000000-0005-0000-0000-0000591E0000}"/>
    <cellStyle name="Normal 18 2 2" xfId="6662" xr:uid="{00000000-0005-0000-0000-00005A1E0000}"/>
    <cellStyle name="Normal 18 2 3" xfId="6674" xr:uid="{00000000-0005-0000-0000-00005B1E0000}"/>
    <cellStyle name="Normal 18 3" xfId="6636" xr:uid="{00000000-0005-0000-0000-00005C1E0000}"/>
    <cellStyle name="Normal 18 3 2" xfId="6663" xr:uid="{00000000-0005-0000-0000-00005D1E0000}"/>
    <cellStyle name="Normal 18 3 3" xfId="6675" xr:uid="{00000000-0005-0000-0000-00005E1E0000}"/>
    <cellStyle name="Normal 18 4" xfId="6640" xr:uid="{00000000-0005-0000-0000-00005F1E0000}"/>
    <cellStyle name="Normal 18 4 2" xfId="6667" xr:uid="{00000000-0005-0000-0000-0000601E0000}"/>
    <cellStyle name="Normal 18 4 3" xfId="6679" xr:uid="{00000000-0005-0000-0000-0000611E0000}"/>
    <cellStyle name="Normal 18 5" xfId="6641" xr:uid="{00000000-0005-0000-0000-0000621E0000}"/>
    <cellStyle name="Normal 18 5 2" xfId="6668" xr:uid="{00000000-0005-0000-0000-0000631E0000}"/>
    <cellStyle name="Normal 18 5 3" xfId="6680" xr:uid="{00000000-0005-0000-0000-0000641E0000}"/>
    <cellStyle name="Normal 18 6" xfId="6661" xr:uid="{00000000-0005-0000-0000-0000651E0000}"/>
    <cellStyle name="Normal 18 7" xfId="6673" xr:uid="{00000000-0005-0000-0000-0000661E0000}"/>
    <cellStyle name="Normal 19" xfId="6642" xr:uid="{00000000-0005-0000-0000-0000671E0000}"/>
    <cellStyle name="Normal 19 2" xfId="6669" xr:uid="{00000000-0005-0000-0000-0000681E0000}"/>
    <cellStyle name="Normal 19 3" xfId="6681" xr:uid="{00000000-0005-0000-0000-0000691E0000}"/>
    <cellStyle name="Normal 2" xfId="3018" xr:uid="{00000000-0005-0000-0000-00006A1E0000}"/>
    <cellStyle name="Normal 2 2" xfId="15" xr:uid="{00000000-0005-0000-0000-00006B1E0000}"/>
    <cellStyle name="Normal 20" xfId="6655" xr:uid="{00000000-0005-0000-0000-00006C1E0000}"/>
    <cellStyle name="Normal 21" xfId="6643" xr:uid="{00000000-0005-0000-0000-00006D1E0000}"/>
    <cellStyle name="Normal 22" xfId="6644" xr:uid="{00000000-0005-0000-0000-00006E1E0000}"/>
    <cellStyle name="Normal 23" xfId="6657" xr:uid="{00000000-0005-0000-0000-00006F1E0000}"/>
    <cellStyle name="Normal 24" xfId="6656" xr:uid="{00000000-0005-0000-0000-0000701E0000}"/>
    <cellStyle name="Normal 25" xfId="6645" xr:uid="{00000000-0005-0000-0000-0000711E0000}"/>
    <cellStyle name="Normal 26" xfId="6654" xr:uid="{00000000-0005-0000-0000-0000721E0000}"/>
    <cellStyle name="Normal 27" xfId="7842" xr:uid="{00000000-0005-0000-0000-0000731E0000}"/>
    <cellStyle name="Normal 28" xfId="7585" xr:uid="{00000000-0005-0000-0000-0000741E0000}"/>
    <cellStyle name="Normal 29" xfId="7829" xr:uid="{00000000-0005-0000-0000-0000751E0000}"/>
    <cellStyle name="Normal 3" xfId="4" xr:uid="{00000000-0005-0000-0000-0000761E0000}"/>
    <cellStyle name="Normal 3 2" xfId="3033" xr:uid="{00000000-0005-0000-0000-0000771E0000}"/>
    <cellStyle name="Normal 3 2 2" xfId="7566" xr:uid="{00000000-0005-0000-0000-0000781E0000}"/>
    <cellStyle name="Normal 4" xfId="3019" xr:uid="{00000000-0005-0000-0000-0000791E0000}"/>
    <cellStyle name="Normal 4 2" xfId="6512" xr:uid="{00000000-0005-0000-0000-00007A1E0000}"/>
    <cellStyle name="Normal 4 2 2" xfId="3220" xr:uid="{00000000-0005-0000-0000-00007B1E0000}"/>
    <cellStyle name="Normal 41" xfId="3221" xr:uid="{00000000-0005-0000-0000-00007C1E0000}"/>
    <cellStyle name="Normal 41 2" xfId="6637" xr:uid="{00000000-0005-0000-0000-00007D1E0000}"/>
    <cellStyle name="Normal 41 2 2" xfId="6664" xr:uid="{00000000-0005-0000-0000-00007E1E0000}"/>
    <cellStyle name="Normal 41 2 3" xfId="6676" xr:uid="{00000000-0005-0000-0000-00007F1E0000}"/>
    <cellStyle name="Normal 41 3" xfId="6646" xr:uid="{00000000-0005-0000-0000-0000801E0000}"/>
    <cellStyle name="Normal 41 4" xfId="6658" xr:uid="{00000000-0005-0000-0000-0000811E0000}"/>
    <cellStyle name="Normal 41 5" xfId="6670" xr:uid="{00000000-0005-0000-0000-0000821E0000}"/>
    <cellStyle name="Normal 5" xfId="9" xr:uid="{00000000-0005-0000-0000-0000831E0000}"/>
    <cellStyle name="Normal 5 2" xfId="3045" xr:uid="{00000000-0005-0000-0000-0000841E0000}"/>
    <cellStyle name="Normal 5 2 2" xfId="6651" xr:uid="{00000000-0005-0000-0000-0000851E0000}"/>
    <cellStyle name="Normal 5 2 3" xfId="8057" xr:uid="{00000000-0005-0000-0000-0000861E0000}"/>
    <cellStyle name="Normal 5 3" xfId="3222" xr:uid="{00000000-0005-0000-0000-0000871E0000}"/>
    <cellStyle name="Normal 5 3 2" xfId="6638" xr:uid="{00000000-0005-0000-0000-0000881E0000}"/>
    <cellStyle name="Normal 5 3 2 2" xfId="6665" xr:uid="{00000000-0005-0000-0000-0000891E0000}"/>
    <cellStyle name="Normal 5 3 2 3" xfId="6677" xr:uid="{00000000-0005-0000-0000-00008A1E0000}"/>
    <cellStyle name="Normal 5 3 3" xfId="6659" xr:uid="{00000000-0005-0000-0000-00008B1E0000}"/>
    <cellStyle name="Normal 5 3 4" xfId="6671" xr:uid="{00000000-0005-0000-0000-00008C1E0000}"/>
    <cellStyle name="Normal 5 4" xfId="6647" xr:uid="{00000000-0005-0000-0000-00008D1E0000}"/>
    <cellStyle name="Normal 5 5" xfId="3024" xr:uid="{00000000-0005-0000-0000-00008E1E0000}"/>
    <cellStyle name="Normal 57" xfId="3223" xr:uid="{00000000-0005-0000-0000-00008F1E0000}"/>
    <cellStyle name="Normal 58" xfId="3224" xr:uid="{00000000-0005-0000-0000-0000901E0000}"/>
    <cellStyle name="Normal 6" xfId="3034" xr:uid="{00000000-0005-0000-0000-0000911E0000}"/>
    <cellStyle name="Normal 6 10" xfId="7934" xr:uid="{00000000-0005-0000-0000-0000921E0000}"/>
    <cellStyle name="Normal 6 11" xfId="7979" xr:uid="{00000000-0005-0000-0000-0000931E0000}"/>
    <cellStyle name="Normal 6 12" xfId="8018" xr:uid="{00000000-0005-0000-0000-0000941E0000}"/>
    <cellStyle name="Normal 6 2" xfId="6649" xr:uid="{00000000-0005-0000-0000-0000951E0000}"/>
    <cellStyle name="Normal 6 2 2" xfId="6946" xr:uid="{00000000-0005-0000-0000-0000961E0000}"/>
    <cellStyle name="Normal 6 2 2 2" xfId="7571" xr:uid="{00000000-0005-0000-0000-0000971E0000}"/>
    <cellStyle name="Normal 6 2 2 2 2" xfId="7821" xr:uid="{00000000-0005-0000-0000-0000981E0000}"/>
    <cellStyle name="Normal 6 2 2 2 3" xfId="7944" xr:uid="{00000000-0005-0000-0000-0000991E0000}"/>
    <cellStyle name="Normal 6 2 2 2 4" xfId="7989" xr:uid="{00000000-0005-0000-0000-00009A1E0000}"/>
    <cellStyle name="Normal 6 2 2 2 5" xfId="8028" xr:uid="{00000000-0005-0000-0000-00009B1E0000}"/>
    <cellStyle name="Normal 6 2 2 3" xfId="7805" xr:uid="{00000000-0005-0000-0000-00009C1E0000}"/>
    <cellStyle name="Normal 6 2 2 3 2" xfId="7880" xr:uid="{00000000-0005-0000-0000-00009D1E0000}"/>
    <cellStyle name="Normal 6 2 2 3 3" xfId="7950" xr:uid="{00000000-0005-0000-0000-00009E1E0000}"/>
    <cellStyle name="Normal 6 2 2 3 4" xfId="7995" xr:uid="{00000000-0005-0000-0000-00009F1E0000}"/>
    <cellStyle name="Normal 6 2 2 3 5" xfId="8034" xr:uid="{00000000-0005-0000-0000-0000A01E0000}"/>
    <cellStyle name="Normal 6 2 2 4" xfId="7573" xr:uid="{00000000-0005-0000-0000-0000A11E0000}"/>
    <cellStyle name="Normal 6 2 2 5" xfId="7938" xr:uid="{00000000-0005-0000-0000-0000A21E0000}"/>
    <cellStyle name="Normal 6 2 2 6" xfId="7983" xr:uid="{00000000-0005-0000-0000-0000A31E0000}"/>
    <cellStyle name="Normal 6 2 2 7" xfId="8022" xr:uid="{00000000-0005-0000-0000-0000A41E0000}"/>
    <cellStyle name="Normal 6 2 3" xfId="6948" xr:uid="{00000000-0005-0000-0000-0000A51E0000}"/>
    <cellStyle name="Normal 6 2 3 2" xfId="7239" xr:uid="{00000000-0005-0000-0000-0000A61E0000}"/>
    <cellStyle name="Normal 6 2 3 2 2" xfId="7876" xr:uid="{00000000-0005-0000-0000-0000A71E0000}"/>
    <cellStyle name="Normal 6 2 3 2 3" xfId="7946" xr:uid="{00000000-0005-0000-0000-0000A81E0000}"/>
    <cellStyle name="Normal 6 2 3 2 4" xfId="7991" xr:uid="{00000000-0005-0000-0000-0000A91E0000}"/>
    <cellStyle name="Normal 6 2 3 2 5" xfId="8030" xr:uid="{00000000-0005-0000-0000-0000AA1E0000}"/>
    <cellStyle name="Normal 6 2 3 3" xfId="7806" xr:uid="{00000000-0005-0000-0000-0000AB1E0000}"/>
    <cellStyle name="Normal 6 2 3 3 2" xfId="7882" xr:uid="{00000000-0005-0000-0000-0000AC1E0000}"/>
    <cellStyle name="Normal 6 2 3 3 3" xfId="7952" xr:uid="{00000000-0005-0000-0000-0000AD1E0000}"/>
    <cellStyle name="Normal 6 2 3 3 4" xfId="7997" xr:uid="{00000000-0005-0000-0000-0000AE1E0000}"/>
    <cellStyle name="Normal 6 2 3 3 5" xfId="8036" xr:uid="{00000000-0005-0000-0000-0000AF1E0000}"/>
    <cellStyle name="Normal 6 2 3 4" xfId="7817" xr:uid="{00000000-0005-0000-0000-0000B01E0000}"/>
    <cellStyle name="Normal 6 2 3 5" xfId="7940" xr:uid="{00000000-0005-0000-0000-0000B11E0000}"/>
    <cellStyle name="Normal 6 2 3 6" xfId="7985" xr:uid="{00000000-0005-0000-0000-0000B21E0000}"/>
    <cellStyle name="Normal 6 2 3 7" xfId="8024" xr:uid="{00000000-0005-0000-0000-0000B31E0000}"/>
    <cellStyle name="Normal 6 2 4" xfId="6950" xr:uid="{00000000-0005-0000-0000-0000B41E0000}"/>
    <cellStyle name="Normal 6 2 4 2" xfId="7819" xr:uid="{00000000-0005-0000-0000-0000B51E0000}"/>
    <cellStyle name="Normal 6 2 4 3" xfId="7942" xr:uid="{00000000-0005-0000-0000-0000B61E0000}"/>
    <cellStyle name="Normal 6 2 4 4" xfId="7987" xr:uid="{00000000-0005-0000-0000-0000B71E0000}"/>
    <cellStyle name="Normal 6 2 4 5" xfId="8026" xr:uid="{00000000-0005-0000-0000-0000B81E0000}"/>
    <cellStyle name="Normal 6 2 5" xfId="7803" xr:uid="{00000000-0005-0000-0000-0000B91E0000}"/>
    <cellStyle name="Normal 6 2 5 2" xfId="7878" xr:uid="{00000000-0005-0000-0000-0000BA1E0000}"/>
    <cellStyle name="Normal 6 2 5 3" xfId="7948" xr:uid="{00000000-0005-0000-0000-0000BB1E0000}"/>
    <cellStyle name="Normal 6 2 5 4" xfId="7993" xr:uid="{00000000-0005-0000-0000-0000BC1E0000}"/>
    <cellStyle name="Normal 6 2 5 5" xfId="8032" xr:uid="{00000000-0005-0000-0000-0000BD1E0000}"/>
    <cellStyle name="Normal 6 2 6" xfId="7815" xr:uid="{00000000-0005-0000-0000-0000BE1E0000}"/>
    <cellStyle name="Normal 6 2 7" xfId="7936" xr:uid="{00000000-0005-0000-0000-0000BF1E0000}"/>
    <cellStyle name="Normal 6 2 8" xfId="7981" xr:uid="{00000000-0005-0000-0000-0000C01E0000}"/>
    <cellStyle name="Normal 6 2 9" xfId="8020" xr:uid="{00000000-0005-0000-0000-0000C11E0000}"/>
    <cellStyle name="Normal 6 3" xfId="6945" xr:uid="{00000000-0005-0000-0000-0000C21E0000}"/>
    <cellStyle name="Normal 6 3 2" xfId="6951" xr:uid="{00000000-0005-0000-0000-0000C31E0000}"/>
    <cellStyle name="Normal 6 3 2 2" xfId="7820" xr:uid="{00000000-0005-0000-0000-0000C41E0000}"/>
    <cellStyle name="Normal 6 3 2 3" xfId="7943" xr:uid="{00000000-0005-0000-0000-0000C51E0000}"/>
    <cellStyle name="Normal 6 3 2 4" xfId="7988" xr:uid="{00000000-0005-0000-0000-0000C61E0000}"/>
    <cellStyle name="Normal 6 3 2 5" xfId="8027" xr:uid="{00000000-0005-0000-0000-0000C71E0000}"/>
    <cellStyle name="Normal 6 3 3" xfId="7804" xr:uid="{00000000-0005-0000-0000-0000C81E0000}"/>
    <cellStyle name="Normal 6 3 3 2" xfId="7879" xr:uid="{00000000-0005-0000-0000-0000C91E0000}"/>
    <cellStyle name="Normal 6 3 3 3" xfId="7949" xr:uid="{00000000-0005-0000-0000-0000CA1E0000}"/>
    <cellStyle name="Normal 6 3 3 4" xfId="7994" xr:uid="{00000000-0005-0000-0000-0000CB1E0000}"/>
    <cellStyle name="Normal 6 3 3 5" xfId="8033" xr:uid="{00000000-0005-0000-0000-0000CC1E0000}"/>
    <cellStyle name="Normal 6 3 4" xfId="6957" xr:uid="{00000000-0005-0000-0000-0000CD1E0000}"/>
    <cellStyle name="Normal 6 3 5" xfId="7937" xr:uid="{00000000-0005-0000-0000-0000CE1E0000}"/>
    <cellStyle name="Normal 6 3 6" xfId="7982" xr:uid="{00000000-0005-0000-0000-0000CF1E0000}"/>
    <cellStyle name="Normal 6 3 7" xfId="8021" xr:uid="{00000000-0005-0000-0000-0000D01E0000}"/>
    <cellStyle name="Normal 6 4" xfId="6947" xr:uid="{00000000-0005-0000-0000-0000D11E0000}"/>
    <cellStyle name="Normal 6 4 2" xfId="6952" xr:uid="{00000000-0005-0000-0000-0000D21E0000}"/>
    <cellStyle name="Normal 6 4 2 2" xfId="7215" xr:uid="{00000000-0005-0000-0000-0000D31E0000}"/>
    <cellStyle name="Normal 6 4 2 3" xfId="7945" xr:uid="{00000000-0005-0000-0000-0000D41E0000}"/>
    <cellStyle name="Normal 6 4 2 4" xfId="7990" xr:uid="{00000000-0005-0000-0000-0000D51E0000}"/>
    <cellStyle name="Normal 6 4 2 5" xfId="8029" xr:uid="{00000000-0005-0000-0000-0000D61E0000}"/>
    <cellStyle name="Normal 6 4 3" xfId="7572" xr:uid="{00000000-0005-0000-0000-0000D71E0000}"/>
    <cellStyle name="Normal 6 4 3 2" xfId="7881" xr:uid="{00000000-0005-0000-0000-0000D81E0000}"/>
    <cellStyle name="Normal 6 4 3 3" xfId="7951" xr:uid="{00000000-0005-0000-0000-0000D91E0000}"/>
    <cellStyle name="Normal 6 4 3 4" xfId="7996" xr:uid="{00000000-0005-0000-0000-0000DA1E0000}"/>
    <cellStyle name="Normal 6 4 3 5" xfId="8035" xr:uid="{00000000-0005-0000-0000-0000DB1E0000}"/>
    <cellStyle name="Normal 6 4 4" xfId="7816" xr:uid="{00000000-0005-0000-0000-0000DC1E0000}"/>
    <cellStyle name="Normal 6 4 5" xfId="7939" xr:uid="{00000000-0005-0000-0000-0000DD1E0000}"/>
    <cellStyle name="Normal 6 4 6" xfId="7984" xr:uid="{00000000-0005-0000-0000-0000DE1E0000}"/>
    <cellStyle name="Normal 6 4 7" xfId="8023" xr:uid="{00000000-0005-0000-0000-0000DF1E0000}"/>
    <cellStyle name="Normal 6 5" xfId="7570" xr:uid="{00000000-0005-0000-0000-0000E01E0000}"/>
    <cellStyle name="Normal 6 5 2" xfId="7814" xr:uid="{00000000-0005-0000-0000-0000E11E0000}"/>
    <cellStyle name="Normal 6 5 3" xfId="7935" xr:uid="{00000000-0005-0000-0000-0000E21E0000}"/>
    <cellStyle name="Normal 6 5 4" xfId="7980" xr:uid="{00000000-0005-0000-0000-0000E31E0000}"/>
    <cellStyle name="Normal 6 5 5" xfId="8019" xr:uid="{00000000-0005-0000-0000-0000E41E0000}"/>
    <cellStyle name="Normal 6 6" xfId="6949" xr:uid="{00000000-0005-0000-0000-0000E51E0000}"/>
    <cellStyle name="Normal 6 6 2" xfId="7818" xr:uid="{00000000-0005-0000-0000-0000E61E0000}"/>
    <cellStyle name="Normal 6 6 3" xfId="7941" xr:uid="{00000000-0005-0000-0000-0000E71E0000}"/>
    <cellStyle name="Normal 6 6 4" xfId="7986" xr:uid="{00000000-0005-0000-0000-0000E81E0000}"/>
    <cellStyle name="Normal 6 6 5" xfId="8025" xr:uid="{00000000-0005-0000-0000-0000E91E0000}"/>
    <cellStyle name="Normal 6 7" xfId="6954" xr:uid="{00000000-0005-0000-0000-0000EA1E0000}"/>
    <cellStyle name="Normal 6 7 2" xfId="7877" xr:uid="{00000000-0005-0000-0000-0000EB1E0000}"/>
    <cellStyle name="Normal 6 7 3" xfId="7947" xr:uid="{00000000-0005-0000-0000-0000EC1E0000}"/>
    <cellStyle name="Normal 6 7 4" xfId="7992" xr:uid="{00000000-0005-0000-0000-0000ED1E0000}"/>
    <cellStyle name="Normal 6 7 5" xfId="8031" xr:uid="{00000000-0005-0000-0000-0000EE1E0000}"/>
    <cellStyle name="Normal 6 8" xfId="6944" xr:uid="{00000000-0005-0000-0000-0000EF1E0000}"/>
    <cellStyle name="Normal 6 9" xfId="7813" xr:uid="{00000000-0005-0000-0000-0000F01E0000}"/>
    <cellStyle name="Normal 7" xfId="3035" xr:uid="{00000000-0005-0000-0000-0000F11E0000}"/>
    <cellStyle name="Normal 7 2" xfId="7807" xr:uid="{00000000-0005-0000-0000-0000F21E0000}"/>
    <cellStyle name="Normal 7 3" xfId="7883" xr:uid="{00000000-0005-0000-0000-0000F31E0000}"/>
    <cellStyle name="Normal 7 4" xfId="7953" xr:uid="{00000000-0005-0000-0000-0000F41E0000}"/>
    <cellStyle name="Normal 7 5" xfId="7998" xr:uid="{00000000-0005-0000-0000-0000F51E0000}"/>
    <cellStyle name="Normal 7 6" xfId="8037" xr:uid="{00000000-0005-0000-0000-0000F61E0000}"/>
    <cellStyle name="Normal 7 7" xfId="6939" xr:uid="{00000000-0005-0000-0000-0000F71E0000}"/>
    <cellStyle name="Normal 8" xfId="3036" xr:uid="{00000000-0005-0000-0000-0000F81E0000}"/>
    <cellStyle name="Normal 8 2" xfId="7884" xr:uid="{00000000-0005-0000-0000-0000F91E0000}"/>
    <cellStyle name="Normal 8 3" xfId="7954" xr:uid="{00000000-0005-0000-0000-0000FA1E0000}"/>
    <cellStyle name="Normal 8 4" xfId="7999" xr:uid="{00000000-0005-0000-0000-0000FB1E0000}"/>
    <cellStyle name="Normal 8 5" xfId="8038" xr:uid="{00000000-0005-0000-0000-0000FC1E0000}"/>
    <cellStyle name="Normal 8 6" xfId="7846" xr:uid="{00000000-0005-0000-0000-0000FD1E0000}"/>
    <cellStyle name="Normal 9" xfId="3037" xr:uid="{00000000-0005-0000-0000-0000FE1E0000}"/>
    <cellStyle name="Normal 9 2" xfId="7925" xr:uid="{00000000-0005-0000-0000-0000FF1E0000}"/>
    <cellStyle name="Normal 9 3" xfId="7968" xr:uid="{00000000-0005-0000-0000-0000001F0000}"/>
    <cellStyle name="Normal 9 4" xfId="8013" xr:uid="{00000000-0005-0000-0000-0000011F0000}"/>
    <cellStyle name="Normal 9 5" xfId="8052" xr:uid="{00000000-0005-0000-0000-0000021F0000}"/>
    <cellStyle name="Normal 9 6" xfId="7824" xr:uid="{00000000-0005-0000-0000-0000031F0000}"/>
    <cellStyle name="Normal_ITRS_2007_FOCUS_ITWGTables_v3" xfId="1" xr:uid="{00000000-0005-0000-0000-0000041F0000}"/>
    <cellStyle name="Normal_ITRS_2007_FOCUS_ITWGTables_v3_2009Tables_FOCUS_C_ITRSV1" xfId="14" xr:uid="{00000000-0005-0000-0000-0000051F0000}"/>
    <cellStyle name="Normal_ITRS_FEP_2008_Update - 2008_09_12" xfId="3020" xr:uid="{00000000-0005-0000-0000-0000061F0000}"/>
    <cellStyle name="Note 2" xfId="6523" xr:uid="{00000000-0005-0000-0000-0000071F0000}"/>
    <cellStyle name="Note 2 2" xfId="7521" xr:uid="{00000000-0005-0000-0000-0000081F0000}"/>
    <cellStyle name="Note 3" xfId="6621" xr:uid="{00000000-0005-0000-0000-0000091F0000}"/>
    <cellStyle name="Note 3 2" xfId="7955" xr:uid="{00000000-0005-0000-0000-00000A1F0000}"/>
    <cellStyle name="Note 3 3" xfId="8000" xr:uid="{00000000-0005-0000-0000-00000B1F0000}"/>
    <cellStyle name="Note 3 4" xfId="8039" xr:uid="{00000000-0005-0000-0000-00000C1F0000}"/>
    <cellStyle name="Note 3 5" xfId="7898" xr:uid="{00000000-0005-0000-0000-00000D1F0000}"/>
    <cellStyle name="Output 2" xfId="6534" xr:uid="{00000000-0005-0000-0000-00000E1F0000}"/>
    <cellStyle name="Output 2 2" xfId="7893" xr:uid="{00000000-0005-0000-0000-00000F1F0000}"/>
    <cellStyle name="Output 3" xfId="6624" xr:uid="{00000000-0005-0000-0000-0000101F0000}"/>
    <cellStyle name="Percent [2]" xfId="3021" xr:uid="{00000000-0005-0000-0000-0000111F0000}"/>
    <cellStyle name="Percent 10" xfId="7792" xr:uid="{00000000-0005-0000-0000-0000121F0000}"/>
    <cellStyle name="Percent 2" xfId="3225" xr:uid="{00000000-0005-0000-0000-0000131F0000}"/>
    <cellStyle name="Percent 2 2" xfId="8058" xr:uid="{00000000-0005-0000-0000-0000141F0000}"/>
    <cellStyle name="Percent 2 3" xfId="6910" xr:uid="{00000000-0005-0000-0000-0000151F0000}"/>
    <cellStyle name="Percent 3" xfId="7" xr:uid="{00000000-0005-0000-0000-0000161F0000}"/>
    <cellStyle name="Percent 4" xfId="7212" xr:uid="{00000000-0005-0000-0000-0000171F0000}"/>
    <cellStyle name="Percent 5" xfId="7214" xr:uid="{00000000-0005-0000-0000-0000181F0000}"/>
    <cellStyle name="Percent 6" xfId="7213" xr:uid="{00000000-0005-0000-0000-0000191F0000}"/>
    <cellStyle name="Percent 7" xfId="7567" xr:uid="{00000000-0005-0000-0000-00001A1F0000}"/>
    <cellStyle name="Percent 8" xfId="7568" xr:uid="{00000000-0005-0000-0000-00001B1F0000}"/>
    <cellStyle name="Percent 9" xfId="6940" xr:uid="{00000000-0005-0000-0000-00001C1F0000}"/>
    <cellStyle name="Standard_Tables2007April25" xfId="7848" xr:uid="{00000000-0005-0000-0000-00001D1F0000}"/>
    <cellStyle name="Style 1" xfId="3022" xr:uid="{00000000-0005-0000-0000-00001E1F0000}"/>
    <cellStyle name="Style 2" xfId="7456" xr:uid="{00000000-0005-0000-0000-00001F1F0000}"/>
    <cellStyle name="Title 2" xfId="6519" xr:uid="{00000000-0005-0000-0000-0000201F0000}"/>
    <cellStyle name="Title 2 2" xfId="7885" xr:uid="{00000000-0005-0000-0000-0000211F0000}"/>
    <cellStyle name="Title 3" xfId="6618" xr:uid="{00000000-0005-0000-0000-0000221F0000}"/>
    <cellStyle name="Total 2" xfId="6533" xr:uid="{00000000-0005-0000-0000-0000231F0000}"/>
    <cellStyle name="Total 2 2" xfId="7900" xr:uid="{00000000-0005-0000-0000-0000241F0000}"/>
    <cellStyle name="Total 3" xfId="6634" xr:uid="{00000000-0005-0000-0000-0000251F0000}"/>
    <cellStyle name="Warning Text 2" xfId="6527" xr:uid="{00000000-0005-0000-0000-0000261F0000}"/>
    <cellStyle name="Warning Text 2 2" xfId="7897" xr:uid="{00000000-0005-0000-0000-0000271F0000}"/>
    <cellStyle name="Warning Text 3" xfId="6633" xr:uid="{00000000-0005-0000-0000-0000281F0000}"/>
    <cellStyle name="アクセント 1" xfId="7742" xr:uid="{00000000-0005-0000-0000-0000291F0000}"/>
    <cellStyle name="アクセント 2" xfId="7457" xr:uid="{00000000-0005-0000-0000-00002A1F0000}"/>
    <cellStyle name="アクセント 3" xfId="7149" xr:uid="{00000000-0005-0000-0000-00002B1F0000}"/>
    <cellStyle name="アクセント 4" xfId="7150" xr:uid="{00000000-0005-0000-0000-00002C1F0000}"/>
    <cellStyle name="アクセント 5" xfId="7151" xr:uid="{00000000-0005-0000-0000-00002D1F0000}"/>
    <cellStyle name="アクセント 6" xfId="7152" xr:uid="{00000000-0005-0000-0000-00002E1F0000}"/>
    <cellStyle name="タイトル" xfId="7153" xr:uid="{00000000-0005-0000-0000-00002F1F0000}"/>
    <cellStyle name="チェック セル" xfId="7154" xr:uid="{00000000-0005-0000-0000-0000301F0000}"/>
    <cellStyle name="どちらでもない" xfId="7155" xr:uid="{00000000-0005-0000-0000-0000311F0000}"/>
    <cellStyle name="メモ" xfId="7458" xr:uid="{00000000-0005-0000-0000-0000321F0000}"/>
    <cellStyle name="リンク セル" xfId="7459" xr:uid="{00000000-0005-0000-0000-0000331F0000}"/>
    <cellStyle name="강조색1" xfId="6560" xr:uid="{00000000-0005-0000-0000-0000341F0000}"/>
    <cellStyle name="강조색1 2" xfId="7743" xr:uid="{00000000-0005-0000-0000-0000351F0000}"/>
    <cellStyle name="강조색2" xfId="6561" xr:uid="{00000000-0005-0000-0000-0000361F0000}"/>
    <cellStyle name="강조색2 2" xfId="7156" xr:uid="{00000000-0005-0000-0000-0000371F0000}"/>
    <cellStyle name="강조색3" xfId="6562" xr:uid="{00000000-0005-0000-0000-0000381F0000}"/>
    <cellStyle name="강조색3 2" xfId="7252" xr:uid="{00000000-0005-0000-0000-0000391F0000}"/>
    <cellStyle name="강조색4" xfId="6563" xr:uid="{00000000-0005-0000-0000-00003A1F0000}"/>
    <cellStyle name="강조색4 2" xfId="7460" xr:uid="{00000000-0005-0000-0000-00003B1F0000}"/>
    <cellStyle name="강조색5" xfId="6564" xr:uid="{00000000-0005-0000-0000-00003C1F0000}"/>
    <cellStyle name="강조색5 2" xfId="7461" xr:uid="{00000000-0005-0000-0000-00003D1F0000}"/>
    <cellStyle name="강조색6" xfId="6565" xr:uid="{00000000-0005-0000-0000-00003E1F0000}"/>
    <cellStyle name="강조색6 2" xfId="7157" xr:uid="{00000000-0005-0000-0000-00003F1F0000}"/>
    <cellStyle name="경고문" xfId="6566" xr:uid="{00000000-0005-0000-0000-0000401F0000}"/>
    <cellStyle name="경고문 2" xfId="7462" xr:uid="{00000000-0005-0000-0000-0000411F0000}"/>
    <cellStyle name="계산" xfId="6567" xr:uid="{00000000-0005-0000-0000-0000421F0000}"/>
    <cellStyle name="계산 2" xfId="7463" xr:uid="{00000000-0005-0000-0000-0000431F0000}"/>
    <cellStyle name="나쁨" xfId="6568" xr:uid="{00000000-0005-0000-0000-0000441F0000}"/>
    <cellStyle name="나쁨 2" xfId="7464" xr:uid="{00000000-0005-0000-0000-0000451F0000}"/>
    <cellStyle name="메모" xfId="6569" xr:uid="{00000000-0005-0000-0000-0000461F0000}"/>
    <cellStyle name="메모 2" xfId="7465" xr:uid="{00000000-0005-0000-0000-0000471F0000}"/>
    <cellStyle name="보통" xfId="6570" xr:uid="{00000000-0005-0000-0000-0000481F0000}"/>
    <cellStyle name="보통 2" xfId="7466" xr:uid="{00000000-0005-0000-0000-0000491F0000}"/>
    <cellStyle name="설명 텍스트" xfId="6571" xr:uid="{00000000-0005-0000-0000-00004A1F0000}"/>
    <cellStyle name="설명 텍스트 2" xfId="6865" xr:uid="{00000000-0005-0000-0000-00004B1F0000}"/>
    <cellStyle name="셀 확인" xfId="6572" xr:uid="{00000000-0005-0000-0000-00004C1F0000}"/>
    <cellStyle name="셀 확인 2" xfId="6866" xr:uid="{00000000-0005-0000-0000-00004D1F0000}"/>
    <cellStyle name="스타일 1" xfId="7467" xr:uid="{00000000-0005-0000-0000-00004E1F0000}"/>
    <cellStyle name="연결된 셀" xfId="6573" xr:uid="{00000000-0005-0000-0000-00004F1F0000}"/>
    <cellStyle name="연결된 셀 2" xfId="7468" xr:uid="{00000000-0005-0000-0000-0000501F0000}"/>
    <cellStyle name="요약" xfId="6574" xr:uid="{00000000-0005-0000-0000-0000511F0000}"/>
    <cellStyle name="요약 2" xfId="6867" xr:uid="{00000000-0005-0000-0000-0000521F0000}"/>
    <cellStyle name="입력" xfId="6575" xr:uid="{00000000-0005-0000-0000-0000531F0000}"/>
    <cellStyle name="입력 2" xfId="6868" xr:uid="{00000000-0005-0000-0000-0000541F0000}"/>
    <cellStyle name="제목" xfId="6576" xr:uid="{00000000-0005-0000-0000-0000551F0000}"/>
    <cellStyle name="제목 1" xfId="6577" xr:uid="{00000000-0005-0000-0000-0000561F0000}"/>
    <cellStyle name="제목 1 2" xfId="6870" xr:uid="{00000000-0005-0000-0000-0000571F0000}"/>
    <cellStyle name="제목 2" xfId="6578" xr:uid="{00000000-0005-0000-0000-0000581F0000}"/>
    <cellStyle name="제목 2 2" xfId="7158" xr:uid="{00000000-0005-0000-0000-0000591F0000}"/>
    <cellStyle name="제목 3" xfId="6579" xr:uid="{00000000-0005-0000-0000-00005A1F0000}"/>
    <cellStyle name="제목 3 2" xfId="7744" xr:uid="{00000000-0005-0000-0000-00005B1F0000}"/>
    <cellStyle name="제목 4" xfId="6580" xr:uid="{00000000-0005-0000-0000-00005C1F0000}"/>
    <cellStyle name="제목 4 2" xfId="7159" xr:uid="{00000000-0005-0000-0000-00005D1F0000}"/>
    <cellStyle name="제목 5" xfId="6869" xr:uid="{00000000-0005-0000-0000-00005E1F0000}"/>
    <cellStyle name="제목_Summary ITRS2010" xfId="6871" xr:uid="{00000000-0005-0000-0000-00005F1F0000}"/>
    <cellStyle name="좋음" xfId="6581" xr:uid="{00000000-0005-0000-0000-0000601F0000}"/>
    <cellStyle name="좋음 2" xfId="7160" xr:uid="{00000000-0005-0000-0000-0000611F0000}"/>
    <cellStyle name="출력" xfId="6582" xr:uid="{00000000-0005-0000-0000-0000621F0000}"/>
    <cellStyle name="출력 2" xfId="7745" xr:uid="{00000000-0005-0000-0000-0000631F0000}"/>
    <cellStyle name="표준 4" xfId="6583" xr:uid="{00000000-0005-0000-0000-0000641F0000}"/>
    <cellStyle name="표준 4 2" xfId="7208" xr:uid="{00000000-0005-0000-0000-0000651F0000}"/>
    <cellStyle name="표준_Roh_2007 CTSG1_FocusTWGs" xfId="3023" xr:uid="{00000000-0005-0000-0000-0000661F0000}"/>
    <cellStyle name="一般_Table PIDS-5" xfId="8" xr:uid="{00000000-0005-0000-0000-0000671F0000}"/>
    <cellStyle name="入力" xfId="7161" xr:uid="{00000000-0005-0000-0000-0000681F0000}"/>
    <cellStyle name="出力" xfId="7582" xr:uid="{00000000-0005-0000-0000-0000691F0000}"/>
    <cellStyle name="悪い" xfId="7162" xr:uid="{00000000-0005-0000-0000-00006A1F0000}"/>
    <cellStyle name="桁区切り [0.00] 2" xfId="6528" xr:uid="{00000000-0005-0000-0000-00006B1F0000}"/>
    <cellStyle name="標準 2" xfId="6537" xr:uid="{00000000-0005-0000-0000-00006C1F0000}"/>
    <cellStyle name="標準 3" xfId="3" xr:uid="{00000000-0005-0000-0000-00006D1F0000}"/>
    <cellStyle name="標準 3 2" xfId="11" xr:uid="{00000000-0005-0000-0000-00006E1F0000}"/>
    <cellStyle name="標準 3 2 2" xfId="7262" xr:uid="{00000000-0005-0000-0000-00006F1F0000}"/>
    <cellStyle name="標準_Micron NAND Flash survey for ITRS 2007 (2)" xfId="6" xr:uid="{00000000-0005-0000-0000-0000701F0000}"/>
    <cellStyle name="標準_NV_FeRAM20050617" xfId="13" xr:uid="{00000000-0005-0000-0000-0000711F0000}"/>
    <cellStyle name="標準_Summary ITRS2010" xfId="5" xr:uid="{00000000-0005-0000-0000-0000721F0000}"/>
    <cellStyle name="良い" xfId="7746" xr:uid="{00000000-0005-0000-0000-0000731F0000}"/>
    <cellStyle name="見出し 1" xfId="7747" xr:uid="{00000000-0005-0000-0000-0000741F0000}"/>
    <cellStyle name="見出し 2" xfId="7748" xr:uid="{00000000-0005-0000-0000-0000751F0000}"/>
    <cellStyle name="見出し 3" xfId="7749" xr:uid="{00000000-0005-0000-0000-0000761F0000}"/>
    <cellStyle name="見出し 4" xfId="7750" xr:uid="{00000000-0005-0000-0000-0000771F0000}"/>
    <cellStyle name="計算" xfId="6872" xr:uid="{00000000-0005-0000-0000-0000781F0000}"/>
    <cellStyle name="説明文" xfId="7469" xr:uid="{00000000-0005-0000-0000-0000791F0000}"/>
    <cellStyle name="警告文" xfId="7751" xr:uid="{00000000-0005-0000-0000-00007A1F0000}"/>
    <cellStyle name="集計" xfId="7752" xr:uid="{00000000-0005-0000-0000-00007B1F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160" b="0" i="0" u="none" strike="noStrike" kern="1200" spc="0" baseline="0">
                <a:solidFill>
                  <a:schemeClr val="tx1">
                    <a:lumMod val="65000"/>
                    <a:lumOff val="35000"/>
                  </a:schemeClr>
                </a:solidFill>
                <a:latin typeface="+mn-lt"/>
                <a:ea typeface="+mn-ea"/>
                <a:cs typeface="+mn-cs"/>
              </a:defRPr>
            </a:pPr>
            <a:r>
              <a:rPr lang="en-US"/>
              <a:t>CPU Clock Frequency</a:t>
            </a:r>
          </a:p>
        </c:rich>
      </c:tx>
      <c:overlay val="0"/>
      <c:spPr>
        <a:noFill/>
        <a:ln>
          <a:noFill/>
        </a:ln>
        <a:effectLst/>
      </c:spPr>
      <c:txPr>
        <a:bodyPr rot="0" spcFirstLastPara="1" vertOverflow="ellipsis" vert="horz" wrap="square" anchor="ctr" anchorCtr="1"/>
        <a:lstStyle/>
        <a:p>
          <a:pPr>
            <a:defRPr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'MM01 - LOGIC'!$B$47</c:f>
              <c:strCache>
                <c:ptCount val="1"/>
                <c:pt idx="0">
                  <c:v>fmax of a single CPU core at Vdd (GHz)</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2017</c:v>
                </c:pt>
                <c:pt idx="1">
                  <c:v>2019</c:v>
                </c:pt>
                <c:pt idx="2">
                  <c:v>2021</c:v>
                </c:pt>
                <c:pt idx="3">
                  <c:v>2024</c:v>
                </c:pt>
                <c:pt idx="4">
                  <c:v>2027</c:v>
                </c:pt>
                <c:pt idx="5">
                  <c:v>2030</c:v>
                </c:pt>
                <c:pt idx="6">
                  <c:v>2033</c:v>
                </c:pt>
              </c:numCache>
            </c:numRef>
          </c:cat>
          <c:val>
            <c:numRef>
              <c:f>'MM01 - LOGIC'!$C$47:$I$47</c:f>
              <c:numCache>
                <c:formatCode>0.0</c:formatCode>
                <c:ptCount val="7"/>
                <c:pt idx="0">
                  <c:v>2.5</c:v>
                </c:pt>
                <c:pt idx="1">
                  <c:v>2.9637650143229632</c:v>
                </c:pt>
                <c:pt idx="2">
                  <c:v>3.0206193543870548</c:v>
                </c:pt>
                <c:pt idx="3">
                  <c:v>3.3496081461162204</c:v>
                </c:pt>
                <c:pt idx="4">
                  <c:v>3.9047485856065682</c:v>
                </c:pt>
                <c:pt idx="5">
                  <c:v>4.0060049204821286</c:v>
                </c:pt>
                <c:pt idx="6">
                  <c:v>4.2461630377490014</c:v>
                </c:pt>
              </c:numCache>
            </c:numRef>
          </c:val>
          <c:smooth val="0"/>
          <c:extLst>
            <c:ext xmlns:c16="http://schemas.microsoft.com/office/drawing/2014/chart" uri="{C3380CC4-5D6E-409C-BE32-E72D297353CC}">
              <c16:uniqueId val="{00000000-D887-48A1-908D-2119F24434A8}"/>
            </c:ext>
          </c:extLst>
        </c:ser>
        <c:ser>
          <c:idx val="1"/>
          <c:order val="1"/>
          <c:tx>
            <c:strRef>
              <c:f>'MM01 - LOGIC'!$B$48</c:f>
              <c:strCache>
                <c:ptCount val="1"/>
                <c:pt idx="0">
                  <c:v>favg at constant power density and Vdd (GHz)</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2017</c:v>
                </c:pt>
                <c:pt idx="1">
                  <c:v>2019</c:v>
                </c:pt>
                <c:pt idx="2">
                  <c:v>2021</c:v>
                </c:pt>
                <c:pt idx="3">
                  <c:v>2024</c:v>
                </c:pt>
                <c:pt idx="4">
                  <c:v>2027</c:v>
                </c:pt>
                <c:pt idx="5">
                  <c:v>2030</c:v>
                </c:pt>
                <c:pt idx="6">
                  <c:v>2033</c:v>
                </c:pt>
              </c:numCache>
            </c:numRef>
          </c:cat>
          <c:val>
            <c:numRef>
              <c:f>'MM01 - LOGIC'!$C$48:$I$48</c:f>
              <c:numCache>
                <c:formatCode>0.00</c:formatCode>
                <c:ptCount val="7"/>
                <c:pt idx="0">
                  <c:v>2.5</c:v>
                </c:pt>
                <c:pt idx="1">
                  <c:v>2.477744084809161</c:v>
                </c:pt>
                <c:pt idx="2">
                  <c:v>2.5063726417730527</c:v>
                </c:pt>
                <c:pt idx="3">
                  <c:v>1.8419581327890437</c:v>
                </c:pt>
                <c:pt idx="4">
                  <c:v>1.4516640632868152</c:v>
                </c:pt>
                <c:pt idx="5">
                  <c:v>0.89186933482849562</c:v>
                </c:pt>
                <c:pt idx="6">
                  <c:v>0.53069910832769984</c:v>
                </c:pt>
              </c:numCache>
            </c:numRef>
          </c:val>
          <c:smooth val="0"/>
          <c:extLst>
            <c:ext xmlns:c16="http://schemas.microsoft.com/office/drawing/2014/chart" uri="{C3380CC4-5D6E-409C-BE32-E72D297353CC}">
              <c16:uniqueId val="{00000001-D887-48A1-908D-2119F24434A8}"/>
            </c:ext>
          </c:extLst>
        </c:ser>
        <c:dLbls>
          <c:showLegendKey val="0"/>
          <c:showVal val="0"/>
          <c:showCatName val="0"/>
          <c:showSerName val="0"/>
          <c:showPercent val="0"/>
          <c:showBubbleSize val="0"/>
        </c:dLbls>
        <c:marker val="1"/>
        <c:smooth val="0"/>
        <c:axId val="214327944"/>
        <c:axId val="214328336"/>
      </c:lineChart>
      <c:catAx>
        <c:axId val="21432794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214328336"/>
        <c:crosses val="autoZero"/>
        <c:auto val="1"/>
        <c:lblAlgn val="ctr"/>
        <c:lblOffset val="100"/>
        <c:noMultiLvlLbl val="0"/>
      </c:catAx>
      <c:valAx>
        <c:axId val="21432833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214327944"/>
        <c:crosses val="autoZero"/>
        <c:crossBetween val="between"/>
        <c:majorUnit val="0.5"/>
        <c:minorUnit val="0.5"/>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160" b="0" i="0" u="none" strike="noStrike" kern="1200" spc="0" baseline="0">
                <a:solidFill>
                  <a:schemeClr val="tx1">
                    <a:lumMod val="65000"/>
                    <a:lumOff val="35000"/>
                  </a:schemeClr>
                </a:solidFill>
                <a:latin typeface="+mn-lt"/>
                <a:ea typeface="+mn-ea"/>
                <a:cs typeface="+mn-cs"/>
              </a:defRPr>
            </a:pPr>
            <a:r>
              <a:rPr lang="en-US"/>
              <a:t>Datapath Power@Iso Frequency</a:t>
            </a:r>
          </a:p>
        </c:rich>
      </c:tx>
      <c:overlay val="0"/>
      <c:spPr>
        <a:noFill/>
        <a:ln>
          <a:noFill/>
        </a:ln>
        <a:effectLst/>
      </c:spPr>
      <c:txPr>
        <a:bodyPr rot="0" spcFirstLastPara="1" vertOverflow="ellipsis" vert="horz" wrap="square" anchor="ctr" anchorCtr="1"/>
        <a:lstStyle/>
        <a:p>
          <a:pPr>
            <a:defRPr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'MM01 - LOGIC'!$B$42</c:f>
              <c:strCache>
                <c:ptCount val="1"/>
                <c:pt idx="0">
                  <c:v>Datapath power at iso frequency - relative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2017</c:v>
                </c:pt>
                <c:pt idx="1">
                  <c:v>2019</c:v>
                </c:pt>
                <c:pt idx="2">
                  <c:v>2021</c:v>
                </c:pt>
                <c:pt idx="3">
                  <c:v>2024</c:v>
                </c:pt>
                <c:pt idx="4">
                  <c:v>2027</c:v>
                </c:pt>
                <c:pt idx="5">
                  <c:v>2030</c:v>
                </c:pt>
                <c:pt idx="6">
                  <c:v>2033</c:v>
                </c:pt>
              </c:numCache>
            </c:numRef>
          </c:cat>
          <c:val>
            <c:numRef>
              <c:f>'MM01 - LOGIC'!$C$42:$I$42</c:f>
              <c:numCache>
                <c:formatCode>0.00</c:formatCode>
                <c:ptCount val="7"/>
                <c:pt idx="0">
                  <c:v>1</c:v>
                </c:pt>
                <c:pt idx="1">
                  <c:v>0.61800167716592047</c:v>
                </c:pt>
                <c:pt idx="2">
                  <c:v>0.43638762320125785</c:v>
                </c:pt>
                <c:pt idx="3">
                  <c:v>0.36582162917009819</c:v>
                </c:pt>
                <c:pt idx="4">
                  <c:v>0.32290528632269783</c:v>
                </c:pt>
                <c:pt idx="5">
                  <c:v>0.27252372748334774</c:v>
                </c:pt>
                <c:pt idx="6">
                  <c:v>0.22899563212142418</c:v>
                </c:pt>
              </c:numCache>
            </c:numRef>
          </c:val>
          <c:smooth val="0"/>
          <c:extLst>
            <c:ext xmlns:c16="http://schemas.microsoft.com/office/drawing/2014/chart" uri="{C3380CC4-5D6E-409C-BE32-E72D297353CC}">
              <c16:uniqueId val="{00000000-4101-41DB-9C03-5C36E193BDAD}"/>
            </c:ext>
          </c:extLst>
        </c:ser>
        <c:dLbls>
          <c:showLegendKey val="0"/>
          <c:showVal val="0"/>
          <c:showCatName val="0"/>
          <c:showSerName val="0"/>
          <c:showPercent val="0"/>
          <c:showBubbleSize val="0"/>
        </c:dLbls>
        <c:marker val="1"/>
        <c:smooth val="0"/>
        <c:axId val="214327944"/>
        <c:axId val="214328336"/>
      </c:lineChart>
      <c:catAx>
        <c:axId val="21432794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214328336"/>
        <c:crosses val="autoZero"/>
        <c:auto val="1"/>
        <c:lblAlgn val="ctr"/>
        <c:lblOffset val="100"/>
        <c:noMultiLvlLbl val="0"/>
      </c:catAx>
      <c:valAx>
        <c:axId val="21432833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214327944"/>
        <c:crosses val="autoZero"/>
        <c:crossBetween val="between"/>
        <c:majorUnit val="0.5"/>
        <c:minorUnit val="0.5"/>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160" b="0" i="0" u="none" strike="noStrike" kern="1200" spc="0" baseline="0">
                <a:solidFill>
                  <a:schemeClr val="tx1">
                    <a:lumMod val="65000"/>
                    <a:lumOff val="35000"/>
                  </a:schemeClr>
                </a:solidFill>
                <a:latin typeface="+mn-lt"/>
                <a:ea typeface="+mn-ea"/>
                <a:cs typeface="+mn-cs"/>
              </a:defRPr>
            </a:pPr>
            <a:r>
              <a:rPr lang="en-US"/>
              <a:t>CPU Thruput</a:t>
            </a:r>
          </a:p>
        </c:rich>
      </c:tx>
      <c:overlay val="0"/>
      <c:spPr>
        <a:noFill/>
        <a:ln>
          <a:noFill/>
        </a:ln>
        <a:effectLst/>
      </c:spPr>
      <c:txPr>
        <a:bodyPr rot="0" spcFirstLastPara="1" vertOverflow="ellipsis" vert="horz" wrap="square" anchor="ctr" anchorCtr="1"/>
        <a:lstStyle/>
        <a:p>
          <a:pPr>
            <a:defRPr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'MM01 - LOGIC'!$B$49</c:f>
              <c:strCache>
                <c:ptCount val="1"/>
                <c:pt idx="0">
                  <c:v>CPU SiP throughput at fmax (TFLOPS/sec)</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2017</c:v>
                </c:pt>
                <c:pt idx="1">
                  <c:v>2019</c:v>
                </c:pt>
                <c:pt idx="2">
                  <c:v>2021</c:v>
                </c:pt>
                <c:pt idx="3">
                  <c:v>2024</c:v>
                </c:pt>
                <c:pt idx="4">
                  <c:v>2027</c:v>
                </c:pt>
                <c:pt idx="5">
                  <c:v>2030</c:v>
                </c:pt>
                <c:pt idx="6">
                  <c:v>2033</c:v>
                </c:pt>
              </c:numCache>
            </c:numRef>
          </c:cat>
          <c:val>
            <c:numRef>
              <c:f>'MM01 - LOGIC'!$C$49:$I$49</c:f>
              <c:numCache>
                <c:formatCode>0.00</c:formatCode>
                <c:ptCount val="7"/>
                <c:pt idx="0">
                  <c:v>0.16</c:v>
                </c:pt>
                <c:pt idx="1">
                  <c:v>0.27200000000000002</c:v>
                </c:pt>
                <c:pt idx="2">
                  <c:v>0.46240000000000003</c:v>
                </c:pt>
                <c:pt idx="3">
                  <c:v>0.78607999999999989</c:v>
                </c:pt>
                <c:pt idx="4">
                  <c:v>1.3363359999999997</c:v>
                </c:pt>
                <c:pt idx="5">
                  <c:v>2.2717711999999994</c:v>
                </c:pt>
                <c:pt idx="6">
                  <c:v>3.8620110399999983</c:v>
                </c:pt>
              </c:numCache>
            </c:numRef>
          </c:val>
          <c:smooth val="0"/>
          <c:extLst>
            <c:ext xmlns:c16="http://schemas.microsoft.com/office/drawing/2014/chart" uri="{C3380CC4-5D6E-409C-BE32-E72D297353CC}">
              <c16:uniqueId val="{00000000-B32C-46D8-B575-28C1416494BD}"/>
            </c:ext>
          </c:extLst>
        </c:ser>
        <c:ser>
          <c:idx val="1"/>
          <c:order val="1"/>
          <c:tx>
            <c:strRef>
              <c:f>'MM01 - LOGIC'!$B$51</c:f>
              <c:strCache>
                <c:ptCount val="1"/>
                <c:pt idx="0">
                  <c:v>CPU SiP throughput at constant power density (TFLOPS/sec)</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2017</c:v>
                </c:pt>
                <c:pt idx="1">
                  <c:v>2019</c:v>
                </c:pt>
                <c:pt idx="2">
                  <c:v>2021</c:v>
                </c:pt>
                <c:pt idx="3">
                  <c:v>2024</c:v>
                </c:pt>
                <c:pt idx="4">
                  <c:v>2027</c:v>
                </c:pt>
                <c:pt idx="5">
                  <c:v>2030</c:v>
                </c:pt>
                <c:pt idx="6">
                  <c:v>2033</c:v>
                </c:pt>
              </c:numCache>
            </c:numRef>
          </c:cat>
          <c:val>
            <c:numRef>
              <c:f>'MM01 - LOGIC'!$C$51:$I$51</c:f>
              <c:numCache>
                <c:formatCode>0.00</c:formatCode>
                <c:ptCount val="7"/>
                <c:pt idx="0">
                  <c:v>0.16</c:v>
                </c:pt>
                <c:pt idx="1">
                  <c:v>0.22739535280668899</c:v>
                </c:pt>
                <c:pt idx="2">
                  <c:v>0.38367850218288552</c:v>
                </c:pt>
                <c:pt idx="3">
                  <c:v>0.43226741333957008</c:v>
                </c:pt>
                <c:pt idx="4">
                  <c:v>0.49680815682403301</c:v>
                </c:pt>
                <c:pt idx="5">
                  <c:v>0.50577148786494397</c:v>
                </c:pt>
                <c:pt idx="6">
                  <c:v>0.48268655655913267</c:v>
                </c:pt>
              </c:numCache>
            </c:numRef>
          </c:val>
          <c:smooth val="0"/>
          <c:extLst>
            <c:ext xmlns:c16="http://schemas.microsoft.com/office/drawing/2014/chart" uri="{C3380CC4-5D6E-409C-BE32-E72D297353CC}">
              <c16:uniqueId val="{00000001-B32C-46D8-B575-28C1416494BD}"/>
            </c:ext>
          </c:extLst>
        </c:ser>
        <c:dLbls>
          <c:showLegendKey val="0"/>
          <c:showVal val="0"/>
          <c:showCatName val="0"/>
          <c:showSerName val="0"/>
          <c:showPercent val="0"/>
          <c:showBubbleSize val="0"/>
        </c:dLbls>
        <c:marker val="1"/>
        <c:smooth val="0"/>
        <c:axId val="214327944"/>
        <c:axId val="214328336"/>
      </c:lineChart>
      <c:catAx>
        <c:axId val="21432794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214328336"/>
        <c:crosses val="autoZero"/>
        <c:auto val="1"/>
        <c:lblAlgn val="ctr"/>
        <c:lblOffset val="100"/>
        <c:noMultiLvlLbl val="0"/>
      </c:catAx>
      <c:valAx>
        <c:axId val="21432833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214327944"/>
        <c:crosses val="autoZero"/>
        <c:crossBetween val="between"/>
        <c:majorUnit val="0.5"/>
        <c:minorUnit val="0.5"/>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160" b="0" i="0" u="none" strike="noStrike" kern="1200" spc="0" baseline="0">
                <a:solidFill>
                  <a:schemeClr val="tx1">
                    <a:lumMod val="65000"/>
                    <a:lumOff val="35000"/>
                  </a:schemeClr>
                </a:solidFill>
                <a:latin typeface="+mn-lt"/>
                <a:ea typeface="+mn-ea"/>
                <a:cs typeface="+mn-cs"/>
              </a:defRPr>
            </a:pPr>
            <a:r>
              <a:rPr lang="en-US"/>
              <a:t>NAND2-eq</a:t>
            </a:r>
            <a:r>
              <a:rPr lang="en-US" baseline="0"/>
              <a:t> gate count </a:t>
            </a:r>
            <a:endParaRPr lang="en-US"/>
          </a:p>
        </c:rich>
      </c:tx>
      <c:overlay val="0"/>
      <c:spPr>
        <a:noFill/>
        <a:ln>
          <a:noFill/>
        </a:ln>
        <a:effectLst/>
      </c:spPr>
      <c:txPr>
        <a:bodyPr rot="0" spcFirstLastPara="1" vertOverflow="ellipsis" vert="horz" wrap="square" anchor="ctr" anchorCtr="1"/>
        <a:lstStyle/>
        <a:p>
          <a:pPr>
            <a:defRPr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'MM01 - LOGIC'!$B$22</c:f>
              <c:strCache>
                <c:ptCount val="1"/>
                <c:pt idx="0">
                  <c:v>NAND2 gatecount in single tier (50% digital) (Mgates)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2017</c:v>
                </c:pt>
                <c:pt idx="1">
                  <c:v>2019</c:v>
                </c:pt>
                <c:pt idx="2">
                  <c:v>2021</c:v>
                </c:pt>
                <c:pt idx="3">
                  <c:v>2024</c:v>
                </c:pt>
                <c:pt idx="4">
                  <c:v>2027</c:v>
                </c:pt>
                <c:pt idx="5">
                  <c:v>2030</c:v>
                </c:pt>
                <c:pt idx="6">
                  <c:v>2033</c:v>
                </c:pt>
              </c:numCache>
            </c:numRef>
          </c:cat>
          <c:val>
            <c:numRef>
              <c:f>'MM01 - LOGIC'!$C$22:$I$22</c:f>
              <c:numCache>
                <c:formatCode>0</c:formatCode>
                <c:ptCount val="7"/>
                <c:pt idx="0">
                  <c:v>771.60493827160508</c:v>
                </c:pt>
                <c:pt idx="1">
                  <c:v>1259.7631645250694</c:v>
                </c:pt>
                <c:pt idx="2">
                  <c:v>1763.6684303350969</c:v>
                </c:pt>
                <c:pt idx="3">
                  <c:v>2862.7661477903025</c:v>
                </c:pt>
                <c:pt idx="4">
                  <c:v>3600.8230452674898</c:v>
                </c:pt>
                <c:pt idx="5">
                  <c:v>3472.2222222222222</c:v>
                </c:pt>
                <c:pt idx="6">
                  <c:v>3472.2222222222222</c:v>
                </c:pt>
              </c:numCache>
            </c:numRef>
          </c:val>
          <c:smooth val="0"/>
          <c:extLst>
            <c:ext xmlns:c16="http://schemas.microsoft.com/office/drawing/2014/chart" uri="{C3380CC4-5D6E-409C-BE32-E72D297353CC}">
              <c16:uniqueId val="{00000000-97FE-494B-89AB-E54F57076191}"/>
            </c:ext>
          </c:extLst>
        </c:ser>
        <c:ser>
          <c:idx val="1"/>
          <c:order val="1"/>
          <c:tx>
            <c:strRef>
              <c:f>'MM01 - LOGIC'!$B$23</c:f>
              <c:strCache>
                <c:ptCount val="1"/>
                <c:pt idx="0">
                  <c:v>NAND2-eq gate count in SiP (50% digital) (Mgates)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2017</c:v>
                </c:pt>
                <c:pt idx="1">
                  <c:v>2019</c:v>
                </c:pt>
                <c:pt idx="2">
                  <c:v>2021</c:v>
                </c:pt>
                <c:pt idx="3">
                  <c:v>2024</c:v>
                </c:pt>
                <c:pt idx="4">
                  <c:v>2027</c:v>
                </c:pt>
                <c:pt idx="5">
                  <c:v>2030</c:v>
                </c:pt>
                <c:pt idx="6">
                  <c:v>2033</c:v>
                </c:pt>
              </c:numCache>
            </c:numRef>
          </c:cat>
          <c:val>
            <c:numRef>
              <c:f>'MM01 - LOGIC'!$C$23:$I$23</c:f>
              <c:numCache>
                <c:formatCode>0</c:formatCode>
                <c:ptCount val="7"/>
                <c:pt idx="0">
                  <c:v>771.60493827160508</c:v>
                </c:pt>
                <c:pt idx="1">
                  <c:v>1259.7631645250694</c:v>
                </c:pt>
                <c:pt idx="2">
                  <c:v>1763.6684303350969</c:v>
                </c:pt>
                <c:pt idx="3">
                  <c:v>2862.7661477903025</c:v>
                </c:pt>
                <c:pt idx="4">
                  <c:v>3600.8230452674898</c:v>
                </c:pt>
                <c:pt idx="5">
                  <c:v>6944.4444444444443</c:v>
                </c:pt>
                <c:pt idx="6">
                  <c:v>13888.888888888889</c:v>
                </c:pt>
              </c:numCache>
            </c:numRef>
          </c:val>
          <c:smooth val="0"/>
          <c:extLst>
            <c:ext xmlns:c16="http://schemas.microsoft.com/office/drawing/2014/chart" uri="{C3380CC4-5D6E-409C-BE32-E72D297353CC}">
              <c16:uniqueId val="{00000001-97FE-494B-89AB-E54F57076191}"/>
            </c:ext>
          </c:extLst>
        </c:ser>
        <c:dLbls>
          <c:showLegendKey val="0"/>
          <c:showVal val="0"/>
          <c:showCatName val="0"/>
          <c:showSerName val="0"/>
          <c:showPercent val="0"/>
          <c:showBubbleSize val="0"/>
        </c:dLbls>
        <c:marker val="1"/>
        <c:smooth val="0"/>
        <c:axId val="214327944"/>
        <c:axId val="214328336"/>
      </c:lineChart>
      <c:catAx>
        <c:axId val="21432794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214328336"/>
        <c:crosses val="autoZero"/>
        <c:auto val="1"/>
        <c:lblAlgn val="ctr"/>
        <c:lblOffset val="100"/>
        <c:noMultiLvlLbl val="0"/>
      </c:catAx>
      <c:valAx>
        <c:axId val="21432833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214327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160" b="0" i="0" u="none" strike="noStrike" kern="1200" spc="0" baseline="0">
                <a:solidFill>
                  <a:schemeClr val="tx1">
                    <a:lumMod val="65000"/>
                    <a:lumOff val="35000"/>
                  </a:schemeClr>
                </a:solidFill>
                <a:latin typeface="+mn-lt"/>
                <a:ea typeface="+mn-ea"/>
                <a:cs typeface="+mn-cs"/>
              </a:defRPr>
            </a:pPr>
            <a:r>
              <a:rPr lang="en-US"/>
              <a:t>Bitcell count</a:t>
            </a:r>
          </a:p>
        </c:rich>
      </c:tx>
      <c:overlay val="0"/>
      <c:spPr>
        <a:noFill/>
        <a:ln>
          <a:noFill/>
        </a:ln>
        <a:effectLst/>
      </c:spPr>
      <c:txPr>
        <a:bodyPr rot="0" spcFirstLastPara="1" vertOverflow="ellipsis" vert="horz" wrap="square" anchor="ctr" anchorCtr="1"/>
        <a:lstStyle/>
        <a:p>
          <a:pPr>
            <a:defRPr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'MM01 - LOGIC'!$B$25</c:f>
              <c:strCache>
                <c:ptCount val="1"/>
                <c:pt idx="0">
                  <c:v>&gt;L2 cache bitcell in single tier (15% 111 SRAM) (MB)</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2017</c:v>
                </c:pt>
                <c:pt idx="1">
                  <c:v>2019</c:v>
                </c:pt>
                <c:pt idx="2">
                  <c:v>2021</c:v>
                </c:pt>
                <c:pt idx="3">
                  <c:v>2024</c:v>
                </c:pt>
                <c:pt idx="4">
                  <c:v>2027</c:v>
                </c:pt>
                <c:pt idx="5">
                  <c:v>2030</c:v>
                </c:pt>
                <c:pt idx="6">
                  <c:v>2033</c:v>
                </c:pt>
              </c:numCache>
            </c:numRef>
          </c:cat>
          <c:val>
            <c:numRef>
              <c:f>'MM01 - LOGIC'!$C$25:$I$25</c:f>
              <c:numCache>
                <c:formatCode>0</c:formatCode>
                <c:ptCount val="7"/>
                <c:pt idx="0">
                  <c:v>43.402777777777771</c:v>
                </c:pt>
                <c:pt idx="1">
                  <c:v>55.803571428571431</c:v>
                </c:pt>
                <c:pt idx="2">
                  <c:v>74.404761904761912</c:v>
                </c:pt>
                <c:pt idx="3">
                  <c:v>99.206349206349216</c:v>
                </c:pt>
                <c:pt idx="4">
                  <c:v>130.20833333333334</c:v>
                </c:pt>
                <c:pt idx="5">
                  <c:v>209.26339285714289</c:v>
                </c:pt>
                <c:pt idx="6">
                  <c:v>209.26339285714289</c:v>
                </c:pt>
              </c:numCache>
            </c:numRef>
          </c:val>
          <c:smooth val="0"/>
          <c:extLst>
            <c:ext xmlns:c16="http://schemas.microsoft.com/office/drawing/2014/chart" uri="{C3380CC4-5D6E-409C-BE32-E72D297353CC}">
              <c16:uniqueId val="{00000000-5FE1-4B6F-9718-B29F8D76FDBA}"/>
            </c:ext>
          </c:extLst>
        </c:ser>
        <c:ser>
          <c:idx val="1"/>
          <c:order val="1"/>
          <c:tx>
            <c:strRef>
              <c:f>'MM01 - LOGIC'!$B$26</c:f>
              <c:strCache>
                <c:ptCount val="1"/>
                <c:pt idx="0">
                  <c:v>&gt;L2 cache SRAM bitcell in  SiP (15% 111 SRAM) (MB)</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2017</c:v>
                </c:pt>
                <c:pt idx="1">
                  <c:v>2019</c:v>
                </c:pt>
                <c:pt idx="2">
                  <c:v>2021</c:v>
                </c:pt>
                <c:pt idx="3">
                  <c:v>2024</c:v>
                </c:pt>
                <c:pt idx="4">
                  <c:v>2027</c:v>
                </c:pt>
                <c:pt idx="5">
                  <c:v>2030</c:v>
                </c:pt>
                <c:pt idx="6">
                  <c:v>2033</c:v>
                </c:pt>
              </c:numCache>
            </c:numRef>
          </c:cat>
          <c:val>
            <c:numRef>
              <c:f>'MM01 - LOGIC'!$C$26:$I$26</c:f>
              <c:numCache>
                <c:formatCode>0</c:formatCode>
                <c:ptCount val="7"/>
                <c:pt idx="0">
                  <c:v>43.402777777777771</c:v>
                </c:pt>
                <c:pt idx="1">
                  <c:v>55.803571428571431</c:v>
                </c:pt>
                <c:pt idx="2">
                  <c:v>74.404761904761912</c:v>
                </c:pt>
                <c:pt idx="3">
                  <c:v>99.206349206349216</c:v>
                </c:pt>
                <c:pt idx="4">
                  <c:v>130.20833333333334</c:v>
                </c:pt>
                <c:pt idx="5">
                  <c:v>418.52678571428578</c:v>
                </c:pt>
                <c:pt idx="6">
                  <c:v>837.05357142857156</c:v>
                </c:pt>
              </c:numCache>
            </c:numRef>
          </c:val>
          <c:smooth val="0"/>
          <c:extLst>
            <c:ext xmlns:c16="http://schemas.microsoft.com/office/drawing/2014/chart" uri="{C3380CC4-5D6E-409C-BE32-E72D297353CC}">
              <c16:uniqueId val="{00000001-5FE1-4B6F-9718-B29F8D76FDBA}"/>
            </c:ext>
          </c:extLst>
        </c:ser>
        <c:dLbls>
          <c:showLegendKey val="0"/>
          <c:showVal val="0"/>
          <c:showCatName val="0"/>
          <c:showSerName val="0"/>
          <c:showPercent val="0"/>
          <c:showBubbleSize val="0"/>
        </c:dLbls>
        <c:marker val="1"/>
        <c:smooth val="0"/>
        <c:axId val="214327944"/>
        <c:axId val="214328336"/>
      </c:lineChart>
      <c:catAx>
        <c:axId val="21432794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214328336"/>
        <c:crosses val="autoZero"/>
        <c:auto val="1"/>
        <c:lblAlgn val="ctr"/>
        <c:lblOffset val="100"/>
        <c:noMultiLvlLbl val="0"/>
      </c:catAx>
      <c:valAx>
        <c:axId val="21432833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214327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160" b="0" i="0" u="none" strike="noStrike" kern="1200" spc="0" baseline="0">
                <a:solidFill>
                  <a:schemeClr val="tx1">
                    <a:lumMod val="65000"/>
                    <a:lumOff val="35000"/>
                  </a:schemeClr>
                </a:solidFill>
                <a:latin typeface="+mn-lt"/>
                <a:ea typeface="+mn-ea"/>
                <a:cs typeface="+mn-cs"/>
              </a:defRPr>
            </a:pPr>
            <a:r>
              <a:rPr lang="en-US"/>
              <a:t>#CPU</a:t>
            </a:r>
            <a:r>
              <a:rPr lang="en-US" baseline="0"/>
              <a:t> cores, #GPU cores</a:t>
            </a:r>
            <a:endParaRPr lang="en-US"/>
          </a:p>
        </c:rich>
      </c:tx>
      <c:overlay val="0"/>
      <c:spPr>
        <a:noFill/>
        <a:ln>
          <a:noFill/>
        </a:ln>
        <a:effectLst/>
      </c:spPr>
      <c:txPr>
        <a:bodyPr rot="0" spcFirstLastPara="1" vertOverflow="ellipsis" vert="horz" wrap="square" anchor="ctr" anchorCtr="1"/>
        <a:lstStyle/>
        <a:p>
          <a:pPr>
            <a:defRPr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'MM01 - LOGIC'!$B$31</c:f>
              <c:strCache>
                <c:ptCount val="1"/>
                <c:pt idx="0">
                  <c:v>#GPU cores in SiP (integration capacity)</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2017</c:v>
                </c:pt>
                <c:pt idx="1">
                  <c:v>2019</c:v>
                </c:pt>
                <c:pt idx="2">
                  <c:v>2021</c:v>
                </c:pt>
                <c:pt idx="3">
                  <c:v>2024</c:v>
                </c:pt>
                <c:pt idx="4">
                  <c:v>2027</c:v>
                </c:pt>
                <c:pt idx="5">
                  <c:v>2030</c:v>
                </c:pt>
                <c:pt idx="6">
                  <c:v>2033</c:v>
                </c:pt>
              </c:numCache>
            </c:numRef>
          </c:cat>
          <c:val>
            <c:numRef>
              <c:f>'MM01 - LOGIC'!$C$31:$I$31</c:f>
              <c:numCache>
                <c:formatCode>0</c:formatCode>
                <c:ptCount val="7"/>
                <c:pt idx="0">
                  <c:v>16</c:v>
                </c:pt>
                <c:pt idx="1">
                  <c:v>26.122448979591834</c:v>
                </c:pt>
                <c:pt idx="2">
                  <c:v>36.571428571428562</c:v>
                </c:pt>
                <c:pt idx="3">
                  <c:v>59.362318840579704</c:v>
                </c:pt>
                <c:pt idx="4">
                  <c:v>74.666666666666657</c:v>
                </c:pt>
                <c:pt idx="5">
                  <c:v>143.99999999999997</c:v>
                </c:pt>
                <c:pt idx="6">
                  <c:v>287.99999999999994</c:v>
                </c:pt>
              </c:numCache>
            </c:numRef>
          </c:val>
          <c:smooth val="0"/>
          <c:extLst>
            <c:ext xmlns:c16="http://schemas.microsoft.com/office/drawing/2014/chart" uri="{C3380CC4-5D6E-409C-BE32-E72D297353CC}">
              <c16:uniqueId val="{00000000-F595-4B2D-BF19-A0114B46563D}"/>
            </c:ext>
          </c:extLst>
        </c:ser>
        <c:ser>
          <c:idx val="1"/>
          <c:order val="1"/>
          <c:tx>
            <c:strRef>
              <c:f>'MM01 - LOGIC'!$B$33</c:f>
              <c:strCache>
                <c:ptCount val="1"/>
                <c:pt idx="0">
                  <c:v>#CPU cores in SiP (derived from the SA thruput target, #CPUxfmax)</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2017</c:v>
                </c:pt>
                <c:pt idx="1">
                  <c:v>2019</c:v>
                </c:pt>
                <c:pt idx="2">
                  <c:v>2021</c:v>
                </c:pt>
                <c:pt idx="3">
                  <c:v>2024</c:v>
                </c:pt>
                <c:pt idx="4">
                  <c:v>2027</c:v>
                </c:pt>
                <c:pt idx="5">
                  <c:v>2030</c:v>
                </c:pt>
                <c:pt idx="6">
                  <c:v>2033</c:v>
                </c:pt>
              </c:numCache>
            </c:numRef>
          </c:cat>
          <c:val>
            <c:numRef>
              <c:f>'MM01 - LOGIC'!$C$33:$I$33</c:f>
              <c:numCache>
                <c:formatCode>0</c:formatCode>
                <c:ptCount val="7"/>
                <c:pt idx="0">
                  <c:v>8</c:v>
                </c:pt>
                <c:pt idx="1">
                  <c:v>11.471894646062854</c:v>
                </c:pt>
                <c:pt idx="2">
                  <c:v>19.135148530400912</c:v>
                </c:pt>
                <c:pt idx="3">
                  <c:v>29.334774610555503</c:v>
                </c:pt>
                <c:pt idx="4">
                  <c:v>42.779194700457644</c:v>
                </c:pt>
                <c:pt idx="5">
                  <c:v>70.886433151415986</c:v>
                </c:pt>
                <c:pt idx="6">
                  <c:v>113.69120208250848</c:v>
                </c:pt>
              </c:numCache>
            </c:numRef>
          </c:val>
          <c:smooth val="0"/>
          <c:extLst>
            <c:ext xmlns:c16="http://schemas.microsoft.com/office/drawing/2014/chart" uri="{C3380CC4-5D6E-409C-BE32-E72D297353CC}">
              <c16:uniqueId val="{00000001-F595-4B2D-BF19-A0114B46563D}"/>
            </c:ext>
          </c:extLst>
        </c:ser>
        <c:dLbls>
          <c:showLegendKey val="0"/>
          <c:showVal val="0"/>
          <c:showCatName val="0"/>
          <c:showSerName val="0"/>
          <c:showPercent val="0"/>
          <c:showBubbleSize val="0"/>
        </c:dLbls>
        <c:marker val="1"/>
        <c:smooth val="0"/>
        <c:axId val="214327944"/>
        <c:axId val="214328336"/>
      </c:lineChart>
      <c:catAx>
        <c:axId val="21432794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214328336"/>
        <c:crosses val="autoZero"/>
        <c:auto val="1"/>
        <c:lblAlgn val="ctr"/>
        <c:lblOffset val="100"/>
        <c:noMultiLvlLbl val="0"/>
      </c:catAx>
      <c:valAx>
        <c:axId val="21432833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214327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160" b="0" i="0" u="none" strike="noStrike" kern="1200" spc="0" baseline="0">
                <a:solidFill>
                  <a:schemeClr val="tx1">
                    <a:lumMod val="65000"/>
                    <a:lumOff val="35000"/>
                  </a:schemeClr>
                </a:solidFill>
                <a:latin typeface="+mn-lt"/>
                <a:ea typeface="+mn-ea"/>
                <a:cs typeface="+mn-cs"/>
              </a:defRPr>
            </a:pPr>
            <a:r>
              <a:rPr lang="en-US"/>
              <a:t>Power density</a:t>
            </a:r>
          </a:p>
        </c:rich>
      </c:tx>
      <c:overlay val="0"/>
      <c:spPr>
        <a:noFill/>
        <a:ln>
          <a:noFill/>
        </a:ln>
        <a:effectLst/>
      </c:spPr>
      <c:txPr>
        <a:bodyPr rot="0" spcFirstLastPara="1" vertOverflow="ellipsis" vert="horz" wrap="square" anchor="ctr" anchorCtr="1"/>
        <a:lstStyle/>
        <a:p>
          <a:pPr>
            <a:defRPr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'MM01 - LOGIC'!$B$46</c:f>
              <c:strCache>
                <c:ptCount val="1"/>
                <c:pt idx="0">
                  <c:v>Power density of logic path cube at fmax - relative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numFmt formatCode="#,##0.00" sourceLinked="0"/>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LOGIC'!$C$2:$I$2</c:f>
              <c:numCache>
                <c:formatCode>General</c:formatCode>
                <c:ptCount val="7"/>
                <c:pt idx="0">
                  <c:v>2017</c:v>
                </c:pt>
                <c:pt idx="1">
                  <c:v>2019</c:v>
                </c:pt>
                <c:pt idx="2">
                  <c:v>2021</c:v>
                </c:pt>
                <c:pt idx="3">
                  <c:v>2024</c:v>
                </c:pt>
                <c:pt idx="4">
                  <c:v>2027</c:v>
                </c:pt>
                <c:pt idx="5">
                  <c:v>2030</c:v>
                </c:pt>
                <c:pt idx="6">
                  <c:v>2033</c:v>
                </c:pt>
              </c:numCache>
            </c:numRef>
          </c:cat>
          <c:val>
            <c:numRef>
              <c:f>'MM01 - LOGIC'!$C$46:$I$46</c:f>
              <c:numCache>
                <c:formatCode>0.00</c:formatCode>
                <c:ptCount val="7"/>
                <c:pt idx="0">
                  <c:v>1</c:v>
                </c:pt>
                <c:pt idx="1">
                  <c:v>1.1961546119688289</c:v>
                </c:pt>
                <c:pt idx="2">
                  <c:v>1.2051756806003973</c:v>
                </c:pt>
                <c:pt idx="3">
                  <c:v>1.8185039532056753</c:v>
                </c:pt>
                <c:pt idx="4">
                  <c:v>2.6898431147806683</c:v>
                </c:pt>
                <c:pt idx="5">
                  <c:v>4.4916948750709924</c:v>
                </c:pt>
                <c:pt idx="6">
                  <c:v>8.0010743773985205</c:v>
                </c:pt>
              </c:numCache>
            </c:numRef>
          </c:val>
          <c:smooth val="0"/>
          <c:extLst>
            <c:ext xmlns:c16="http://schemas.microsoft.com/office/drawing/2014/chart" uri="{C3380CC4-5D6E-409C-BE32-E72D297353CC}">
              <c16:uniqueId val="{00000000-FA33-47B7-B52E-C9EE063AEFC7}"/>
            </c:ext>
          </c:extLst>
        </c:ser>
        <c:dLbls>
          <c:showLegendKey val="0"/>
          <c:showVal val="0"/>
          <c:showCatName val="0"/>
          <c:showSerName val="0"/>
          <c:showPercent val="0"/>
          <c:showBubbleSize val="0"/>
        </c:dLbls>
        <c:marker val="1"/>
        <c:smooth val="0"/>
        <c:axId val="214327944"/>
        <c:axId val="214328336"/>
      </c:lineChart>
      <c:catAx>
        <c:axId val="21432794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214328336"/>
        <c:crosses val="autoZero"/>
        <c:auto val="1"/>
        <c:lblAlgn val="ctr"/>
        <c:lblOffset val="100"/>
        <c:noMultiLvlLbl val="0"/>
      </c:catAx>
      <c:valAx>
        <c:axId val="21432833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214327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DRAM cell</a:t>
            </a:r>
            <a:r>
              <a:rPr lang="en-US" baseline="0"/>
              <a:t> size</a:t>
            </a:r>
            <a:endParaRPr lang="en-US"/>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'MM02 - DRAM'!$B$12</c:f>
              <c:strCache>
                <c:ptCount val="1"/>
                <c:pt idx="0">
                  <c:v>DRAM cell size (µm2) [2]</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'MM02 - DRAM'!$C$2:$I$2</c:f>
              <c:numCache>
                <c:formatCode>General</c:formatCode>
                <c:ptCount val="7"/>
                <c:pt idx="0">
                  <c:v>2017</c:v>
                </c:pt>
                <c:pt idx="1">
                  <c:v>2019</c:v>
                </c:pt>
                <c:pt idx="2">
                  <c:v>2021</c:v>
                </c:pt>
                <c:pt idx="3">
                  <c:v>2024</c:v>
                </c:pt>
                <c:pt idx="4">
                  <c:v>2027</c:v>
                </c:pt>
                <c:pt idx="5">
                  <c:v>2030</c:v>
                </c:pt>
                <c:pt idx="6">
                  <c:v>2033</c:v>
                </c:pt>
              </c:numCache>
            </c:numRef>
          </c:cat>
          <c:val>
            <c:numRef>
              <c:f>'MM02 - DRAM'!$C$12:$I$12</c:f>
              <c:numCache>
                <c:formatCode>0.00000</c:formatCode>
                <c:ptCount val="7"/>
                <c:pt idx="0">
                  <c:v>2.6460000000000003E-3</c:v>
                </c:pt>
                <c:pt idx="1">
                  <c:v>1.9440000000000004E-3</c:v>
                </c:pt>
                <c:pt idx="2">
                  <c:v>1.1560000000000001E-3</c:v>
                </c:pt>
                <c:pt idx="3">
                  <c:v>7.8400000000000008E-4</c:v>
                </c:pt>
                <c:pt idx="4">
                  <c:v>4.8399999999999995E-4</c:v>
                </c:pt>
                <c:pt idx="5">
                  <c:v>2.8224000000000006E-4</c:v>
                </c:pt>
                <c:pt idx="6">
                  <c:v>2.3716000000000001E-4</c:v>
                </c:pt>
              </c:numCache>
            </c:numRef>
          </c:val>
          <c:smooth val="0"/>
          <c:extLst>
            <c:ext xmlns:c16="http://schemas.microsoft.com/office/drawing/2014/chart" uri="{C3380CC4-5D6E-409C-BE32-E72D297353CC}">
              <c16:uniqueId val="{00000000-6C46-4126-80F4-DFCD7E27D3C9}"/>
            </c:ext>
          </c:extLst>
        </c:ser>
        <c:dLbls>
          <c:showLegendKey val="0"/>
          <c:showVal val="0"/>
          <c:showCatName val="0"/>
          <c:showSerName val="0"/>
          <c:showPercent val="0"/>
          <c:showBubbleSize val="0"/>
        </c:dLbls>
        <c:marker val="1"/>
        <c:smooth val="0"/>
        <c:axId val="214329120"/>
        <c:axId val="214329512"/>
      </c:lineChart>
      <c:catAx>
        <c:axId val="21432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4329512"/>
        <c:crosses val="autoZero"/>
        <c:auto val="1"/>
        <c:lblAlgn val="ctr"/>
        <c:lblOffset val="100"/>
        <c:noMultiLvlLbl val="0"/>
      </c:catAx>
      <c:valAx>
        <c:axId val="214329512"/>
        <c:scaling>
          <c:logBase val="2"/>
          <c:orientation val="minMax"/>
          <c:max val="3.0000000000000009E-3"/>
        </c:scaling>
        <c:delete val="0"/>
        <c:axPos val="l"/>
        <c:majorGridlines>
          <c:spPr>
            <a:ln w="9525" cap="flat" cmpd="sng" algn="ctr">
              <a:solidFill>
                <a:schemeClr val="tx1">
                  <a:lumMod val="15000"/>
                  <a:lumOff val="85000"/>
                </a:schemeClr>
              </a:solidFill>
              <a:round/>
            </a:ln>
            <a:effectLst/>
          </c:spPr>
        </c:majorGridlines>
        <c:numFmt formatCode="0.000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4329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1.xml"/><Relationship Id="rId13" Type="http://schemas.openxmlformats.org/officeDocument/2006/relationships/chart" Target="../charts/chart6.xm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chart" Target="../charts/chart5.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chart" Target="../charts/chart4.xml"/><Relationship Id="rId5" Type="http://schemas.openxmlformats.org/officeDocument/2006/relationships/image" Target="../media/image5.png"/><Relationship Id="rId10" Type="http://schemas.openxmlformats.org/officeDocument/2006/relationships/chart" Target="../charts/chart3.xml"/><Relationship Id="rId4" Type="http://schemas.openxmlformats.org/officeDocument/2006/relationships/image" Target="../media/image4.png"/><Relationship Id="rId9" Type="http://schemas.openxmlformats.org/officeDocument/2006/relationships/chart" Target="../charts/chart2.xml"/><Relationship Id="rId14"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7</xdr:col>
      <xdr:colOff>886558</xdr:colOff>
      <xdr:row>8</xdr:row>
      <xdr:rowOff>439615</xdr:rowOff>
    </xdr:from>
    <xdr:to>
      <xdr:col>7</xdr:col>
      <xdr:colOff>886558</xdr:colOff>
      <xdr:row>8</xdr:row>
      <xdr:rowOff>615461</xdr:rowOff>
    </xdr:to>
    <xdr:cxnSp macro="">
      <xdr:nvCxnSpPr>
        <xdr:cNvPr id="71" name="直線矢印コネクタ 70">
          <a:extLst>
            <a:ext uri="{FF2B5EF4-FFF2-40B4-BE49-F238E27FC236}">
              <a16:creationId xmlns:a16="http://schemas.microsoft.com/office/drawing/2014/main" id="{00000000-0008-0000-0100-000047000000}"/>
            </a:ext>
          </a:extLst>
        </xdr:cNvPr>
        <xdr:cNvCxnSpPr/>
      </xdr:nvCxnSpPr>
      <xdr:spPr>
        <a:xfrm>
          <a:off x="10975731" y="2088173"/>
          <a:ext cx="0" cy="175846"/>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864577</xdr:colOff>
      <xdr:row>8</xdr:row>
      <xdr:rowOff>439615</xdr:rowOff>
    </xdr:from>
    <xdr:to>
      <xdr:col>8</xdr:col>
      <xdr:colOff>864577</xdr:colOff>
      <xdr:row>8</xdr:row>
      <xdr:rowOff>615461</xdr:rowOff>
    </xdr:to>
    <xdr:cxnSp macro="">
      <xdr:nvCxnSpPr>
        <xdr:cNvPr id="72" name="直線矢印コネクタ 71">
          <a:extLst>
            <a:ext uri="{FF2B5EF4-FFF2-40B4-BE49-F238E27FC236}">
              <a16:creationId xmlns:a16="http://schemas.microsoft.com/office/drawing/2014/main" id="{00000000-0008-0000-0100-000048000000}"/>
            </a:ext>
          </a:extLst>
        </xdr:cNvPr>
        <xdr:cNvCxnSpPr/>
      </xdr:nvCxnSpPr>
      <xdr:spPr>
        <a:xfrm>
          <a:off x="12126058" y="2088173"/>
          <a:ext cx="0" cy="175846"/>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7</xdr:row>
      <xdr:rowOff>148317</xdr:rowOff>
    </xdr:from>
    <xdr:to>
      <xdr:col>8</xdr:col>
      <xdr:colOff>935134</xdr:colOff>
      <xdr:row>9</xdr:row>
      <xdr:rowOff>6056</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4583906" y="1493723"/>
          <a:ext cx="6376291" cy="1167427"/>
          <a:chOff x="4587875" y="1619400"/>
          <a:chExt cx="6316759" cy="1159489"/>
        </a:xfrm>
      </xdr:grpSpPr>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4587875" y="2189427"/>
            <a:ext cx="600494" cy="581248"/>
          </a:xfrm>
          <a:prstGeom prst="rect">
            <a:avLst/>
          </a:prstGeom>
        </xdr:spPr>
      </xdr:pic>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stretch>
            <a:fillRect/>
          </a:stretch>
        </xdr:blipFill>
        <xdr:spPr>
          <a:xfrm>
            <a:off x="5388902" y="2171567"/>
            <a:ext cx="666629" cy="605491"/>
          </a:xfrm>
          <a:prstGeom prst="rect">
            <a:avLst/>
          </a:prstGeom>
        </xdr:spPr>
      </xdr:pic>
      <xdr:pic>
        <xdr:nvPicPr>
          <xdr:cNvPr id="34" name="図 33">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3"/>
          <a:stretch>
            <a:fillRect/>
          </a:stretch>
        </xdr:blipFill>
        <xdr:spPr>
          <a:xfrm>
            <a:off x="7107076" y="2203739"/>
            <a:ext cx="732234" cy="572888"/>
          </a:xfrm>
          <a:prstGeom prst="rect">
            <a:avLst/>
          </a:prstGeom>
        </xdr:spPr>
      </xdr:pic>
      <xdr:pic>
        <xdr:nvPicPr>
          <xdr:cNvPr id="15" name="図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4"/>
          <a:stretch>
            <a:fillRect/>
          </a:stretch>
        </xdr:blipFill>
        <xdr:spPr>
          <a:xfrm>
            <a:off x="9220503" y="2106272"/>
            <a:ext cx="642257" cy="667801"/>
          </a:xfrm>
          <a:prstGeom prst="rect">
            <a:avLst/>
          </a:prstGeom>
        </xdr:spPr>
      </xdr:pic>
      <xdr:pic>
        <xdr:nvPicPr>
          <xdr:cNvPr id="68" name="図 67">
            <a:extLst>
              <a:ext uri="{FF2B5EF4-FFF2-40B4-BE49-F238E27FC236}">
                <a16:creationId xmlns:a16="http://schemas.microsoft.com/office/drawing/2014/main" id="{00000000-0008-0000-0100-000044000000}"/>
              </a:ext>
            </a:extLst>
          </xdr:cNvPr>
          <xdr:cNvPicPr>
            <a:picLocks noChangeAspect="1"/>
          </xdr:cNvPicPr>
        </xdr:nvPicPr>
        <xdr:blipFill>
          <a:blip xmlns:r="http://schemas.openxmlformats.org/officeDocument/2006/relationships" r:embed="rId3"/>
          <a:stretch>
            <a:fillRect/>
          </a:stretch>
        </xdr:blipFill>
        <xdr:spPr>
          <a:xfrm>
            <a:off x="9220503" y="1619400"/>
            <a:ext cx="671364" cy="524206"/>
          </a:xfrm>
          <a:prstGeom prst="rect">
            <a:avLst/>
          </a:prstGeom>
        </xdr:spPr>
      </xdr:pic>
      <xdr:pic>
        <xdr:nvPicPr>
          <xdr:cNvPr id="69" name="図 68">
            <a:extLst>
              <a:ext uri="{FF2B5EF4-FFF2-40B4-BE49-F238E27FC236}">
                <a16:creationId xmlns:a16="http://schemas.microsoft.com/office/drawing/2014/main" id="{00000000-0008-0000-0100-000045000000}"/>
              </a:ext>
            </a:extLst>
          </xdr:cNvPr>
          <xdr:cNvPicPr>
            <a:picLocks noChangeAspect="1"/>
          </xdr:cNvPicPr>
        </xdr:nvPicPr>
        <xdr:blipFill>
          <a:blip xmlns:r="http://schemas.openxmlformats.org/officeDocument/2006/relationships" r:embed="rId4"/>
          <a:stretch>
            <a:fillRect/>
          </a:stretch>
        </xdr:blipFill>
        <xdr:spPr>
          <a:xfrm>
            <a:off x="10233270" y="2111088"/>
            <a:ext cx="642257" cy="667801"/>
          </a:xfrm>
          <a:prstGeom prst="rect">
            <a:avLst/>
          </a:prstGeom>
        </xdr:spPr>
      </xdr:pic>
      <xdr:pic>
        <xdr:nvPicPr>
          <xdr:cNvPr id="70" name="図 69">
            <a:extLst>
              <a:ext uri="{FF2B5EF4-FFF2-40B4-BE49-F238E27FC236}">
                <a16:creationId xmlns:a16="http://schemas.microsoft.com/office/drawing/2014/main" id="{00000000-0008-0000-0100-000046000000}"/>
              </a:ext>
            </a:extLst>
          </xdr:cNvPr>
          <xdr:cNvPicPr>
            <a:picLocks noChangeAspect="1"/>
          </xdr:cNvPicPr>
        </xdr:nvPicPr>
        <xdr:blipFill>
          <a:blip xmlns:r="http://schemas.openxmlformats.org/officeDocument/2006/relationships" r:embed="rId3"/>
          <a:stretch>
            <a:fillRect/>
          </a:stretch>
        </xdr:blipFill>
        <xdr:spPr>
          <a:xfrm>
            <a:off x="10233270" y="1624216"/>
            <a:ext cx="671364" cy="524206"/>
          </a:xfrm>
          <a:prstGeom prst="rect">
            <a:avLst/>
          </a:prstGeom>
        </xdr:spPr>
      </xdr:pic>
      <xdr:pic>
        <xdr:nvPicPr>
          <xdr:cNvPr id="19" name="図 3">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5"/>
          <a:stretch>
            <a:fillRect/>
          </a:stretch>
        </xdr:blipFill>
        <xdr:spPr>
          <a:xfrm>
            <a:off x="4628356" y="1632825"/>
            <a:ext cx="567811" cy="571499"/>
          </a:xfrm>
          <a:prstGeom prst="rect">
            <a:avLst/>
          </a:prstGeom>
        </xdr:spPr>
      </xdr:pic>
      <xdr:pic>
        <xdr:nvPicPr>
          <xdr:cNvPr id="20" name="図 5">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6"/>
          <a:stretch>
            <a:fillRect/>
          </a:stretch>
        </xdr:blipFill>
        <xdr:spPr>
          <a:xfrm>
            <a:off x="5378185" y="1631451"/>
            <a:ext cx="566977" cy="566977"/>
          </a:xfrm>
          <a:prstGeom prst="rect">
            <a:avLst/>
          </a:prstGeom>
        </xdr:spPr>
      </xdr:pic>
      <xdr:pic>
        <xdr:nvPicPr>
          <xdr:cNvPr id="22" name="図 7">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7"/>
          <a:stretch>
            <a:fillRect/>
          </a:stretch>
        </xdr:blipFill>
        <xdr:spPr>
          <a:xfrm>
            <a:off x="6253733" y="1624216"/>
            <a:ext cx="715295" cy="605989"/>
          </a:xfrm>
          <a:prstGeom prst="rect">
            <a:avLst/>
          </a:prstGeom>
        </xdr:spPr>
      </xdr:pic>
      <xdr:pic>
        <xdr:nvPicPr>
          <xdr:cNvPr id="23" name="図 29">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7"/>
          <a:stretch>
            <a:fillRect/>
          </a:stretch>
        </xdr:blipFill>
        <xdr:spPr>
          <a:xfrm>
            <a:off x="7136199" y="1624216"/>
            <a:ext cx="757877" cy="605989"/>
          </a:xfrm>
          <a:prstGeom prst="rect">
            <a:avLst/>
          </a:prstGeom>
        </xdr:spPr>
      </xdr:pic>
      <xdr:pic>
        <xdr:nvPicPr>
          <xdr:cNvPr id="28" name="図 5">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6"/>
          <a:stretch>
            <a:fillRect/>
          </a:stretch>
        </xdr:blipFill>
        <xdr:spPr>
          <a:xfrm>
            <a:off x="6185958" y="2182283"/>
            <a:ext cx="566977" cy="566977"/>
          </a:xfrm>
          <a:prstGeom prst="rect">
            <a:avLst/>
          </a:prstGeom>
        </xdr:spPr>
      </xdr:pic>
      <xdr:pic>
        <xdr:nvPicPr>
          <xdr:cNvPr id="29" name="図 33">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3"/>
          <a:stretch>
            <a:fillRect/>
          </a:stretch>
        </xdr:blipFill>
        <xdr:spPr>
          <a:xfrm>
            <a:off x="8068733" y="2183956"/>
            <a:ext cx="732234" cy="572888"/>
          </a:xfrm>
          <a:prstGeom prst="rect">
            <a:avLst/>
          </a:prstGeom>
        </xdr:spPr>
      </xdr:pic>
      <xdr:pic>
        <xdr:nvPicPr>
          <xdr:cNvPr id="31" name="図 29">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7"/>
          <a:stretch>
            <a:fillRect/>
          </a:stretch>
        </xdr:blipFill>
        <xdr:spPr>
          <a:xfrm>
            <a:off x="8097856" y="1623483"/>
            <a:ext cx="757877" cy="605989"/>
          </a:xfrm>
          <a:prstGeom prst="rect">
            <a:avLst/>
          </a:prstGeom>
        </xdr:spPr>
      </xdr:pic>
    </xdr:grpSp>
    <xdr:clientData/>
  </xdr:twoCellAnchor>
  <xdr:twoCellAnchor>
    <xdr:from>
      <xdr:col>10</xdr:col>
      <xdr:colOff>231509</xdr:colOff>
      <xdr:row>8</xdr:row>
      <xdr:rowOff>435502</xdr:rowOff>
    </xdr:from>
    <xdr:to>
      <xdr:col>22</xdr:col>
      <xdr:colOff>285750</xdr:colOff>
      <xdr:row>22</xdr:row>
      <xdr:rowOff>154780</xdr:rowOff>
    </xdr:to>
    <xdr:graphicFrame macro="">
      <xdr:nvGraphicFramePr>
        <xdr:cNvPr id="8" name="Chart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22</xdr:col>
      <xdr:colOff>523875</xdr:colOff>
      <xdr:row>8</xdr:row>
      <xdr:rowOff>440530</xdr:rowOff>
    </xdr:from>
    <xdr:to>
      <xdr:col>34</xdr:col>
      <xdr:colOff>578116</xdr:colOff>
      <xdr:row>22</xdr:row>
      <xdr:rowOff>159808</xdr:rowOff>
    </xdr:to>
    <xdr:graphicFrame macro="">
      <xdr:nvGraphicFramePr>
        <xdr:cNvPr id="21" name="Chart 20">
          <a:extLst>
            <a:ext uri="{FF2B5EF4-FFF2-40B4-BE49-F238E27FC236}">
              <a16:creationId xmlns:a16="http://schemas.microsoft.com/office/drawing/2014/main" id="{64BD8F58-8985-492F-A98F-6216F3E8BA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226219</xdr:colOff>
      <xdr:row>24</xdr:row>
      <xdr:rowOff>130969</xdr:rowOff>
    </xdr:from>
    <xdr:to>
      <xdr:col>22</xdr:col>
      <xdr:colOff>280460</xdr:colOff>
      <xdr:row>47</xdr:row>
      <xdr:rowOff>135997</xdr:rowOff>
    </xdr:to>
    <xdr:graphicFrame macro="">
      <xdr:nvGraphicFramePr>
        <xdr:cNvPr id="24" name="Chart 23">
          <a:extLst>
            <a:ext uri="{FF2B5EF4-FFF2-40B4-BE49-F238E27FC236}">
              <a16:creationId xmlns:a16="http://schemas.microsoft.com/office/drawing/2014/main" id="{E7154F96-5116-4FBF-AD7A-BA35C7AF63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0</xdr:colOff>
      <xdr:row>52</xdr:row>
      <xdr:rowOff>0</xdr:rowOff>
    </xdr:from>
    <xdr:to>
      <xdr:col>22</xdr:col>
      <xdr:colOff>54241</xdr:colOff>
      <xdr:row>70</xdr:row>
      <xdr:rowOff>147903</xdr:rowOff>
    </xdr:to>
    <xdr:graphicFrame macro="">
      <xdr:nvGraphicFramePr>
        <xdr:cNvPr id="26" name="Chart 25">
          <a:extLst>
            <a:ext uri="{FF2B5EF4-FFF2-40B4-BE49-F238E27FC236}">
              <a16:creationId xmlns:a16="http://schemas.microsoft.com/office/drawing/2014/main" id="{2991E9DE-3F46-4BD5-B680-CB6D20FD77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22</xdr:col>
      <xdr:colOff>309563</xdr:colOff>
      <xdr:row>52</xdr:row>
      <xdr:rowOff>23812</xdr:rowOff>
    </xdr:from>
    <xdr:to>
      <xdr:col>34</xdr:col>
      <xdr:colOff>363804</xdr:colOff>
      <xdr:row>71</xdr:row>
      <xdr:rowOff>5027</xdr:rowOff>
    </xdr:to>
    <xdr:graphicFrame macro="">
      <xdr:nvGraphicFramePr>
        <xdr:cNvPr id="30" name="Chart 29">
          <a:extLst>
            <a:ext uri="{FF2B5EF4-FFF2-40B4-BE49-F238E27FC236}">
              <a16:creationId xmlns:a16="http://schemas.microsoft.com/office/drawing/2014/main" id="{0731956D-AEC6-4AE4-B3CA-D7FBF2AEAE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35719</xdr:colOff>
      <xdr:row>73</xdr:row>
      <xdr:rowOff>71437</xdr:rowOff>
    </xdr:from>
    <xdr:to>
      <xdr:col>22</xdr:col>
      <xdr:colOff>89960</xdr:colOff>
      <xdr:row>98</xdr:row>
      <xdr:rowOff>52653</xdr:rowOff>
    </xdr:to>
    <xdr:graphicFrame macro="">
      <xdr:nvGraphicFramePr>
        <xdr:cNvPr id="32" name="Chart 31">
          <a:extLst>
            <a:ext uri="{FF2B5EF4-FFF2-40B4-BE49-F238E27FC236}">
              <a16:creationId xmlns:a16="http://schemas.microsoft.com/office/drawing/2014/main" id="{E607FEE6-BFBB-4F81-B956-60DC72AAE1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22</xdr:col>
      <xdr:colOff>547687</xdr:colOff>
      <xdr:row>24</xdr:row>
      <xdr:rowOff>130969</xdr:rowOff>
    </xdr:from>
    <xdr:to>
      <xdr:col>35</xdr:col>
      <xdr:colOff>55941</xdr:colOff>
      <xdr:row>47</xdr:row>
      <xdr:rowOff>91773</xdr:rowOff>
    </xdr:to>
    <xdr:graphicFrame macro="">
      <xdr:nvGraphicFramePr>
        <xdr:cNvPr id="25" name="Chart 24">
          <a:extLst>
            <a:ext uri="{FF2B5EF4-FFF2-40B4-BE49-F238E27FC236}">
              <a16:creationId xmlns:a16="http://schemas.microsoft.com/office/drawing/2014/main" id="{91AEB2B5-C328-4A8E-9BD4-EF2E88E877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243416</xdr:colOff>
      <xdr:row>7</xdr:row>
      <xdr:rowOff>74084</xdr:rowOff>
    </xdr:from>
    <xdr:to>
      <xdr:col>19</xdr:col>
      <xdr:colOff>312209</xdr:colOff>
      <xdr:row>27</xdr:row>
      <xdr:rowOff>22226</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5"/>
  <sheetViews>
    <sheetView tabSelected="1" zoomScaleNormal="100" workbookViewId="0">
      <selection activeCell="B13" sqref="B13"/>
    </sheetView>
  </sheetViews>
  <sheetFormatPr defaultColWidth="9.140625" defaultRowHeight="15"/>
  <cols>
    <col min="1" max="1" width="9.140625" style="6"/>
    <col min="2" max="2" width="20" style="10" bestFit="1" customWidth="1"/>
    <col min="3" max="3" width="73.28515625" style="6" customWidth="1"/>
    <col min="4" max="16384" width="9.140625" style="6"/>
  </cols>
  <sheetData>
    <row r="1" spans="1:4" customFormat="1" ht="15.75">
      <c r="A1" s="11"/>
      <c r="B1" s="4" t="s">
        <v>457</v>
      </c>
      <c r="C1" s="5"/>
    </row>
    <row r="2" spans="1:4">
      <c r="B2" s="7" t="s">
        <v>152</v>
      </c>
      <c r="C2" t="s">
        <v>158</v>
      </c>
      <c r="D2" s="8"/>
    </row>
    <row r="3" spans="1:4">
      <c r="B3" s="7" t="s">
        <v>153</v>
      </c>
      <c r="C3" t="s">
        <v>247</v>
      </c>
      <c r="D3" s="8"/>
    </row>
    <row r="4" spans="1:4">
      <c r="B4" s="7" t="s">
        <v>154</v>
      </c>
      <c r="C4" t="s">
        <v>248</v>
      </c>
      <c r="D4" s="8"/>
    </row>
    <row r="5" spans="1:4">
      <c r="B5" s="7" t="s">
        <v>155</v>
      </c>
      <c r="C5" t="s">
        <v>249</v>
      </c>
      <c r="D5" s="8"/>
    </row>
    <row r="6" spans="1:4">
      <c r="B6" s="15"/>
      <c r="C6" s="13"/>
      <c r="D6" s="14"/>
    </row>
    <row r="7" spans="1:4">
      <c r="B7" s="16" t="s">
        <v>246</v>
      </c>
    </row>
    <row r="8" spans="1:4">
      <c r="B8" s="9" t="s">
        <v>223</v>
      </c>
    </row>
    <row r="9" spans="1:4">
      <c r="B9" s="9" t="s">
        <v>224</v>
      </c>
    </row>
    <row r="10" spans="1:4">
      <c r="B10" s="9" t="s">
        <v>225</v>
      </c>
    </row>
    <row r="11" spans="1:4">
      <c r="B11" s="9"/>
    </row>
    <row r="12" spans="1:4">
      <c r="B12" s="9"/>
    </row>
    <row r="13" spans="1:4">
      <c r="B13" s="282" t="s">
        <v>552</v>
      </c>
    </row>
    <row r="14" spans="1:4">
      <c r="B14" s="9"/>
    </row>
    <row r="15" spans="1:4">
      <c r="B15" s="9"/>
    </row>
  </sheetData>
  <phoneticPr fontId="111"/>
  <hyperlinks>
    <hyperlink ref="B5" location="'MM04 - NVM'!A1" display="Table MM04" xr:uid="{00000000-0004-0000-0000-000000000000}"/>
    <hyperlink ref="B3" location="'MM02 - DRAM'!A1" display="Table MM02" xr:uid="{00000000-0004-0000-0000-000001000000}"/>
    <hyperlink ref="B2" location="'MM01 - LOGIC'!A1" display="Table MM01" xr:uid="{00000000-0004-0000-0000-000002000000}"/>
    <hyperlink ref="B8" location="'NOTES - MM02'!A1" display="Notes MM02" xr:uid="{00000000-0004-0000-0000-000003000000}"/>
    <hyperlink ref="B10" location="'NOTES - MM04'!A1" display="Notes MM04" xr:uid="{00000000-0004-0000-0000-000004000000}"/>
    <hyperlink ref="B4" location="'MM03 - FLASH'!A1" display="Table MM03" xr:uid="{00000000-0004-0000-0000-000005000000}"/>
    <hyperlink ref="B9" location="'NOTES - MM03'!A1" display="Notes MM03" xr:uid="{00000000-0004-0000-0000-000006000000}"/>
    <hyperlink ref="B7" location="'NOTES - MM01'!A1" display="Notes MM01" xr:uid="{00000000-0004-0000-0000-000008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09"/>
  <sheetViews>
    <sheetView zoomScale="80" zoomScaleNormal="80" workbookViewId="0"/>
  </sheetViews>
  <sheetFormatPr defaultColWidth="9.140625" defaultRowHeight="12.75"/>
  <cols>
    <col min="1" max="1" width="8.42578125" style="18" bestFit="1" customWidth="1"/>
    <col min="2" max="2" width="58.28515625" style="159" bestFit="1" customWidth="1"/>
    <col min="3" max="3" width="11.7109375" style="23" customWidth="1"/>
    <col min="4" max="4" width="12.28515625" style="23" customWidth="1"/>
    <col min="5" max="5" width="14.7109375" style="23" bestFit="1" customWidth="1"/>
    <col min="6" max="6" width="14.28515625" style="23" bestFit="1" customWidth="1"/>
    <col min="7" max="7" width="15.42578125" style="23" customWidth="1"/>
    <col min="8" max="9" width="15.42578125" style="23" bestFit="1" customWidth="1"/>
    <col min="10" max="10" width="4.85546875" style="18" bestFit="1" customWidth="1"/>
    <col min="11" max="16384" width="9.140625" style="18"/>
  </cols>
  <sheetData>
    <row r="1" spans="1:9" ht="15" customHeight="1">
      <c r="A1" s="275" t="s">
        <v>156</v>
      </c>
      <c r="B1" s="276" t="s">
        <v>157</v>
      </c>
      <c r="C1" s="277"/>
      <c r="D1" s="277"/>
      <c r="E1" s="277"/>
      <c r="F1" s="277"/>
      <c r="G1" s="277"/>
      <c r="H1" s="277"/>
      <c r="I1" s="277"/>
    </row>
    <row r="2" spans="1:9">
      <c r="A2" s="17"/>
      <c r="B2" s="116" t="s">
        <v>4</v>
      </c>
      <c r="C2" s="24">
        <f>2017</f>
        <v>2017</v>
      </c>
      <c r="D2" s="24">
        <f>C2+2</f>
        <v>2019</v>
      </c>
      <c r="E2" s="24">
        <f>D2+2</f>
        <v>2021</v>
      </c>
      <c r="F2" s="24">
        <f>E2+3</f>
        <v>2024</v>
      </c>
      <c r="G2" s="24">
        <f>F2+3</f>
        <v>2027</v>
      </c>
      <c r="H2" s="24">
        <f>G2+3</f>
        <v>2030</v>
      </c>
      <c r="I2" s="24">
        <f>H2+3</f>
        <v>2033</v>
      </c>
    </row>
    <row r="3" spans="1:9" ht="12.95" customHeight="1">
      <c r="A3" s="17"/>
      <c r="B3" s="145"/>
      <c r="C3" s="32" t="s">
        <v>261</v>
      </c>
      <c r="D3" s="32" t="s">
        <v>279</v>
      </c>
      <c r="E3" s="32" t="s">
        <v>37</v>
      </c>
      <c r="F3" s="32" t="s">
        <v>280</v>
      </c>
      <c r="G3" s="32" t="s">
        <v>504</v>
      </c>
      <c r="H3" s="32" t="s">
        <v>508</v>
      </c>
      <c r="I3" s="32" t="s">
        <v>509</v>
      </c>
    </row>
    <row r="4" spans="1:9">
      <c r="A4" s="17"/>
      <c r="B4" s="117" t="s">
        <v>88</v>
      </c>
      <c r="C4" s="32" t="s">
        <v>271</v>
      </c>
      <c r="D4" s="33" t="s">
        <v>272</v>
      </c>
      <c r="E4" s="33" t="s">
        <v>273</v>
      </c>
      <c r="F4" s="33" t="s">
        <v>274</v>
      </c>
      <c r="G4" s="33" t="s">
        <v>275</v>
      </c>
      <c r="H4" s="33" t="s">
        <v>276</v>
      </c>
      <c r="I4" s="33" t="s">
        <v>277</v>
      </c>
    </row>
    <row r="5" spans="1:9">
      <c r="A5" s="17"/>
      <c r="B5" s="117" t="s">
        <v>281</v>
      </c>
      <c r="C5" s="32" t="s">
        <v>282</v>
      </c>
      <c r="D5" s="33" t="s">
        <v>283</v>
      </c>
      <c r="E5" s="33" t="s">
        <v>284</v>
      </c>
      <c r="F5" s="33" t="s">
        <v>285</v>
      </c>
      <c r="G5" s="33" t="s">
        <v>286</v>
      </c>
      <c r="H5" s="33" t="s">
        <v>287</v>
      </c>
      <c r="I5" s="33" t="s">
        <v>288</v>
      </c>
    </row>
    <row r="6" spans="1:9" ht="25.5">
      <c r="A6" s="17"/>
      <c r="B6" s="118" t="s">
        <v>149</v>
      </c>
      <c r="C6" s="34" t="s">
        <v>6</v>
      </c>
      <c r="D6" s="35" t="s">
        <v>7</v>
      </c>
      <c r="E6" s="35" t="s">
        <v>382</v>
      </c>
      <c r="F6" s="35" t="s">
        <v>289</v>
      </c>
      <c r="G6" s="35" t="s">
        <v>289</v>
      </c>
      <c r="H6" s="35" t="s">
        <v>545</v>
      </c>
      <c r="I6" s="35" t="s">
        <v>545</v>
      </c>
    </row>
    <row r="7" spans="1:9">
      <c r="A7" s="17"/>
      <c r="B7" s="118" t="s">
        <v>290</v>
      </c>
      <c r="C7" s="34" t="s">
        <v>291</v>
      </c>
      <c r="D7" s="34" t="s">
        <v>291</v>
      </c>
      <c r="E7" s="35" t="s">
        <v>292</v>
      </c>
      <c r="F7" s="35" t="s">
        <v>292</v>
      </c>
      <c r="G7" s="35" t="s">
        <v>292</v>
      </c>
      <c r="H7" s="35" t="s">
        <v>293</v>
      </c>
      <c r="I7" s="35" t="s">
        <v>293</v>
      </c>
    </row>
    <row r="8" spans="1:9">
      <c r="A8" s="17"/>
      <c r="B8" s="146" t="s">
        <v>365</v>
      </c>
      <c r="C8" s="36"/>
      <c r="D8" s="36"/>
      <c r="E8" s="36"/>
      <c r="F8" s="36"/>
      <c r="G8" s="36"/>
      <c r="H8" s="36"/>
      <c r="I8" s="36"/>
    </row>
    <row r="9" spans="1:9" s="20" customFormat="1" ht="90" customHeight="1">
      <c r="A9" s="19"/>
      <c r="B9" s="117"/>
      <c r="C9" s="37"/>
      <c r="D9" s="37"/>
      <c r="E9" s="37"/>
      <c r="F9" s="37"/>
      <c r="G9" s="37"/>
      <c r="H9" s="37"/>
      <c r="I9" s="37"/>
    </row>
    <row r="10" spans="1:9">
      <c r="A10" s="17"/>
      <c r="B10" s="146" t="s">
        <v>366</v>
      </c>
      <c r="C10" s="36"/>
      <c r="D10" s="36"/>
      <c r="E10" s="36"/>
      <c r="F10" s="36"/>
      <c r="G10" s="36"/>
      <c r="H10" s="36"/>
      <c r="I10" s="36"/>
    </row>
    <row r="11" spans="1:9" ht="25.5">
      <c r="A11" s="17"/>
      <c r="B11" s="147" t="s">
        <v>268</v>
      </c>
      <c r="C11" s="34" t="s">
        <v>267</v>
      </c>
      <c r="D11" s="35" t="s">
        <v>361</v>
      </c>
      <c r="E11" s="35" t="s">
        <v>361</v>
      </c>
      <c r="F11" s="35" t="s">
        <v>541</v>
      </c>
      <c r="G11" s="35" t="s">
        <v>362</v>
      </c>
      <c r="H11" s="35" t="s">
        <v>362</v>
      </c>
      <c r="I11" s="35" t="s">
        <v>362</v>
      </c>
    </row>
    <row r="12" spans="1:9" ht="38.25">
      <c r="A12" s="17"/>
      <c r="B12" s="147" t="s">
        <v>294</v>
      </c>
      <c r="C12" s="34" t="s">
        <v>19</v>
      </c>
      <c r="D12" s="35" t="s">
        <v>295</v>
      </c>
      <c r="E12" s="35" t="s">
        <v>262</v>
      </c>
      <c r="F12" s="35" t="s">
        <v>543</v>
      </c>
      <c r="G12" s="35" t="s">
        <v>543</v>
      </c>
      <c r="H12" s="35" t="s">
        <v>543</v>
      </c>
      <c r="I12" s="35" t="s">
        <v>543</v>
      </c>
    </row>
    <row r="13" spans="1:9" ht="38.25">
      <c r="A13" s="17"/>
      <c r="B13" s="147" t="s">
        <v>263</v>
      </c>
      <c r="C13" s="34" t="s">
        <v>264</v>
      </c>
      <c r="D13" s="35" t="s">
        <v>269</v>
      </c>
      <c r="E13" s="35" t="s">
        <v>270</v>
      </c>
      <c r="F13" s="35" t="s">
        <v>440</v>
      </c>
      <c r="G13" s="35" t="s">
        <v>440</v>
      </c>
      <c r="H13" s="35" t="s">
        <v>505</v>
      </c>
      <c r="I13" s="35" t="s">
        <v>505</v>
      </c>
    </row>
    <row r="14" spans="1:9" ht="38.25">
      <c r="A14" s="17"/>
      <c r="B14" s="147" t="s">
        <v>439</v>
      </c>
      <c r="C14" s="34" t="s">
        <v>265</v>
      </c>
      <c r="D14" s="35" t="s">
        <v>265</v>
      </c>
      <c r="E14" s="35" t="s">
        <v>469</v>
      </c>
      <c r="F14" s="35" t="s">
        <v>470</v>
      </c>
      <c r="G14" s="35" t="s">
        <v>544</v>
      </c>
      <c r="H14" s="35" t="s">
        <v>544</v>
      </c>
      <c r="I14" s="35" t="s">
        <v>471</v>
      </c>
    </row>
    <row r="15" spans="1:9">
      <c r="A15" s="17"/>
      <c r="B15" s="148" t="s">
        <v>369</v>
      </c>
      <c r="C15" s="38"/>
      <c r="D15" s="39"/>
      <c r="E15" s="39"/>
      <c r="F15" s="39"/>
      <c r="G15" s="39"/>
      <c r="H15" s="39"/>
      <c r="I15" s="39"/>
    </row>
    <row r="16" spans="1:9">
      <c r="A16" s="17"/>
      <c r="B16" s="147" t="s">
        <v>419</v>
      </c>
      <c r="C16" s="40" t="s">
        <v>296</v>
      </c>
      <c r="D16" s="40">
        <f t="shared" ref="D16:I16" si="0">((C67*C91)/(D67*D91))/(C184/D184)</f>
        <v>0.98437500000000011</v>
      </c>
      <c r="E16" s="40">
        <f t="shared" si="0"/>
        <v>1.0884353741496597</v>
      </c>
      <c r="F16" s="40">
        <f t="shared" si="0"/>
        <v>0.95833333333333326</v>
      </c>
      <c r="G16" s="40">
        <f t="shared" si="0"/>
        <v>1.0271739130434783</v>
      </c>
      <c r="H16" s="40">
        <f t="shared" si="0"/>
        <v>2</v>
      </c>
      <c r="I16" s="40">
        <f t="shared" si="0"/>
        <v>1</v>
      </c>
    </row>
    <row r="17" spans="1:9">
      <c r="A17" s="17"/>
      <c r="B17" s="147" t="s">
        <v>420</v>
      </c>
      <c r="C17" s="40" t="s">
        <v>296</v>
      </c>
      <c r="D17" s="40">
        <f>C174/D174</f>
        <v>1</v>
      </c>
      <c r="E17" s="40">
        <f t="shared" ref="E17:I17" si="1">D174/E174</f>
        <v>1</v>
      </c>
      <c r="F17" s="40">
        <f t="shared" si="1"/>
        <v>1</v>
      </c>
      <c r="G17" s="40">
        <f t="shared" si="1"/>
        <v>1</v>
      </c>
      <c r="H17" s="40">
        <f t="shared" si="1"/>
        <v>1.25</v>
      </c>
      <c r="I17" s="40">
        <f t="shared" si="1"/>
        <v>1</v>
      </c>
    </row>
    <row r="18" spans="1:9">
      <c r="A18" s="17"/>
      <c r="B18" s="147" t="s">
        <v>364</v>
      </c>
      <c r="C18" s="34">
        <v>1</v>
      </c>
      <c r="D18" s="34">
        <v>1</v>
      </c>
      <c r="E18" s="34">
        <f>E83</f>
        <v>3</v>
      </c>
      <c r="F18" s="34">
        <f>F83</f>
        <v>4</v>
      </c>
      <c r="G18" s="34">
        <f>G83</f>
        <v>5</v>
      </c>
      <c r="H18" s="34">
        <v>1</v>
      </c>
      <c r="I18" s="34">
        <v>1</v>
      </c>
    </row>
    <row r="19" spans="1:9">
      <c r="A19" s="17"/>
      <c r="B19" s="147" t="s">
        <v>503</v>
      </c>
      <c r="C19" s="34">
        <v>1</v>
      </c>
      <c r="D19" s="34">
        <v>1</v>
      </c>
      <c r="E19" s="34">
        <v>1</v>
      </c>
      <c r="F19" s="34">
        <v>1</v>
      </c>
      <c r="G19" s="34">
        <v>1</v>
      </c>
      <c r="H19" s="34">
        <v>2</v>
      </c>
      <c r="I19" s="34">
        <v>4</v>
      </c>
    </row>
    <row r="20" spans="1:9">
      <c r="A20" s="17"/>
      <c r="B20" s="147" t="s">
        <v>421</v>
      </c>
      <c r="C20" s="40">
        <v>0.8</v>
      </c>
      <c r="D20" s="40">
        <v>0.8</v>
      </c>
      <c r="E20" s="40">
        <v>0.8</v>
      </c>
      <c r="F20" s="40">
        <v>0.8</v>
      </c>
      <c r="G20" s="40">
        <v>0.7</v>
      </c>
      <c r="H20" s="40">
        <v>0.7</v>
      </c>
      <c r="I20" s="40">
        <v>0.7</v>
      </c>
    </row>
    <row r="21" spans="1:9">
      <c r="A21" s="17"/>
      <c r="B21" s="147" t="s">
        <v>422</v>
      </c>
      <c r="C21" s="34">
        <v>80</v>
      </c>
      <c r="D21" s="34">
        <v>80</v>
      </c>
      <c r="E21" s="34">
        <v>80</v>
      </c>
      <c r="F21" s="34">
        <v>80</v>
      </c>
      <c r="G21" s="34">
        <v>80</v>
      </c>
      <c r="H21" s="34">
        <v>80</v>
      </c>
      <c r="I21" s="34">
        <v>80</v>
      </c>
    </row>
    <row r="22" spans="1:9">
      <c r="A22" s="17"/>
      <c r="B22" s="147" t="s">
        <v>425</v>
      </c>
      <c r="C22" s="34">
        <f t="shared" ref="C22:I22" si="2">0.5*C21*C185*C20</f>
        <v>771.60493827160508</v>
      </c>
      <c r="D22" s="34">
        <f t="shared" si="2"/>
        <v>1259.7631645250694</v>
      </c>
      <c r="E22" s="34">
        <f t="shared" si="2"/>
        <v>1763.6684303350969</v>
      </c>
      <c r="F22" s="34">
        <f t="shared" si="2"/>
        <v>2862.7661477903025</v>
      </c>
      <c r="G22" s="34">
        <f t="shared" si="2"/>
        <v>3600.8230452674898</v>
      </c>
      <c r="H22" s="34">
        <f t="shared" si="2"/>
        <v>3472.2222222222222</v>
      </c>
      <c r="I22" s="34">
        <f t="shared" si="2"/>
        <v>3472.2222222222222</v>
      </c>
    </row>
    <row r="23" spans="1:9">
      <c r="A23" s="17"/>
      <c r="B23" s="147" t="s">
        <v>426</v>
      </c>
      <c r="C23" s="34">
        <f t="shared" ref="C23:I23" si="3">C22*C19</f>
        <v>771.60493827160508</v>
      </c>
      <c r="D23" s="34">
        <f t="shared" si="3"/>
        <v>1259.7631645250694</v>
      </c>
      <c r="E23" s="34">
        <f t="shared" si="3"/>
        <v>1763.6684303350969</v>
      </c>
      <c r="F23" s="34">
        <f t="shared" si="3"/>
        <v>2862.7661477903025</v>
      </c>
      <c r="G23" s="34">
        <f t="shared" si="3"/>
        <v>3600.8230452674898</v>
      </c>
      <c r="H23" s="34">
        <f t="shared" si="3"/>
        <v>6944.4444444444443</v>
      </c>
      <c r="I23" s="34">
        <f t="shared" si="3"/>
        <v>13888.888888888889</v>
      </c>
    </row>
    <row r="24" spans="1:9">
      <c r="A24" s="17"/>
      <c r="B24" s="149" t="s">
        <v>548</v>
      </c>
      <c r="C24" s="40" t="s">
        <v>296</v>
      </c>
      <c r="D24" s="40">
        <f>D23/C23</f>
        <v>1.6326530612244896</v>
      </c>
      <c r="E24" s="40">
        <f t="shared" ref="E24" si="4">E23/D23</f>
        <v>1.3999999999999997</v>
      </c>
      <c r="F24" s="40">
        <f t="shared" ref="F24" si="5">F23/E23</f>
        <v>1.6231884057971016</v>
      </c>
      <c r="G24" s="40">
        <f t="shared" ref="G24" si="6">G23/F23</f>
        <v>1.2578125</v>
      </c>
      <c r="H24" s="40">
        <f t="shared" ref="H24" si="7">H23/G23</f>
        <v>1.9285714285714286</v>
      </c>
      <c r="I24" s="40">
        <f t="shared" ref="I24" si="8">I23/H23</f>
        <v>2</v>
      </c>
    </row>
    <row r="25" spans="1:9">
      <c r="A25" s="17"/>
      <c r="B25" s="147" t="s">
        <v>430</v>
      </c>
      <c r="C25" s="34">
        <f t="shared" ref="C25:I25" si="9">0.15*C21*C176/8</f>
        <v>43.402777777777771</v>
      </c>
      <c r="D25" s="34">
        <f t="shared" si="9"/>
        <v>55.803571428571431</v>
      </c>
      <c r="E25" s="34">
        <f t="shared" si="9"/>
        <v>74.404761904761912</v>
      </c>
      <c r="F25" s="34">
        <f t="shared" si="9"/>
        <v>99.206349206349216</v>
      </c>
      <c r="G25" s="34">
        <f t="shared" si="9"/>
        <v>130.20833333333334</v>
      </c>
      <c r="H25" s="34">
        <f t="shared" si="9"/>
        <v>209.26339285714289</v>
      </c>
      <c r="I25" s="34">
        <f t="shared" si="9"/>
        <v>209.26339285714289</v>
      </c>
    </row>
    <row r="26" spans="1:9">
      <c r="A26" s="17"/>
      <c r="B26" s="147" t="s">
        <v>431</v>
      </c>
      <c r="C26" s="34">
        <f t="shared" ref="C26:I26" si="10">C25*C19</f>
        <v>43.402777777777771</v>
      </c>
      <c r="D26" s="34">
        <f t="shared" si="10"/>
        <v>55.803571428571431</v>
      </c>
      <c r="E26" s="34">
        <f t="shared" si="10"/>
        <v>74.404761904761912</v>
      </c>
      <c r="F26" s="34">
        <f t="shared" si="10"/>
        <v>99.206349206349216</v>
      </c>
      <c r="G26" s="34">
        <f t="shared" si="10"/>
        <v>130.20833333333334</v>
      </c>
      <c r="H26" s="34">
        <f t="shared" si="10"/>
        <v>418.52678571428578</v>
      </c>
      <c r="I26" s="34">
        <f t="shared" si="10"/>
        <v>837.05357142857156</v>
      </c>
    </row>
    <row r="27" spans="1:9">
      <c r="A27" s="17"/>
      <c r="B27" s="149" t="s">
        <v>547</v>
      </c>
      <c r="C27" s="40" t="s">
        <v>296</v>
      </c>
      <c r="D27" s="40">
        <f>D26/C26</f>
        <v>1.285714285714286</v>
      </c>
      <c r="E27" s="40">
        <f t="shared" ref="E27" si="11">E26/D26</f>
        <v>1.3333333333333335</v>
      </c>
      <c r="F27" s="40">
        <f t="shared" ref="F27" si="12">F26/E26</f>
        <v>1.3333333333333333</v>
      </c>
      <c r="G27" s="40">
        <f t="shared" ref="G27" si="13">G26/F26</f>
        <v>1.3125</v>
      </c>
      <c r="H27" s="40">
        <f t="shared" ref="H27" si="14">H26/G26</f>
        <v>3.2142857142857144</v>
      </c>
      <c r="I27" s="40">
        <f t="shared" ref="I27" si="15">I26/H26</f>
        <v>2</v>
      </c>
    </row>
    <row r="28" spans="1:9">
      <c r="A28" s="17"/>
      <c r="B28" s="150" t="s">
        <v>498</v>
      </c>
      <c r="C28" s="40">
        <v>1.7</v>
      </c>
      <c r="D28" s="40">
        <f>C28</f>
        <v>1.7</v>
      </c>
      <c r="E28" s="40">
        <f t="shared" ref="E28:I28" si="16">D28</f>
        <v>1.7</v>
      </c>
      <c r="F28" s="40">
        <f t="shared" si="16"/>
        <v>1.7</v>
      </c>
      <c r="G28" s="40">
        <f t="shared" si="16"/>
        <v>1.7</v>
      </c>
      <c r="H28" s="40">
        <f t="shared" si="16"/>
        <v>1.7</v>
      </c>
      <c r="I28" s="40">
        <f t="shared" si="16"/>
        <v>1.7</v>
      </c>
    </row>
    <row r="29" spans="1:9">
      <c r="A29" s="17"/>
      <c r="B29" s="150" t="s">
        <v>497</v>
      </c>
      <c r="C29" s="40">
        <v>1</v>
      </c>
      <c r="D29" s="40">
        <f>C29*D28</f>
        <v>1.7</v>
      </c>
      <c r="E29" s="40">
        <f t="shared" ref="E29:I29" si="17">D29*E28</f>
        <v>2.8899999999999997</v>
      </c>
      <c r="F29" s="40">
        <f t="shared" si="17"/>
        <v>4.9129999999999994</v>
      </c>
      <c r="G29" s="40">
        <f t="shared" si="17"/>
        <v>8.3520999999999983</v>
      </c>
      <c r="H29" s="40">
        <f t="shared" si="17"/>
        <v>14.198569999999997</v>
      </c>
      <c r="I29" s="40">
        <f t="shared" si="17"/>
        <v>24.137568999999992</v>
      </c>
    </row>
    <row r="30" spans="1:9">
      <c r="A30" s="17"/>
      <c r="B30" s="147" t="s">
        <v>499</v>
      </c>
      <c r="C30" s="34">
        <f>16*C22/$C22</f>
        <v>16</v>
      </c>
      <c r="D30" s="34">
        <v>24</v>
      </c>
      <c r="E30" s="34">
        <v>32</v>
      </c>
      <c r="F30" s="34">
        <v>64</v>
      </c>
      <c r="G30" s="34">
        <v>128</v>
      </c>
      <c r="H30" s="34">
        <v>256</v>
      </c>
      <c r="I30" s="34">
        <v>512</v>
      </c>
    </row>
    <row r="31" spans="1:9">
      <c r="A31" s="17"/>
      <c r="B31" s="147" t="s">
        <v>500</v>
      </c>
      <c r="C31" s="34">
        <f>16*C23/$C23</f>
        <v>16</v>
      </c>
      <c r="D31" s="34">
        <f t="shared" ref="D31:I31" si="18">16*D23/$C23</f>
        <v>26.122448979591834</v>
      </c>
      <c r="E31" s="34">
        <f t="shared" si="18"/>
        <v>36.571428571428562</v>
      </c>
      <c r="F31" s="34">
        <f t="shared" si="18"/>
        <v>59.362318840579704</v>
      </c>
      <c r="G31" s="34">
        <f t="shared" si="18"/>
        <v>74.666666666666657</v>
      </c>
      <c r="H31" s="34">
        <f t="shared" si="18"/>
        <v>143.99999999999997</v>
      </c>
      <c r="I31" s="34">
        <f t="shared" si="18"/>
        <v>287.99999999999994</v>
      </c>
    </row>
    <row r="32" spans="1:9">
      <c r="A32" s="17"/>
      <c r="B32" s="147" t="s">
        <v>502</v>
      </c>
      <c r="C32" s="34">
        <v>8</v>
      </c>
      <c r="D32" s="34">
        <v>10</v>
      </c>
      <c r="E32" s="34">
        <v>12</v>
      </c>
      <c r="F32" s="34">
        <v>18</v>
      </c>
      <c r="G32" s="34">
        <v>25</v>
      </c>
      <c r="H32" s="34">
        <v>28</v>
      </c>
      <c r="I32" s="34">
        <v>30</v>
      </c>
    </row>
    <row r="33" spans="1:10" ht="25.5">
      <c r="A33" s="17"/>
      <c r="B33" s="147" t="s">
        <v>501</v>
      </c>
      <c r="C33" s="34">
        <f>8*(C29*$C47/C47)</f>
        <v>8</v>
      </c>
      <c r="D33" s="34">
        <f t="shared" ref="D33:I33" si="19">8*(D29*$C47/D47)</f>
        <v>11.471894646062854</v>
      </c>
      <c r="E33" s="34">
        <f t="shared" si="19"/>
        <v>19.135148530400912</v>
      </c>
      <c r="F33" s="34">
        <f t="shared" si="19"/>
        <v>29.334774610555503</v>
      </c>
      <c r="G33" s="34">
        <f t="shared" si="19"/>
        <v>42.779194700457644</v>
      </c>
      <c r="H33" s="34">
        <f t="shared" si="19"/>
        <v>70.886433151415986</v>
      </c>
      <c r="I33" s="34">
        <f t="shared" si="19"/>
        <v>113.69120208250848</v>
      </c>
    </row>
    <row r="34" spans="1:10">
      <c r="A34" s="17"/>
      <c r="B34" s="147" t="s">
        <v>432</v>
      </c>
      <c r="C34" s="40">
        <v>1</v>
      </c>
      <c r="D34" s="40">
        <f>0.85*C34</f>
        <v>0.85</v>
      </c>
      <c r="E34" s="40">
        <f t="shared" ref="E34:I34" si="20">0.85*D34</f>
        <v>0.72249999999999992</v>
      </c>
      <c r="F34" s="40">
        <f t="shared" si="20"/>
        <v>0.61412499999999992</v>
      </c>
      <c r="G34" s="40">
        <f t="shared" si="20"/>
        <v>0.52200624999999989</v>
      </c>
      <c r="H34" s="40">
        <f t="shared" si="20"/>
        <v>0.44370531249999989</v>
      </c>
      <c r="I34" s="40">
        <f t="shared" si="20"/>
        <v>0.37714951562499988</v>
      </c>
    </row>
    <row r="35" spans="1:10" ht="25.5">
      <c r="A35" s="17"/>
      <c r="B35" s="147" t="s">
        <v>376</v>
      </c>
      <c r="C35" s="40">
        <f t="shared" ref="C35:I35" si="21">(0.5*$C23/C23+0.35*$C26/C26+0.15*C34)</f>
        <v>1</v>
      </c>
      <c r="D35" s="40">
        <f t="shared" si="21"/>
        <v>0.70597222222222222</v>
      </c>
      <c r="E35" s="40">
        <f t="shared" si="21"/>
        <v>0.53129166666666661</v>
      </c>
      <c r="F35" s="40">
        <f t="shared" si="21"/>
        <v>0.38000937499999993</v>
      </c>
      <c r="G35" s="40">
        <f t="shared" si="21"/>
        <v>0.30211046130952379</v>
      </c>
      <c r="H35" s="40">
        <f t="shared" si="21"/>
        <v>0.15840764872685181</v>
      </c>
      <c r="I35" s="40">
        <f t="shared" si="21"/>
        <v>0.10249835326967591</v>
      </c>
      <c r="J35" s="89">
        <f>(I35/C35)^(1/7)</f>
        <v>0.72222720112052374</v>
      </c>
    </row>
    <row r="36" spans="1:10">
      <c r="A36" s="17"/>
      <c r="B36" s="149" t="s">
        <v>546</v>
      </c>
      <c r="C36" s="41" t="s">
        <v>296</v>
      </c>
      <c r="D36" s="40">
        <f>D35/C35</f>
        <v>0.70597222222222222</v>
      </c>
      <c r="E36" s="40">
        <f t="shared" ref="E36:I36" si="22">E35/D35</f>
        <v>0.75256738146763713</v>
      </c>
      <c r="F36" s="40">
        <f t="shared" si="22"/>
        <v>0.715255666222257</v>
      </c>
      <c r="G36" s="40">
        <f t="shared" si="22"/>
        <v>0.79500791607976473</v>
      </c>
      <c r="H36" s="40">
        <f t="shared" si="22"/>
        <v>0.52433685361380811</v>
      </c>
      <c r="I36" s="40">
        <f t="shared" si="22"/>
        <v>0.64705431898946764</v>
      </c>
    </row>
    <row r="37" spans="1:10">
      <c r="A37" s="17"/>
      <c r="B37" s="148" t="s">
        <v>367</v>
      </c>
      <c r="C37" s="38"/>
      <c r="D37" s="39"/>
      <c r="E37" s="39"/>
      <c r="F37" s="39"/>
      <c r="G37" s="39"/>
      <c r="H37" s="39"/>
      <c r="I37" s="39"/>
    </row>
    <row r="38" spans="1:10">
      <c r="A38" s="17"/>
      <c r="B38" s="147" t="s">
        <v>99</v>
      </c>
      <c r="C38" s="40">
        <f>C125</f>
        <v>0.75</v>
      </c>
      <c r="D38" s="40">
        <f t="shared" ref="D38:I38" si="23">D125</f>
        <v>0.7</v>
      </c>
      <c r="E38" s="40">
        <f t="shared" si="23"/>
        <v>0.65</v>
      </c>
      <c r="F38" s="40">
        <f t="shared" si="23"/>
        <v>0.65</v>
      </c>
      <c r="G38" s="40">
        <f t="shared" si="23"/>
        <v>0.65</v>
      </c>
      <c r="H38" s="40">
        <f t="shared" si="23"/>
        <v>0.6</v>
      </c>
      <c r="I38" s="40">
        <f t="shared" si="23"/>
        <v>0.55000000000000004</v>
      </c>
    </row>
    <row r="39" spans="1:10">
      <c r="A39" s="17"/>
      <c r="B39" s="147" t="s">
        <v>297</v>
      </c>
      <c r="C39" s="35">
        <f>C68</f>
        <v>20</v>
      </c>
      <c r="D39" s="35">
        <f t="shared" ref="D39:I39" si="24">D68</f>
        <v>18</v>
      </c>
      <c r="E39" s="35">
        <f t="shared" si="24"/>
        <v>16</v>
      </c>
      <c r="F39" s="35">
        <f t="shared" si="24"/>
        <v>14</v>
      </c>
      <c r="G39" s="35">
        <f t="shared" si="24"/>
        <v>12</v>
      </c>
      <c r="H39" s="35">
        <f t="shared" si="24"/>
        <v>12</v>
      </c>
      <c r="I39" s="35">
        <f t="shared" si="24"/>
        <v>12</v>
      </c>
    </row>
    <row r="40" spans="1:10">
      <c r="A40" s="17"/>
      <c r="B40" s="147" t="s">
        <v>423</v>
      </c>
      <c r="C40" s="40">
        <f>$C201/C201</f>
        <v>1</v>
      </c>
      <c r="D40" s="40">
        <f>$C201/D201</f>
        <v>1.1855060057291853</v>
      </c>
      <c r="E40" s="40">
        <f t="shared" ref="E40:I40" si="25">$C201/E201</f>
        <v>1.2082477417548219</v>
      </c>
      <c r="F40" s="40">
        <f t="shared" si="25"/>
        <v>1.3398432584464881</v>
      </c>
      <c r="G40" s="40">
        <f t="shared" si="25"/>
        <v>1.5618994342426273</v>
      </c>
      <c r="H40" s="40">
        <f t="shared" si="25"/>
        <v>1.6024019681928516</v>
      </c>
      <c r="I40" s="40">
        <f t="shared" si="25"/>
        <v>1.6984652150996005</v>
      </c>
    </row>
    <row r="41" spans="1:10">
      <c r="A41" s="17"/>
      <c r="B41" s="149" t="s">
        <v>375</v>
      </c>
      <c r="C41" s="40" t="s">
        <v>296</v>
      </c>
      <c r="D41" s="40">
        <f>(D40-C40)/C40</f>
        <v>0.1855060057291853</v>
      </c>
      <c r="E41" s="40">
        <f t="shared" ref="E41:I41" si="26">(E40-D40)/D40</f>
        <v>1.9183147040784911E-2</v>
      </c>
      <c r="F41" s="40">
        <f t="shared" si="26"/>
        <v>0.1089143493871058</v>
      </c>
      <c r="G41" s="40">
        <f t="shared" si="26"/>
        <v>0.16573295002701088</v>
      </c>
      <c r="H41" s="40">
        <f t="shared" si="26"/>
        <v>2.5931588847693112E-2</v>
      </c>
      <c r="I41" s="40">
        <f t="shared" si="26"/>
        <v>5.9949531274656714E-2</v>
      </c>
    </row>
    <row r="42" spans="1:10">
      <c r="A42" s="17"/>
      <c r="B42" s="147" t="s">
        <v>372</v>
      </c>
      <c r="C42" s="40">
        <f>C202/$C202</f>
        <v>1</v>
      </c>
      <c r="D42" s="40">
        <f>D202/$C202</f>
        <v>0.61800167716592047</v>
      </c>
      <c r="E42" s="40">
        <f t="shared" ref="E42:I42" si="27">E202/$C202</f>
        <v>0.43638762320125785</v>
      </c>
      <c r="F42" s="40">
        <f t="shared" si="27"/>
        <v>0.36582162917009819</v>
      </c>
      <c r="G42" s="40">
        <f t="shared" si="27"/>
        <v>0.32290528632269783</v>
      </c>
      <c r="H42" s="40">
        <f t="shared" si="27"/>
        <v>0.27252372748334774</v>
      </c>
      <c r="I42" s="40">
        <f t="shared" si="27"/>
        <v>0.22899563212142418</v>
      </c>
    </row>
    <row r="43" spans="1:10">
      <c r="A43" s="17"/>
      <c r="B43" s="149" t="s">
        <v>375</v>
      </c>
      <c r="C43" s="40" t="s">
        <v>296</v>
      </c>
      <c r="D43" s="40">
        <f>(D42-C42)/C42</f>
        <v>-0.38199832283407953</v>
      </c>
      <c r="E43" s="40">
        <f t="shared" ref="E43" si="28">(E42-D42)/D42</f>
        <v>-0.29387307619863151</v>
      </c>
      <c r="F43" s="40">
        <f t="shared" ref="F43" si="29">(F42-E42)/E42</f>
        <v>-0.16170484743242886</v>
      </c>
      <c r="G43" s="40">
        <f t="shared" ref="G43" si="30">(G42-F42)/F42</f>
        <v>-0.11731494101308403</v>
      </c>
      <c r="H43" s="40">
        <f t="shared" ref="H43" si="31">(H42-G42)/G42</f>
        <v>-0.15602580996150336</v>
      </c>
      <c r="I43" s="40">
        <f t="shared" ref="I43" si="32">(I42-H42)/H42</f>
        <v>-0.1597222222222221</v>
      </c>
    </row>
    <row r="44" spans="1:10">
      <c r="A44" s="17"/>
      <c r="B44" s="147" t="s">
        <v>371</v>
      </c>
      <c r="C44" s="40">
        <f>C203*$C201/$C203/C201</f>
        <v>1</v>
      </c>
      <c r="D44" s="40">
        <f>D203*$C201/$C203/D201</f>
        <v>1.2080870725049795</v>
      </c>
      <c r="E44" s="40">
        <f t="shared" ref="E44:I44" si="33">E203*$C201/$C203/E201</f>
        <v>0.86549991297131124</v>
      </c>
      <c r="F44" s="40">
        <f t="shared" si="33"/>
        <v>0.85312468701082489</v>
      </c>
      <c r="G44" s="40">
        <f t="shared" si="33"/>
        <v>0.75969938468263853</v>
      </c>
      <c r="H44" s="40">
        <f t="shared" si="33"/>
        <v>0.62787995488372961</v>
      </c>
      <c r="I44" s="40">
        <f t="shared" si="33"/>
        <v>0.61006097521944846</v>
      </c>
    </row>
    <row r="45" spans="1:10">
      <c r="A45" s="17"/>
      <c r="B45" s="147" t="s">
        <v>373</v>
      </c>
      <c r="C45" s="40">
        <f>C44/C46</f>
        <v>1</v>
      </c>
      <c r="D45" s="40">
        <f t="shared" ref="D45:I45" si="34">D44/D46</f>
        <v>1.0099756840936391</v>
      </c>
      <c r="E45" s="40">
        <f t="shared" si="34"/>
        <v>0.71815248756109518</v>
      </c>
      <c r="F45" s="40">
        <f t="shared" si="34"/>
        <v>0.46913545912667881</v>
      </c>
      <c r="G45" s="40">
        <f t="shared" si="34"/>
        <v>0.2824326000680471</v>
      </c>
      <c r="H45" s="40">
        <f t="shared" si="34"/>
        <v>0.13978686717311933</v>
      </c>
      <c r="I45" s="40">
        <f t="shared" si="34"/>
        <v>7.6247382094428731E-2</v>
      </c>
    </row>
    <row r="46" spans="1:10">
      <c r="A46" s="17"/>
      <c r="B46" s="147" t="s">
        <v>374</v>
      </c>
      <c r="C46" s="40">
        <f t="shared" ref="C46:I46" si="35">(C202*C40*C185*C19)/($C202*$C40*$C185*$C19)</f>
        <v>1</v>
      </c>
      <c r="D46" s="40">
        <f t="shared" si="35"/>
        <v>1.1961546119688289</v>
      </c>
      <c r="E46" s="40">
        <f t="shared" si="35"/>
        <v>1.2051756806003973</v>
      </c>
      <c r="F46" s="40">
        <f t="shared" si="35"/>
        <v>1.8185039532056753</v>
      </c>
      <c r="G46" s="40">
        <f t="shared" si="35"/>
        <v>2.6898431147806683</v>
      </c>
      <c r="H46" s="40">
        <f t="shared" si="35"/>
        <v>4.4916948750709924</v>
      </c>
      <c r="I46" s="40">
        <f t="shared" si="35"/>
        <v>8.0010743773985205</v>
      </c>
    </row>
    <row r="47" spans="1:10">
      <c r="A47" s="17"/>
      <c r="B47" s="147" t="s">
        <v>424</v>
      </c>
      <c r="C47" s="35">
        <v>2.5</v>
      </c>
      <c r="D47" s="35">
        <f>$C47*D40</f>
        <v>2.9637650143229632</v>
      </c>
      <c r="E47" s="35">
        <f t="shared" ref="E47:I47" si="36">$C47*E40</f>
        <v>3.0206193543870548</v>
      </c>
      <c r="F47" s="35">
        <f t="shared" si="36"/>
        <v>3.3496081461162204</v>
      </c>
      <c r="G47" s="35">
        <f t="shared" si="36"/>
        <v>3.9047485856065682</v>
      </c>
      <c r="H47" s="35">
        <f t="shared" si="36"/>
        <v>4.0060049204821286</v>
      </c>
      <c r="I47" s="35">
        <f t="shared" si="36"/>
        <v>4.2461630377490014</v>
      </c>
    </row>
    <row r="48" spans="1:10">
      <c r="A48" s="17"/>
      <c r="B48" s="147" t="s">
        <v>427</v>
      </c>
      <c r="C48" s="40">
        <f>C47/C46</f>
        <v>2.5</v>
      </c>
      <c r="D48" s="40">
        <f t="shared" ref="D48:I48" si="37">D47/D46</f>
        <v>2.477744084809161</v>
      </c>
      <c r="E48" s="40">
        <f t="shared" si="37"/>
        <v>2.5063726417730527</v>
      </c>
      <c r="F48" s="40">
        <f t="shared" si="37"/>
        <v>1.8419581327890437</v>
      </c>
      <c r="G48" s="40">
        <f t="shared" si="37"/>
        <v>1.4516640632868152</v>
      </c>
      <c r="H48" s="40">
        <f t="shared" si="37"/>
        <v>0.89186933482849562</v>
      </c>
      <c r="I48" s="40">
        <f t="shared" si="37"/>
        <v>0.53069910832769984</v>
      </c>
    </row>
    <row r="49" spans="1:9">
      <c r="A49" s="17"/>
      <c r="B49" s="147" t="s">
        <v>428</v>
      </c>
      <c r="C49" s="40">
        <f t="shared" ref="C49:I49" si="38">8*C33*C47/1000</f>
        <v>0.16</v>
      </c>
      <c r="D49" s="40">
        <f t="shared" si="38"/>
        <v>0.27200000000000002</v>
      </c>
      <c r="E49" s="40">
        <f t="shared" si="38"/>
        <v>0.46240000000000003</v>
      </c>
      <c r="F49" s="40">
        <f t="shared" si="38"/>
        <v>0.78607999999999989</v>
      </c>
      <c r="G49" s="40">
        <f t="shared" si="38"/>
        <v>1.3363359999999997</v>
      </c>
      <c r="H49" s="40">
        <f t="shared" si="38"/>
        <v>2.2717711999999994</v>
      </c>
      <c r="I49" s="40">
        <f t="shared" si="38"/>
        <v>3.8620110399999983</v>
      </c>
    </row>
    <row r="50" spans="1:9">
      <c r="A50" s="17"/>
      <c r="B50" s="149" t="s">
        <v>375</v>
      </c>
      <c r="C50" s="40" t="s">
        <v>296</v>
      </c>
      <c r="D50" s="40">
        <f>D49/C49</f>
        <v>1.7000000000000002</v>
      </c>
      <c r="E50" s="40">
        <f t="shared" ref="E50:I50" si="39">E49/D49</f>
        <v>1.7</v>
      </c>
      <c r="F50" s="40">
        <f t="shared" si="39"/>
        <v>1.6999999999999997</v>
      </c>
      <c r="G50" s="40">
        <f t="shared" si="39"/>
        <v>1.7</v>
      </c>
      <c r="H50" s="40">
        <f t="shared" si="39"/>
        <v>1.7</v>
      </c>
      <c r="I50" s="40">
        <f t="shared" si="39"/>
        <v>1.6999999999999997</v>
      </c>
    </row>
    <row r="51" spans="1:9">
      <c r="A51" s="17"/>
      <c r="B51" s="147" t="s">
        <v>429</v>
      </c>
      <c r="C51" s="40">
        <f>C49/C46</f>
        <v>0.16</v>
      </c>
      <c r="D51" s="40">
        <f t="shared" ref="D51:I51" si="40">D49/D46</f>
        <v>0.22739535280668899</v>
      </c>
      <c r="E51" s="40">
        <f t="shared" si="40"/>
        <v>0.38367850218288552</v>
      </c>
      <c r="F51" s="40">
        <f t="shared" si="40"/>
        <v>0.43226741333957008</v>
      </c>
      <c r="G51" s="40">
        <f t="shared" si="40"/>
        <v>0.49680815682403301</v>
      </c>
      <c r="H51" s="40">
        <f t="shared" si="40"/>
        <v>0.50577148786494397</v>
      </c>
      <c r="I51" s="40">
        <f t="shared" si="40"/>
        <v>0.48268655655913267</v>
      </c>
    </row>
    <row r="52" spans="1:9">
      <c r="A52" s="17"/>
      <c r="B52" s="149" t="s">
        <v>375</v>
      </c>
      <c r="C52" s="40" t="s">
        <v>296</v>
      </c>
      <c r="D52" s="40">
        <f t="shared" ref="D52:I52" si="41">D51/C51</f>
        <v>1.4212209550418062</v>
      </c>
      <c r="E52" s="40">
        <f t="shared" si="41"/>
        <v>1.6872750363946722</v>
      </c>
      <c r="F52" s="40">
        <f t="shared" si="41"/>
        <v>1.1266396498116122</v>
      </c>
      <c r="G52" s="40">
        <f t="shared" si="41"/>
        <v>1.1493074460224524</v>
      </c>
      <c r="H52" s="40">
        <f t="shared" si="41"/>
        <v>1.0180418355008727</v>
      </c>
      <c r="I52" s="40">
        <f t="shared" si="41"/>
        <v>0.95435699350459302</v>
      </c>
    </row>
    <row r="53" spans="1:9">
      <c r="A53" s="17"/>
      <c r="B53" s="148" t="s">
        <v>368</v>
      </c>
      <c r="C53" s="38"/>
      <c r="D53" s="39"/>
      <c r="E53" s="39"/>
      <c r="F53" s="39"/>
      <c r="G53" s="39"/>
      <c r="H53" s="39"/>
      <c r="I53" s="39"/>
    </row>
    <row r="54" spans="1:9">
      <c r="A54" s="17"/>
      <c r="B54" s="147" t="s">
        <v>370</v>
      </c>
      <c r="C54" s="40">
        <v>0.85</v>
      </c>
      <c r="D54" s="40">
        <v>0.8</v>
      </c>
      <c r="E54" s="40">
        <v>0.75</v>
      </c>
      <c r="F54" s="40">
        <v>0.7</v>
      </c>
      <c r="G54" s="40">
        <v>0.65</v>
      </c>
      <c r="H54" s="40">
        <v>0.65</v>
      </c>
      <c r="I54" s="40">
        <v>0.65</v>
      </c>
    </row>
    <row r="55" spans="1:9">
      <c r="A55" s="17"/>
      <c r="B55" s="147" t="s">
        <v>298</v>
      </c>
      <c r="C55" s="34">
        <f>30+5*5+(C155-5)*2</f>
        <v>73</v>
      </c>
      <c r="D55" s="34">
        <f>32+5*3+(D155-5)*2</f>
        <v>69</v>
      </c>
      <c r="E55" s="34">
        <f>32+5*3+(E155-5)*2</f>
        <v>73</v>
      </c>
      <c r="F55" s="34">
        <f>32+5*1+(F155-5)*2</f>
        <v>67</v>
      </c>
      <c r="G55" s="34">
        <f>32+5*3+2+(G155-5)*2</f>
        <v>79</v>
      </c>
      <c r="H55" s="34">
        <f>(32+5*3)*H19+(H155-5)*2</f>
        <v>124</v>
      </c>
      <c r="I55" s="34">
        <f>(32+5*3)*I19+(I155-5)*2</f>
        <v>218</v>
      </c>
    </row>
    <row r="56" spans="1:9">
      <c r="A56" s="17"/>
      <c r="B56" s="147" t="s">
        <v>299</v>
      </c>
      <c r="C56" s="42">
        <v>0.1</v>
      </c>
      <c r="D56" s="42">
        <v>0.12</v>
      </c>
      <c r="E56" s="42">
        <v>0.12</v>
      </c>
      <c r="F56" s="42">
        <v>0.14000000000000001</v>
      </c>
      <c r="G56" s="42">
        <v>0.13</v>
      </c>
      <c r="H56" s="42">
        <v>0.08</v>
      </c>
      <c r="I56" s="42">
        <v>4.5999999999999999E-2</v>
      </c>
    </row>
    <row r="57" spans="1:9">
      <c r="A57" s="17"/>
      <c r="B57" s="147" t="s">
        <v>300</v>
      </c>
      <c r="C57" s="35">
        <v>20</v>
      </c>
      <c r="D57" s="35">
        <f>$C57*D55/$C55</f>
        <v>18.904109589041095</v>
      </c>
      <c r="E57" s="35">
        <f t="shared" ref="E57:I57" si="42">$C57*E55/$C55</f>
        <v>20</v>
      </c>
      <c r="F57" s="35">
        <f t="shared" si="42"/>
        <v>18.356164383561644</v>
      </c>
      <c r="G57" s="35">
        <f t="shared" si="42"/>
        <v>21.643835616438356</v>
      </c>
      <c r="H57" s="35">
        <f t="shared" si="42"/>
        <v>33.972602739726028</v>
      </c>
      <c r="I57" s="35">
        <f t="shared" si="42"/>
        <v>59.726027397260275</v>
      </c>
    </row>
    <row r="58" spans="1:9">
      <c r="A58" s="17"/>
      <c r="B58" s="147" t="s">
        <v>301</v>
      </c>
      <c r="C58" s="43">
        <f t="shared" ref="C58:I58" si="43">1/(1+C54*C21*C56/25.4^2)^C57</f>
        <v>0.81082969070607736</v>
      </c>
      <c r="D58" s="43">
        <f t="shared" si="43"/>
        <v>0.79955009131134969</v>
      </c>
      <c r="E58" s="43">
        <f t="shared" si="43"/>
        <v>0.80094405780598499</v>
      </c>
      <c r="F58" s="43">
        <f t="shared" si="43"/>
        <v>0.80113957691731941</v>
      </c>
      <c r="G58" s="43">
        <f t="shared" si="43"/>
        <v>0.79803352490661805</v>
      </c>
      <c r="H58" s="43">
        <f t="shared" si="43"/>
        <v>0.80384198546779784</v>
      </c>
      <c r="I58" s="43">
        <f t="shared" si="43"/>
        <v>0.80169169406237051</v>
      </c>
    </row>
    <row r="59" spans="1:9">
      <c r="A59" s="22"/>
      <c r="B59" s="151" t="s">
        <v>136</v>
      </c>
      <c r="C59" s="44"/>
      <c r="D59" s="44"/>
      <c r="E59" s="44"/>
      <c r="F59" s="44"/>
      <c r="G59" s="45"/>
      <c r="H59" s="45"/>
      <c r="I59" s="45"/>
    </row>
    <row r="60" spans="1:9" ht="38.25">
      <c r="A60" s="22"/>
      <c r="B60" s="152" t="s">
        <v>435</v>
      </c>
      <c r="C60" s="46" t="s">
        <v>434</v>
      </c>
      <c r="D60" s="46" t="s">
        <v>434</v>
      </c>
      <c r="E60" s="46" t="s">
        <v>434</v>
      </c>
      <c r="F60" s="46" t="s">
        <v>434</v>
      </c>
      <c r="G60" s="46" t="s">
        <v>434</v>
      </c>
      <c r="H60" s="46" t="s">
        <v>434</v>
      </c>
      <c r="I60" s="46" t="s">
        <v>434</v>
      </c>
    </row>
    <row r="61" spans="1:9" ht="38.25">
      <c r="A61" s="22"/>
      <c r="B61" s="152" t="s">
        <v>141</v>
      </c>
      <c r="C61" s="46" t="s">
        <v>142</v>
      </c>
      <c r="D61" s="46" t="s">
        <v>436</v>
      </c>
      <c r="E61" s="46" t="s">
        <v>436</v>
      </c>
      <c r="F61" s="46" t="s">
        <v>436</v>
      </c>
      <c r="G61" s="46" t="s">
        <v>436</v>
      </c>
      <c r="H61" s="46" t="s">
        <v>436</v>
      </c>
      <c r="I61" s="46" t="s">
        <v>436</v>
      </c>
    </row>
    <row r="62" spans="1:9">
      <c r="A62" s="22"/>
      <c r="B62" s="152" t="s">
        <v>143</v>
      </c>
      <c r="C62" s="46" t="s">
        <v>142</v>
      </c>
      <c r="D62" s="46" t="s">
        <v>142</v>
      </c>
      <c r="E62" s="46" t="s">
        <v>142</v>
      </c>
      <c r="F62" s="46" t="s">
        <v>142</v>
      </c>
      <c r="G62" s="46" t="s">
        <v>142</v>
      </c>
      <c r="H62" s="46" t="s">
        <v>142</v>
      </c>
      <c r="I62" s="46" t="s">
        <v>142</v>
      </c>
    </row>
    <row r="63" spans="1:9" ht="38.25">
      <c r="B63" s="152" t="s">
        <v>144</v>
      </c>
      <c r="C63" s="46" t="s">
        <v>437</v>
      </c>
      <c r="D63" s="46" t="s">
        <v>438</v>
      </c>
      <c r="E63" s="46" t="s">
        <v>438</v>
      </c>
      <c r="F63" s="46" t="s">
        <v>438</v>
      </c>
      <c r="G63" s="46" t="s">
        <v>438</v>
      </c>
      <c r="H63" s="46" t="s">
        <v>438</v>
      </c>
      <c r="I63" s="46" t="s">
        <v>438</v>
      </c>
    </row>
    <row r="64" spans="1:9">
      <c r="A64" s="17"/>
      <c r="B64" s="151" t="s">
        <v>5</v>
      </c>
      <c r="C64" s="36"/>
      <c r="D64" s="47"/>
      <c r="E64" s="47"/>
      <c r="F64" s="47"/>
      <c r="G64" s="47"/>
      <c r="H64" s="47"/>
      <c r="I64" s="47"/>
    </row>
    <row r="65" spans="1:9">
      <c r="A65" s="17"/>
      <c r="B65" s="152" t="s">
        <v>102</v>
      </c>
      <c r="C65" s="48">
        <v>18</v>
      </c>
      <c r="D65" s="48">
        <v>14</v>
      </c>
      <c r="E65" s="49">
        <v>12</v>
      </c>
      <c r="F65" s="267">
        <v>10.5</v>
      </c>
      <c r="G65" s="267">
        <v>7</v>
      </c>
      <c r="H65" s="267">
        <v>7</v>
      </c>
      <c r="I65" s="267">
        <v>7</v>
      </c>
    </row>
    <row r="66" spans="1:9">
      <c r="A66" s="17"/>
      <c r="B66" s="152" t="s">
        <v>103</v>
      </c>
      <c r="C66" s="48">
        <f t="shared" ref="C66:I66" si="44">C65</f>
        <v>18</v>
      </c>
      <c r="D66" s="48">
        <f t="shared" si="44"/>
        <v>14</v>
      </c>
      <c r="E66" s="49">
        <f t="shared" si="44"/>
        <v>12</v>
      </c>
      <c r="F66" s="267">
        <f t="shared" si="44"/>
        <v>10.5</v>
      </c>
      <c r="G66" s="267">
        <f t="shared" si="44"/>
        <v>7</v>
      </c>
      <c r="H66" s="267">
        <f t="shared" si="44"/>
        <v>7</v>
      </c>
      <c r="I66" s="267">
        <f t="shared" si="44"/>
        <v>7</v>
      </c>
    </row>
    <row r="67" spans="1:9" ht="12.95" customHeight="1">
      <c r="A67" s="17"/>
      <c r="B67" s="152" t="s">
        <v>105</v>
      </c>
      <c r="C67" s="50">
        <v>27</v>
      </c>
      <c r="D67" s="50">
        <v>24</v>
      </c>
      <c r="E67" s="50">
        <v>21</v>
      </c>
      <c r="F67" s="50">
        <v>18</v>
      </c>
      <c r="G67" s="50">
        <v>16</v>
      </c>
      <c r="H67" s="50">
        <v>16</v>
      </c>
      <c r="I67" s="50">
        <v>16</v>
      </c>
    </row>
    <row r="68" spans="1:9" ht="12.95" customHeight="1">
      <c r="A68" s="17"/>
      <c r="B68" s="147" t="s">
        <v>511</v>
      </c>
      <c r="C68" s="34">
        <v>20</v>
      </c>
      <c r="D68" s="34">
        <v>18</v>
      </c>
      <c r="E68" s="34">
        <v>16</v>
      </c>
      <c r="F68" s="34">
        <v>14</v>
      </c>
      <c r="G68" s="34">
        <v>12</v>
      </c>
      <c r="H68" s="34">
        <v>12</v>
      </c>
      <c r="I68" s="34">
        <v>12</v>
      </c>
    </row>
    <row r="69" spans="1:9" ht="15.75">
      <c r="A69" s="30"/>
      <c r="B69" s="147" t="s">
        <v>512</v>
      </c>
      <c r="C69" s="51">
        <f t="shared" ref="C69:I69" si="45">C68+2</f>
        <v>22</v>
      </c>
      <c r="D69" s="51">
        <f t="shared" si="45"/>
        <v>20</v>
      </c>
      <c r="E69" s="51">
        <f t="shared" si="45"/>
        <v>18</v>
      </c>
      <c r="F69" s="51">
        <f t="shared" si="45"/>
        <v>16</v>
      </c>
      <c r="G69" s="34">
        <f t="shared" si="45"/>
        <v>14</v>
      </c>
      <c r="H69" s="34">
        <f t="shared" si="45"/>
        <v>14</v>
      </c>
      <c r="I69" s="34">
        <f t="shared" si="45"/>
        <v>14</v>
      </c>
    </row>
    <row r="70" spans="1:9">
      <c r="A70" s="30"/>
      <c r="B70" s="147" t="s">
        <v>104</v>
      </c>
      <c r="C70" s="52">
        <v>0.8</v>
      </c>
      <c r="D70" s="52">
        <v>0.8</v>
      </c>
      <c r="E70" s="52">
        <v>0.8</v>
      </c>
      <c r="F70" s="52">
        <v>0.8</v>
      </c>
      <c r="G70" s="52">
        <v>0.8</v>
      </c>
      <c r="H70" s="52">
        <v>0.8</v>
      </c>
      <c r="I70" s="52">
        <v>0.8</v>
      </c>
    </row>
    <row r="71" spans="1:9" ht="12.95" customHeight="1">
      <c r="A71" s="17"/>
      <c r="B71" s="147" t="s">
        <v>49</v>
      </c>
      <c r="C71" s="51">
        <v>8</v>
      </c>
      <c r="D71" s="51">
        <v>7</v>
      </c>
      <c r="E71" s="51">
        <v>6</v>
      </c>
      <c r="F71" s="51">
        <v>5</v>
      </c>
      <c r="G71" s="51">
        <v>5</v>
      </c>
      <c r="H71" s="268">
        <v>5</v>
      </c>
      <c r="I71" s="268">
        <v>5</v>
      </c>
    </row>
    <row r="72" spans="1:9" ht="12.95" customHeight="1">
      <c r="A72" s="17"/>
      <c r="B72" s="147" t="s">
        <v>89</v>
      </c>
      <c r="C72" s="51">
        <f>2*C67-C68-2*C71</f>
        <v>18</v>
      </c>
      <c r="D72" s="51">
        <f>2*D67-D68-2*D71</f>
        <v>16</v>
      </c>
      <c r="E72" s="51">
        <f>2*E67-E68-2*E71</f>
        <v>14</v>
      </c>
      <c r="F72" s="53">
        <f>2*F67-F68-2*F71</f>
        <v>12</v>
      </c>
      <c r="G72" s="53">
        <f>2*G67-G68-2*G71</f>
        <v>10</v>
      </c>
      <c r="H72" s="54"/>
      <c r="I72" s="54"/>
    </row>
    <row r="73" spans="1:9" ht="12.95" customHeight="1">
      <c r="A73" s="17"/>
      <c r="B73" s="147" t="s">
        <v>266</v>
      </c>
      <c r="C73" s="54"/>
      <c r="D73" s="54"/>
      <c r="E73" s="54"/>
      <c r="F73" s="54"/>
      <c r="G73" s="54"/>
      <c r="H73" s="269">
        <f t="shared" ref="H73:I73" si="46">2*H67-H87-2*H71-2*H88</f>
        <v>12</v>
      </c>
      <c r="I73" s="269">
        <f t="shared" si="46"/>
        <v>12</v>
      </c>
    </row>
    <row r="74" spans="1:9" ht="12.95" customHeight="1">
      <c r="A74" s="17"/>
      <c r="B74" s="153" t="s">
        <v>106</v>
      </c>
      <c r="C74" s="55"/>
      <c r="D74" s="55"/>
      <c r="E74" s="55"/>
      <c r="F74" s="55"/>
      <c r="G74" s="56"/>
      <c r="H74" s="48"/>
      <c r="I74" s="48"/>
    </row>
    <row r="75" spans="1:9" ht="12.95" customHeight="1">
      <c r="A75" s="17"/>
      <c r="B75" s="154" t="s">
        <v>379</v>
      </c>
      <c r="C75" s="48">
        <v>16</v>
      </c>
      <c r="D75" s="48">
        <v>14</v>
      </c>
      <c r="E75" s="54"/>
      <c r="F75" s="54"/>
      <c r="G75" s="54"/>
      <c r="H75" s="54"/>
      <c r="I75" s="54"/>
    </row>
    <row r="76" spans="1:9" ht="12.95" customHeight="1">
      <c r="A76" s="17"/>
      <c r="B76" s="154" t="s">
        <v>107</v>
      </c>
      <c r="C76" s="48">
        <v>8</v>
      </c>
      <c r="D76" s="48">
        <v>7</v>
      </c>
      <c r="E76" s="54"/>
      <c r="F76" s="54"/>
      <c r="G76" s="54"/>
      <c r="H76" s="54"/>
      <c r="I76" s="54"/>
    </row>
    <row r="77" spans="1:9" ht="12.95" customHeight="1">
      <c r="A77" s="17"/>
      <c r="B77" s="154" t="s">
        <v>108</v>
      </c>
      <c r="C77" s="57">
        <v>45</v>
      </c>
      <c r="D77" s="57">
        <v>50</v>
      </c>
      <c r="E77" s="54"/>
      <c r="F77" s="54"/>
      <c r="G77" s="54"/>
      <c r="H77" s="54"/>
      <c r="I77" s="54"/>
    </row>
    <row r="78" spans="1:9" ht="12.95" customHeight="1">
      <c r="A78" s="17"/>
      <c r="B78" s="154" t="s">
        <v>109</v>
      </c>
      <c r="C78" s="58">
        <f>(2*C77+C76)/(2*C75)</f>
        <v>3.0625</v>
      </c>
      <c r="D78" s="58">
        <f>(2*D77+D76)/(2*D75)</f>
        <v>3.8214285714285716</v>
      </c>
      <c r="E78" s="54"/>
      <c r="F78" s="54"/>
      <c r="G78" s="54"/>
      <c r="H78" s="54"/>
      <c r="I78" s="54"/>
    </row>
    <row r="79" spans="1:9" ht="12.95" customHeight="1">
      <c r="A79" s="17"/>
      <c r="B79" s="154" t="s">
        <v>473</v>
      </c>
      <c r="C79" s="54"/>
      <c r="D79" s="54"/>
      <c r="E79" s="49">
        <v>12</v>
      </c>
      <c r="F79" s="49">
        <v>10.5</v>
      </c>
      <c r="G79" s="49">
        <v>9</v>
      </c>
      <c r="H79" s="54"/>
      <c r="I79" s="54"/>
    </row>
    <row r="80" spans="1:9" ht="12.95" customHeight="1">
      <c r="A80" s="17"/>
      <c r="B80" s="154" t="s">
        <v>472</v>
      </c>
      <c r="C80" s="54"/>
      <c r="D80" s="54"/>
      <c r="E80" s="49">
        <v>8</v>
      </c>
      <c r="F80" s="49">
        <v>8</v>
      </c>
      <c r="G80" s="49">
        <v>8</v>
      </c>
      <c r="H80" s="54"/>
      <c r="I80" s="54"/>
    </row>
    <row r="81" spans="1:9" ht="12.95" customHeight="1">
      <c r="A81" s="17"/>
      <c r="B81" s="154" t="s">
        <v>490</v>
      </c>
      <c r="C81" s="54"/>
      <c r="D81" s="54"/>
      <c r="E81" s="48">
        <v>5</v>
      </c>
      <c r="F81" s="48">
        <v>5</v>
      </c>
      <c r="G81" s="48">
        <v>5</v>
      </c>
      <c r="H81" s="54"/>
      <c r="I81" s="54"/>
    </row>
    <row r="82" spans="1:9" ht="12.95" customHeight="1">
      <c r="A82" s="17"/>
      <c r="B82" s="154" t="s">
        <v>491</v>
      </c>
      <c r="C82" s="54"/>
      <c r="D82" s="54"/>
      <c r="E82" s="48">
        <v>7</v>
      </c>
      <c r="F82" s="48">
        <v>7</v>
      </c>
      <c r="G82" s="48">
        <v>6</v>
      </c>
      <c r="H82" s="54"/>
      <c r="I82" s="54"/>
    </row>
    <row r="83" spans="1:9" ht="12.95" customHeight="1">
      <c r="A83" s="17"/>
      <c r="B83" s="154" t="s">
        <v>302</v>
      </c>
      <c r="C83" s="54"/>
      <c r="D83" s="54"/>
      <c r="E83" s="59">
        <v>3</v>
      </c>
      <c r="F83" s="59">
        <v>4</v>
      </c>
      <c r="G83" s="59">
        <v>5</v>
      </c>
      <c r="H83" s="54"/>
      <c r="I83" s="54"/>
    </row>
    <row r="84" spans="1:9" ht="12.95" customHeight="1">
      <c r="A84" s="17"/>
      <c r="B84" s="154" t="s">
        <v>303</v>
      </c>
      <c r="C84" s="54"/>
      <c r="D84" s="54"/>
      <c r="E84" s="59">
        <f>E80*2*(E83-1)+E81+10</f>
        <v>47</v>
      </c>
      <c r="F84" s="59">
        <f>F80*2*(F83-1)+F81+10</f>
        <v>63</v>
      </c>
      <c r="G84" s="59">
        <f>G80*2*(G83-1)+G81+10</f>
        <v>79</v>
      </c>
      <c r="H84" s="54"/>
      <c r="I84" s="54"/>
    </row>
    <row r="85" spans="1:9" ht="12.95" customHeight="1">
      <c r="A85" s="17"/>
      <c r="B85" s="149" t="s">
        <v>304</v>
      </c>
      <c r="C85" s="54"/>
      <c r="D85" s="54"/>
      <c r="E85" s="60">
        <f>E83*2*(E82+E81)/(2*E79)</f>
        <v>3</v>
      </c>
      <c r="F85" s="60">
        <f>F83*2*(F82+F81)/(2*F79)</f>
        <v>4.5714285714285712</v>
      </c>
      <c r="G85" s="60">
        <f>G83*2*(G82+G81)/(2*G79)</f>
        <v>6.1111111111111107</v>
      </c>
      <c r="H85" s="54"/>
      <c r="I85" s="54"/>
    </row>
    <row r="86" spans="1:9" ht="12.95" customHeight="1">
      <c r="A86" s="17"/>
      <c r="B86" s="154" t="s">
        <v>474</v>
      </c>
      <c r="C86" s="54"/>
      <c r="D86" s="54"/>
      <c r="E86" s="54"/>
      <c r="F86" s="54"/>
      <c r="G86" s="54"/>
      <c r="H86" s="267">
        <f>H66</f>
        <v>7</v>
      </c>
      <c r="I86" s="267">
        <f>I66</f>
        <v>7</v>
      </c>
    </row>
    <row r="87" spans="1:9">
      <c r="A87" s="17"/>
      <c r="B87" s="154" t="s">
        <v>475</v>
      </c>
      <c r="C87" s="54"/>
      <c r="D87" s="54"/>
      <c r="E87" s="54"/>
      <c r="F87" s="54"/>
      <c r="G87" s="54"/>
      <c r="H87" s="267">
        <v>6</v>
      </c>
      <c r="I87" s="267">
        <v>6</v>
      </c>
    </row>
    <row r="88" spans="1:9" ht="12.95" customHeight="1">
      <c r="A88" s="17"/>
      <c r="B88" s="155" t="s">
        <v>476</v>
      </c>
      <c r="C88" s="54"/>
      <c r="D88" s="54"/>
      <c r="E88" s="54"/>
      <c r="F88" s="54"/>
      <c r="G88" s="54"/>
      <c r="H88" s="270">
        <v>2</v>
      </c>
      <c r="I88" s="270">
        <v>2</v>
      </c>
    </row>
    <row r="89" spans="1:9" ht="12.95" customHeight="1">
      <c r="A89" s="17"/>
      <c r="B89" s="149" t="s">
        <v>278</v>
      </c>
      <c r="C89" s="54"/>
      <c r="D89" s="54"/>
      <c r="E89" s="54"/>
      <c r="F89" s="54"/>
      <c r="G89" s="54"/>
      <c r="H89" s="267">
        <f t="shared" ref="H89:I89" si="47">4*H87/(2*H86)</f>
        <v>1.7142857142857142</v>
      </c>
      <c r="I89" s="267">
        <f t="shared" si="47"/>
        <v>1.7142857142857142</v>
      </c>
    </row>
    <row r="90" spans="1:9" ht="12.95" customHeight="1">
      <c r="A90" s="17"/>
      <c r="B90" s="149" t="s">
        <v>305</v>
      </c>
      <c r="C90" s="48">
        <f>2*C77+C76</f>
        <v>98</v>
      </c>
      <c r="D90" s="48">
        <f>2*D77+D76</f>
        <v>107</v>
      </c>
      <c r="E90" s="49">
        <f>2*(E93+E81)*E83</f>
        <v>72</v>
      </c>
      <c r="F90" s="49">
        <f>2*(F93+F81)*F83</f>
        <v>96</v>
      </c>
      <c r="G90" s="49">
        <f>2*(G93+G81)*G83</f>
        <v>110</v>
      </c>
      <c r="H90" s="267">
        <f t="shared" ref="H90:I90" si="48">4*H87</f>
        <v>24</v>
      </c>
      <c r="I90" s="267">
        <f t="shared" si="48"/>
        <v>24</v>
      </c>
    </row>
    <row r="91" spans="1:9" ht="12.95" customHeight="1">
      <c r="A91" s="17"/>
      <c r="B91" s="149" t="s">
        <v>145</v>
      </c>
      <c r="C91" s="55">
        <f>C75</f>
        <v>16</v>
      </c>
      <c r="D91" s="55">
        <f>D75</f>
        <v>14</v>
      </c>
      <c r="E91" s="48">
        <f>E79</f>
        <v>12</v>
      </c>
      <c r="F91" s="48">
        <f>F79</f>
        <v>10.5</v>
      </c>
      <c r="G91" s="48">
        <f>G79</f>
        <v>9</v>
      </c>
      <c r="H91" s="267">
        <f t="shared" ref="H91:I91" si="49">H86</f>
        <v>7</v>
      </c>
      <c r="I91" s="267">
        <f t="shared" si="49"/>
        <v>7</v>
      </c>
    </row>
    <row r="92" spans="1:9" ht="12.95" customHeight="1">
      <c r="A92" s="17"/>
      <c r="B92" s="149" t="s">
        <v>303</v>
      </c>
      <c r="C92" s="55">
        <f>C77</f>
        <v>45</v>
      </c>
      <c r="D92" s="55">
        <f>D77</f>
        <v>50</v>
      </c>
      <c r="E92" s="49">
        <f>E84</f>
        <v>47</v>
      </c>
      <c r="F92" s="49">
        <f>F84</f>
        <v>63</v>
      </c>
      <c r="G92" s="49">
        <f>G84</f>
        <v>79</v>
      </c>
      <c r="H92" s="267">
        <f t="shared" ref="H92:I92" si="50">H69+2*H71</f>
        <v>24</v>
      </c>
      <c r="I92" s="267">
        <f t="shared" si="50"/>
        <v>24</v>
      </c>
    </row>
    <row r="93" spans="1:9">
      <c r="A93" s="31"/>
      <c r="B93" s="149" t="s">
        <v>540</v>
      </c>
      <c r="C93" s="55">
        <f>C76</f>
        <v>8</v>
      </c>
      <c r="D93" s="55">
        <f>D76</f>
        <v>7</v>
      </c>
      <c r="E93" s="49">
        <f>E82</f>
        <v>7</v>
      </c>
      <c r="F93" s="49">
        <f>F82</f>
        <v>7</v>
      </c>
      <c r="G93" s="49">
        <f>G82</f>
        <v>6</v>
      </c>
      <c r="H93" s="267">
        <f t="shared" ref="H93:I93" si="51">H87</f>
        <v>6</v>
      </c>
      <c r="I93" s="267">
        <f t="shared" si="51"/>
        <v>6</v>
      </c>
    </row>
    <row r="94" spans="1:9">
      <c r="A94" s="17"/>
      <c r="B94" s="151" t="s">
        <v>90</v>
      </c>
      <c r="C94" s="38"/>
      <c r="D94" s="39"/>
      <c r="E94" s="39"/>
      <c r="F94" s="39"/>
      <c r="G94" s="39"/>
      <c r="H94" s="39"/>
      <c r="I94" s="39"/>
    </row>
    <row r="95" spans="1:9">
      <c r="A95" s="17"/>
      <c r="B95" s="153" t="s">
        <v>0</v>
      </c>
      <c r="C95" s="55" t="s">
        <v>110</v>
      </c>
      <c r="D95" s="55" t="s">
        <v>2</v>
      </c>
      <c r="E95" s="48" t="s">
        <v>3</v>
      </c>
      <c r="F95" s="48" t="s">
        <v>3</v>
      </c>
      <c r="G95" s="49" t="s">
        <v>3</v>
      </c>
      <c r="H95" s="49" t="s">
        <v>3</v>
      </c>
      <c r="I95" s="49" t="s">
        <v>3</v>
      </c>
    </row>
    <row r="96" spans="1:9">
      <c r="A96" s="17"/>
      <c r="B96" s="153" t="s">
        <v>91</v>
      </c>
      <c r="C96" s="50">
        <f t="shared" ref="C96:I96" si="52">C68*0.1</f>
        <v>2</v>
      </c>
      <c r="D96" s="50">
        <f t="shared" si="52"/>
        <v>1.8</v>
      </c>
      <c r="E96" s="50">
        <f t="shared" si="52"/>
        <v>1.6</v>
      </c>
      <c r="F96" s="50">
        <f t="shared" si="52"/>
        <v>1.4000000000000001</v>
      </c>
      <c r="G96" s="61">
        <f t="shared" si="52"/>
        <v>1.2000000000000002</v>
      </c>
      <c r="H96" s="61">
        <f t="shared" si="52"/>
        <v>1.2000000000000002</v>
      </c>
      <c r="I96" s="61">
        <f t="shared" si="52"/>
        <v>1.2000000000000002</v>
      </c>
    </row>
    <row r="97" spans="1:9">
      <c r="A97" s="17"/>
      <c r="B97" s="153" t="s">
        <v>93</v>
      </c>
      <c r="C97" s="50">
        <f t="shared" ref="C97:I97" si="53">C68*0.1</f>
        <v>2</v>
      </c>
      <c r="D97" s="50">
        <f t="shared" si="53"/>
        <v>1.8</v>
      </c>
      <c r="E97" s="50">
        <f t="shared" si="53"/>
        <v>1.6</v>
      </c>
      <c r="F97" s="50">
        <f t="shared" si="53"/>
        <v>1.4000000000000001</v>
      </c>
      <c r="G97" s="61">
        <f t="shared" si="53"/>
        <v>1.2000000000000002</v>
      </c>
      <c r="H97" s="61">
        <f t="shared" si="53"/>
        <v>1.2000000000000002</v>
      </c>
      <c r="I97" s="61">
        <f t="shared" si="53"/>
        <v>1.2000000000000002</v>
      </c>
    </row>
    <row r="98" spans="1:9">
      <c r="A98" s="17"/>
      <c r="B98" s="153" t="s">
        <v>92</v>
      </c>
      <c r="C98" s="50">
        <f t="shared" ref="C98:I98" si="54">C68*0.1/SQRT(2)</f>
        <v>1.4142135623730949</v>
      </c>
      <c r="D98" s="50">
        <f t="shared" si="54"/>
        <v>1.2727922061357855</v>
      </c>
      <c r="E98" s="50">
        <f t="shared" si="54"/>
        <v>1.131370849898476</v>
      </c>
      <c r="F98" s="50">
        <f t="shared" si="54"/>
        <v>0.98994949366116658</v>
      </c>
      <c r="G98" s="61">
        <f t="shared" si="54"/>
        <v>0.84852813742385713</v>
      </c>
      <c r="H98" s="61">
        <f t="shared" si="54"/>
        <v>0.84852813742385713</v>
      </c>
      <c r="I98" s="61">
        <f t="shared" si="54"/>
        <v>0.84852813742385713</v>
      </c>
    </row>
    <row r="99" spans="1:9" ht="25.5">
      <c r="A99" s="17"/>
      <c r="B99" s="147" t="s">
        <v>100</v>
      </c>
      <c r="C99" s="55" t="s">
        <v>542</v>
      </c>
      <c r="D99" s="55" t="s">
        <v>433</v>
      </c>
      <c r="E99" s="48" t="s">
        <v>383</v>
      </c>
      <c r="F99" s="48" t="s">
        <v>467</v>
      </c>
      <c r="G99" s="49" t="s">
        <v>468</v>
      </c>
      <c r="H99" s="49" t="s">
        <v>468</v>
      </c>
      <c r="I99" s="49" t="s">
        <v>468</v>
      </c>
    </row>
    <row r="100" spans="1:9">
      <c r="A100" s="17"/>
      <c r="B100" s="153" t="s">
        <v>94</v>
      </c>
      <c r="C100" s="35">
        <f t="shared" ref="C100:I100" si="55">0.1*C65</f>
        <v>1.8</v>
      </c>
      <c r="D100" s="62">
        <f t="shared" si="55"/>
        <v>1.4000000000000001</v>
      </c>
      <c r="E100" s="63">
        <f t="shared" si="55"/>
        <v>1.2000000000000002</v>
      </c>
      <c r="F100" s="63">
        <f t="shared" si="55"/>
        <v>1.05</v>
      </c>
      <c r="G100" s="271">
        <f t="shared" ref="G100" si="56">0.1*G65</f>
        <v>0.70000000000000007</v>
      </c>
      <c r="H100" s="271">
        <f t="shared" si="55"/>
        <v>0.70000000000000007</v>
      </c>
      <c r="I100" s="271">
        <f t="shared" si="55"/>
        <v>0.70000000000000007</v>
      </c>
    </row>
    <row r="101" spans="1:9">
      <c r="A101" s="17"/>
      <c r="B101" s="153" t="s">
        <v>95</v>
      </c>
      <c r="C101" s="35">
        <f t="shared" ref="C101:I101" si="57">0.1*C65</f>
        <v>1.8</v>
      </c>
      <c r="D101" s="62">
        <f t="shared" si="57"/>
        <v>1.4000000000000001</v>
      </c>
      <c r="E101" s="63">
        <f t="shared" si="57"/>
        <v>1.2000000000000002</v>
      </c>
      <c r="F101" s="63">
        <f t="shared" si="57"/>
        <v>1.05</v>
      </c>
      <c r="G101" s="271">
        <f t="shared" ref="G101" si="58">0.1*G65</f>
        <v>0.70000000000000007</v>
      </c>
      <c r="H101" s="271">
        <f t="shared" si="57"/>
        <v>0.70000000000000007</v>
      </c>
      <c r="I101" s="271">
        <f t="shared" si="57"/>
        <v>0.70000000000000007</v>
      </c>
    </row>
    <row r="102" spans="1:9">
      <c r="A102" s="17"/>
      <c r="B102" s="153" t="s">
        <v>101</v>
      </c>
      <c r="C102" s="35">
        <f t="shared" ref="C102:I102" si="59">0.1*C65/SQRT(2)</f>
        <v>1.2727922061357855</v>
      </c>
      <c r="D102" s="62">
        <f t="shared" si="59"/>
        <v>0.98994949366116658</v>
      </c>
      <c r="E102" s="63">
        <f t="shared" si="59"/>
        <v>0.84852813742385713</v>
      </c>
      <c r="F102" s="63">
        <f t="shared" si="59"/>
        <v>0.74246212024587488</v>
      </c>
      <c r="G102" s="271">
        <f t="shared" ref="G102" si="60">0.1*G65/SQRT(2)</f>
        <v>0.49497474683058329</v>
      </c>
      <c r="H102" s="271">
        <f t="shared" si="59"/>
        <v>0.49497474683058329</v>
      </c>
      <c r="I102" s="271">
        <f t="shared" si="59"/>
        <v>0.49497474683058329</v>
      </c>
    </row>
    <row r="103" spans="1:9" ht="25.5">
      <c r="A103" s="17"/>
      <c r="B103" s="147" t="s">
        <v>1</v>
      </c>
      <c r="C103" s="55" t="s">
        <v>3</v>
      </c>
      <c r="D103" s="55" t="s">
        <v>3</v>
      </c>
      <c r="E103" s="49" t="s">
        <v>111</v>
      </c>
      <c r="F103" s="49" t="s">
        <v>111</v>
      </c>
      <c r="G103" s="49" t="s">
        <v>111</v>
      </c>
      <c r="H103" s="49" t="s">
        <v>111</v>
      </c>
      <c r="I103" s="49" t="s">
        <v>111</v>
      </c>
    </row>
    <row r="104" spans="1:9">
      <c r="A104" s="17"/>
      <c r="B104" s="153" t="s">
        <v>96</v>
      </c>
      <c r="C104" s="40">
        <f>0.05*C76</f>
        <v>0.4</v>
      </c>
      <c r="D104" s="40">
        <f>0.05*D76</f>
        <v>0.35000000000000003</v>
      </c>
      <c r="E104" s="54"/>
      <c r="F104" s="54"/>
      <c r="G104" s="54"/>
      <c r="H104" s="54"/>
      <c r="I104" s="54"/>
    </row>
    <row r="105" spans="1:9">
      <c r="A105" s="17"/>
      <c r="B105" s="153" t="s">
        <v>97</v>
      </c>
      <c r="C105" s="40">
        <f>0.05*C76</f>
        <v>0.4</v>
      </c>
      <c r="D105" s="40">
        <f>0.05*D76</f>
        <v>0.35000000000000003</v>
      </c>
      <c r="E105" s="54"/>
      <c r="F105" s="54"/>
      <c r="G105" s="54"/>
      <c r="H105" s="54"/>
      <c r="I105" s="54"/>
    </row>
    <row r="106" spans="1:9">
      <c r="A106" s="17"/>
      <c r="B106" s="153" t="s">
        <v>98</v>
      </c>
      <c r="C106" s="40">
        <f>0.05*C76</f>
        <v>0.4</v>
      </c>
      <c r="D106" s="40">
        <f>0.05*D76</f>
        <v>0.35000000000000003</v>
      </c>
      <c r="E106" s="54"/>
      <c r="F106" s="54"/>
      <c r="G106" s="54"/>
      <c r="H106" s="54"/>
      <c r="I106" s="54"/>
    </row>
    <row r="107" spans="1:9">
      <c r="A107" s="17"/>
      <c r="B107" s="153" t="s">
        <v>112</v>
      </c>
      <c r="C107" s="54"/>
      <c r="D107" s="54"/>
      <c r="E107" s="64">
        <f>0.1*E82</f>
        <v>0.70000000000000007</v>
      </c>
      <c r="F107" s="64">
        <f>0.1*F82</f>
        <v>0.70000000000000007</v>
      </c>
      <c r="G107" s="272">
        <f>0.05*G87</f>
        <v>0</v>
      </c>
      <c r="H107" s="272">
        <f>0.05*H87</f>
        <v>0.30000000000000004</v>
      </c>
      <c r="I107" s="272">
        <f>0.05*I87</f>
        <v>0.30000000000000004</v>
      </c>
    </row>
    <row r="108" spans="1:9">
      <c r="A108" s="17"/>
      <c r="B108" s="153" t="s">
        <v>113</v>
      </c>
      <c r="C108" s="54"/>
      <c r="D108" s="54"/>
      <c r="E108" s="64">
        <f>0.1*E82</f>
        <v>0.70000000000000007</v>
      </c>
      <c r="F108" s="64">
        <f>0.1*F82</f>
        <v>0.70000000000000007</v>
      </c>
      <c r="G108" s="272">
        <f>0.05*G87</f>
        <v>0</v>
      </c>
      <c r="H108" s="272">
        <f>0.05*H87</f>
        <v>0.30000000000000004</v>
      </c>
      <c r="I108" s="272">
        <f>0.05*I87</f>
        <v>0.30000000000000004</v>
      </c>
    </row>
    <row r="109" spans="1:9">
      <c r="A109" s="17"/>
      <c r="B109" s="153" t="s">
        <v>114</v>
      </c>
      <c r="C109" s="54"/>
      <c r="D109" s="54"/>
      <c r="E109" s="64">
        <f>0.1*E82/SQRT(2)</f>
        <v>0.49497474683058329</v>
      </c>
      <c r="F109" s="64">
        <f>0.1*F82/SQRT(2)</f>
        <v>0.49497474683058329</v>
      </c>
      <c r="G109" s="272">
        <f>0.05*G87/SQRT(2)</f>
        <v>0</v>
      </c>
      <c r="H109" s="272">
        <f>0.05*H87/SQRT(2)</f>
        <v>0.21213203435596428</v>
      </c>
      <c r="I109" s="272">
        <f>0.05*I87/SQRT(2)</f>
        <v>0.21213203435596428</v>
      </c>
    </row>
    <row r="110" spans="1:9">
      <c r="B110" s="151" t="s">
        <v>34</v>
      </c>
      <c r="C110" s="65"/>
      <c r="D110" s="65"/>
      <c r="E110" s="65"/>
      <c r="F110" s="65"/>
      <c r="G110" s="65"/>
      <c r="H110" s="65"/>
      <c r="I110" s="65"/>
    </row>
    <row r="111" spans="1:9" ht="38.25">
      <c r="B111" s="147" t="s">
        <v>29</v>
      </c>
      <c r="C111" s="66" t="s">
        <v>41</v>
      </c>
      <c r="D111" s="66" t="s">
        <v>40</v>
      </c>
      <c r="E111" s="66" t="s">
        <v>459</v>
      </c>
      <c r="F111" s="66" t="s">
        <v>459</v>
      </c>
      <c r="G111" s="66" t="s">
        <v>459</v>
      </c>
      <c r="H111" s="66" t="s">
        <v>30</v>
      </c>
      <c r="I111" s="66" t="s">
        <v>30</v>
      </c>
    </row>
    <row r="112" spans="1:9">
      <c r="B112" s="147" t="s">
        <v>31</v>
      </c>
      <c r="C112" s="66" t="s">
        <v>32</v>
      </c>
      <c r="D112" s="66" t="s">
        <v>32</v>
      </c>
      <c r="E112" s="66" t="s">
        <v>32</v>
      </c>
      <c r="F112" s="66" t="s">
        <v>32</v>
      </c>
      <c r="G112" s="66" t="s">
        <v>32</v>
      </c>
      <c r="H112" s="66" t="s">
        <v>33</v>
      </c>
      <c r="I112" s="66" t="s">
        <v>33</v>
      </c>
    </row>
    <row r="113" spans="1:9">
      <c r="B113" s="147" t="s">
        <v>23</v>
      </c>
      <c r="C113" s="66" t="s">
        <v>24</v>
      </c>
      <c r="D113" s="66" t="s">
        <v>24</v>
      </c>
      <c r="E113" s="66" t="s">
        <v>24</v>
      </c>
      <c r="F113" s="66" t="s">
        <v>24</v>
      </c>
      <c r="G113" s="66" t="s">
        <v>24</v>
      </c>
      <c r="H113" s="66" t="s">
        <v>24</v>
      </c>
      <c r="I113" s="66" t="s">
        <v>24</v>
      </c>
    </row>
    <row r="114" spans="1:9">
      <c r="B114" s="147" t="s">
        <v>25</v>
      </c>
      <c r="C114" s="66" t="s">
        <v>24</v>
      </c>
      <c r="D114" s="66" t="s">
        <v>24</v>
      </c>
      <c r="E114" s="66" t="s">
        <v>24</v>
      </c>
      <c r="F114" s="66" t="s">
        <v>24</v>
      </c>
      <c r="G114" s="66" t="s">
        <v>24</v>
      </c>
      <c r="H114" s="66" t="s">
        <v>24</v>
      </c>
      <c r="I114" s="66" t="s">
        <v>24</v>
      </c>
    </row>
    <row r="115" spans="1:9" ht="38.25">
      <c r="B115" s="147" t="s">
        <v>26</v>
      </c>
      <c r="C115" s="66" t="s">
        <v>27</v>
      </c>
      <c r="D115" s="66" t="s">
        <v>27</v>
      </c>
      <c r="E115" s="66" t="s">
        <v>28</v>
      </c>
      <c r="F115" s="66" t="s">
        <v>28</v>
      </c>
      <c r="G115" s="66" t="s">
        <v>28</v>
      </c>
      <c r="H115" s="66" t="s">
        <v>48</v>
      </c>
      <c r="I115" s="66" t="s">
        <v>48</v>
      </c>
    </row>
    <row r="116" spans="1:9">
      <c r="A116" s="17"/>
      <c r="B116" s="151" t="s">
        <v>8</v>
      </c>
      <c r="C116" s="38"/>
      <c r="D116" s="39"/>
      <c r="E116" s="39"/>
      <c r="F116" s="39"/>
      <c r="G116" s="39"/>
      <c r="H116" s="39"/>
      <c r="I116" s="39"/>
    </row>
    <row r="117" spans="1:9">
      <c r="A117" s="17"/>
      <c r="B117" s="147" t="s">
        <v>9</v>
      </c>
      <c r="C117" s="34" t="s">
        <v>10</v>
      </c>
      <c r="D117" s="62" t="s">
        <v>458</v>
      </c>
      <c r="E117" s="62" t="s">
        <v>458</v>
      </c>
      <c r="F117" s="62" t="s">
        <v>458</v>
      </c>
      <c r="G117" s="62" t="s">
        <v>458</v>
      </c>
      <c r="H117" s="62" t="s">
        <v>458</v>
      </c>
      <c r="I117" s="62" t="s">
        <v>458</v>
      </c>
    </row>
    <row r="118" spans="1:9">
      <c r="A118" s="17"/>
      <c r="B118" s="147" t="s">
        <v>17</v>
      </c>
      <c r="C118" s="34" t="s">
        <v>20</v>
      </c>
      <c r="D118" s="62" t="s">
        <v>20</v>
      </c>
      <c r="E118" s="62" t="s">
        <v>20</v>
      </c>
      <c r="F118" s="62" t="s">
        <v>46</v>
      </c>
      <c r="G118" s="62" t="s">
        <v>46</v>
      </c>
      <c r="H118" s="62" t="s">
        <v>46</v>
      </c>
      <c r="I118" s="62" t="s">
        <v>46</v>
      </c>
    </row>
    <row r="119" spans="1:9">
      <c r="A119" s="17"/>
      <c r="B119" s="147" t="s">
        <v>18</v>
      </c>
      <c r="C119" s="34" t="s">
        <v>21</v>
      </c>
      <c r="D119" s="67" t="s">
        <v>21</v>
      </c>
      <c r="E119" s="67" t="s">
        <v>21</v>
      </c>
      <c r="F119" s="62" t="s">
        <v>22</v>
      </c>
      <c r="G119" s="62" t="s">
        <v>22</v>
      </c>
      <c r="H119" s="62" t="s">
        <v>22</v>
      </c>
      <c r="I119" s="62" t="s">
        <v>22</v>
      </c>
    </row>
    <row r="120" spans="1:9">
      <c r="B120" s="147" t="s">
        <v>11</v>
      </c>
      <c r="C120" s="34" t="s">
        <v>47</v>
      </c>
      <c r="D120" s="34" t="s">
        <v>47</v>
      </c>
      <c r="E120" s="34" t="s">
        <v>47</v>
      </c>
      <c r="F120" s="34" t="s">
        <v>47</v>
      </c>
      <c r="G120" s="34" t="s">
        <v>47</v>
      </c>
      <c r="H120" s="34" t="s">
        <v>47</v>
      </c>
      <c r="I120" s="34" t="s">
        <v>47</v>
      </c>
    </row>
    <row r="121" spans="1:9">
      <c r="B121" s="147" t="s">
        <v>13</v>
      </c>
      <c r="C121" s="35" t="s">
        <v>12</v>
      </c>
      <c r="D121" s="35" t="s">
        <v>12</v>
      </c>
      <c r="E121" s="35" t="s">
        <v>12</v>
      </c>
      <c r="F121" s="35" t="s">
        <v>12</v>
      </c>
      <c r="G121" s="35" t="s">
        <v>12</v>
      </c>
      <c r="H121" s="35" t="s">
        <v>12</v>
      </c>
      <c r="I121" s="35" t="s">
        <v>12</v>
      </c>
    </row>
    <row r="122" spans="1:9" ht="25.5">
      <c r="B122" s="147" t="s">
        <v>14</v>
      </c>
      <c r="C122" s="66" t="s">
        <v>15</v>
      </c>
      <c r="D122" s="66" t="s">
        <v>16</v>
      </c>
      <c r="E122" s="66" t="s">
        <v>147</v>
      </c>
      <c r="F122" s="66" t="s">
        <v>147</v>
      </c>
      <c r="G122" s="66" t="s">
        <v>147</v>
      </c>
      <c r="H122" s="66" t="s">
        <v>147</v>
      </c>
      <c r="I122" s="66" t="s">
        <v>147</v>
      </c>
    </row>
    <row r="123" spans="1:9">
      <c r="A123" s="17"/>
      <c r="B123" s="156" t="s">
        <v>460</v>
      </c>
      <c r="C123" s="68"/>
      <c r="D123" s="68"/>
      <c r="E123" s="68"/>
      <c r="F123" s="68"/>
      <c r="G123" s="68"/>
      <c r="H123" s="68"/>
      <c r="I123" s="68"/>
    </row>
    <row r="124" spans="1:9" s="21" customFormat="1">
      <c r="A124" s="18"/>
      <c r="B124" s="147" t="s">
        <v>290</v>
      </c>
      <c r="C124" s="34" t="str">
        <f t="shared" ref="C124:I124" si="61">C7</f>
        <v>finFET</v>
      </c>
      <c r="D124" s="34" t="str">
        <f t="shared" si="61"/>
        <v>finFET</v>
      </c>
      <c r="E124" s="34" t="str">
        <f t="shared" si="61"/>
        <v>LGAA</v>
      </c>
      <c r="F124" s="34" t="str">
        <f t="shared" si="61"/>
        <v>LGAA</v>
      </c>
      <c r="G124" s="34" t="str">
        <f t="shared" si="61"/>
        <v>LGAA</v>
      </c>
      <c r="H124" s="34" t="str">
        <f t="shared" si="61"/>
        <v>VGAA</v>
      </c>
      <c r="I124" s="34" t="str">
        <f t="shared" si="61"/>
        <v>VGAA</v>
      </c>
    </row>
    <row r="125" spans="1:9" s="21" customFormat="1">
      <c r="A125" s="18"/>
      <c r="B125" s="153" t="s">
        <v>146</v>
      </c>
      <c r="C125" s="69">
        <v>0.75</v>
      </c>
      <c r="D125" s="69">
        <v>0.7</v>
      </c>
      <c r="E125" s="69">
        <v>0.65</v>
      </c>
      <c r="F125" s="70">
        <v>0.65</v>
      </c>
      <c r="G125" s="70">
        <v>0.65</v>
      </c>
      <c r="H125" s="273">
        <v>0.6</v>
      </c>
      <c r="I125" s="273">
        <v>0.55000000000000004</v>
      </c>
    </row>
    <row r="126" spans="1:9" s="21" customFormat="1">
      <c r="A126" s="18"/>
      <c r="B126" s="153" t="s">
        <v>127</v>
      </c>
      <c r="C126" s="71">
        <v>68</v>
      </c>
      <c r="D126" s="71">
        <v>75</v>
      </c>
      <c r="E126" s="71">
        <v>67</v>
      </c>
      <c r="F126" s="71">
        <v>72</v>
      </c>
      <c r="G126" s="71">
        <v>75</v>
      </c>
      <c r="H126" s="274">
        <v>50</v>
      </c>
      <c r="I126" s="274">
        <v>40</v>
      </c>
    </row>
    <row r="127" spans="1:9" s="21" customFormat="1">
      <c r="A127" s="18"/>
      <c r="B127" s="153" t="s">
        <v>233</v>
      </c>
      <c r="C127" s="69">
        <v>1.1000000000000001</v>
      </c>
      <c r="D127" s="69">
        <v>1.1000000000000001</v>
      </c>
      <c r="E127" s="64">
        <v>1</v>
      </c>
      <c r="F127" s="72">
        <v>1</v>
      </c>
      <c r="G127" s="72">
        <v>1</v>
      </c>
      <c r="H127" s="72">
        <v>1</v>
      </c>
      <c r="I127" s="72">
        <v>1</v>
      </c>
    </row>
    <row r="128" spans="1:9" s="21" customFormat="1">
      <c r="A128" s="18"/>
      <c r="B128" s="153" t="s">
        <v>489</v>
      </c>
      <c r="C128" s="71">
        <f>C126*LOG10((0.000001/(C70*C68)/0.000000001)*0.0000001/(10)/0.000000001)</f>
        <v>190.1198411793971</v>
      </c>
      <c r="D128" s="71">
        <f>D126*LOG10((0.000001/(D70*D68)/0.000000001)*0.0000001/(10)/0.000000001)</f>
        <v>213.12281309285626</v>
      </c>
      <c r="E128" s="73">
        <f>E126*LOG10((0.000001/(E70*E68)/0.000000001)*0.0000001/(10)/0.000000001)</f>
        <v>193.81693203359282</v>
      </c>
      <c r="F128" s="268">
        <f>F126*LOG10((0.000001/(F70*F68)/0.000000001)*0.0000001/(10)/0.000000001)</f>
        <v>212.4563023677469</v>
      </c>
      <c r="G128" s="268">
        <f>G126*LOG10((0.000001/(G70*G68)/0.000000001)*0.0000001/(10)/0.000000001)</f>
        <v>226.32965752203236</v>
      </c>
      <c r="H128" s="268">
        <f t="shared" ref="H128:I128" si="62">H126*LOG10((0.000001/(H70*H68)/0.000000001)*0.0000001/(10)/0.000000001)</f>
        <v>150.88643834802158</v>
      </c>
      <c r="I128" s="268">
        <f t="shared" si="62"/>
        <v>120.70915067841726</v>
      </c>
    </row>
    <row r="129" spans="1:9" s="21" customFormat="1">
      <c r="A129" s="18"/>
      <c r="B129" s="153" t="s">
        <v>234</v>
      </c>
      <c r="C129" s="71">
        <f t="shared" ref="C129:I129" si="63">C126*LOG10((0.000001/(C70*C69)/0.000000001)*0.0000001/(0.1)/0.000000001)</f>
        <v>323.30513858863776</v>
      </c>
      <c r="D129" s="71">
        <f t="shared" si="63"/>
        <v>359.69100130080562</v>
      </c>
      <c r="E129" s="73">
        <f t="shared" si="63"/>
        <v>324.38971302961824</v>
      </c>
      <c r="F129" s="268">
        <f t="shared" si="63"/>
        <v>352.28088218535345</v>
      </c>
      <c r="G129" s="268">
        <f t="shared" si="63"/>
        <v>371.30864829973638</v>
      </c>
      <c r="H129" s="268">
        <f t="shared" si="63"/>
        <v>247.53909886649092</v>
      </c>
      <c r="I129" s="268">
        <f t="shared" si="63"/>
        <v>198.03127909319272</v>
      </c>
    </row>
    <row r="130" spans="1:9" s="21" customFormat="1">
      <c r="A130" s="18"/>
      <c r="B130" s="153" t="s">
        <v>128</v>
      </c>
      <c r="C130" s="71">
        <v>150</v>
      </c>
      <c r="D130" s="71">
        <v>125</v>
      </c>
      <c r="E130" s="73">
        <v>125</v>
      </c>
      <c r="F130" s="268">
        <v>100</v>
      </c>
      <c r="G130" s="268">
        <v>100</v>
      </c>
      <c r="H130" s="268">
        <v>100</v>
      </c>
      <c r="I130" s="268">
        <v>100</v>
      </c>
    </row>
    <row r="131" spans="1:9" s="21" customFormat="1">
      <c r="A131" s="18"/>
      <c r="B131" s="153" t="s">
        <v>237</v>
      </c>
      <c r="C131" s="71">
        <v>300</v>
      </c>
      <c r="D131" s="71">
        <f>0.95*C131</f>
        <v>285</v>
      </c>
      <c r="E131" s="73">
        <f>0.95*D131</f>
        <v>270.75</v>
      </c>
      <c r="F131" s="268">
        <f>0.95*E131</f>
        <v>257.21249999999998</v>
      </c>
      <c r="G131" s="268">
        <f t="shared" ref="G131:I131" si="64">0.95*F131</f>
        <v>244.35187499999998</v>
      </c>
      <c r="H131" s="268">
        <f t="shared" si="64"/>
        <v>232.13428124999996</v>
      </c>
      <c r="I131" s="268">
        <f t="shared" si="64"/>
        <v>220.52756718749995</v>
      </c>
    </row>
    <row r="132" spans="1:9" s="21" customFormat="1">
      <c r="A132" s="18"/>
      <c r="B132" s="153" t="s">
        <v>129</v>
      </c>
      <c r="C132" s="74">
        <v>1.3199999999999999E-7</v>
      </c>
      <c r="D132" s="74">
        <f>1.05*C132</f>
        <v>1.3859999999999998E-7</v>
      </c>
      <c r="E132" s="75">
        <f>1.05*D132</f>
        <v>1.4552999999999998E-7</v>
      </c>
      <c r="F132" s="75">
        <f>E132</f>
        <v>1.4552999999999998E-7</v>
      </c>
      <c r="G132" s="75">
        <f t="shared" ref="G132:I132" si="65">F132</f>
        <v>1.4552999999999998E-7</v>
      </c>
      <c r="H132" s="75">
        <f t="shared" si="65"/>
        <v>1.4552999999999998E-7</v>
      </c>
      <c r="I132" s="75">
        <f t="shared" si="65"/>
        <v>1.4552999999999998E-7</v>
      </c>
    </row>
    <row r="133" spans="1:9" s="21" customFormat="1">
      <c r="A133" s="18"/>
      <c r="B133" s="153" t="s">
        <v>130</v>
      </c>
      <c r="C133" s="76">
        <f t="shared" ref="C133:I133" si="66">10000000*C70*C68/C130*C132</f>
        <v>0.14080000000000001</v>
      </c>
      <c r="D133" s="76">
        <f t="shared" si="66"/>
        <v>0.15966719999999998</v>
      </c>
      <c r="E133" s="76">
        <f t="shared" si="66"/>
        <v>0.14902271999999997</v>
      </c>
      <c r="F133" s="76">
        <f t="shared" si="66"/>
        <v>0.16299359999999999</v>
      </c>
      <c r="G133" s="76">
        <f t="shared" si="66"/>
        <v>0.13970879999999999</v>
      </c>
      <c r="H133" s="76">
        <f t="shared" si="66"/>
        <v>0.13970879999999999</v>
      </c>
      <c r="I133" s="76">
        <f t="shared" si="66"/>
        <v>0.13970879999999999</v>
      </c>
    </row>
    <row r="134" spans="1:9" s="21" customFormat="1">
      <c r="A134" s="18"/>
      <c r="B134" s="153" t="s">
        <v>131</v>
      </c>
      <c r="C134" s="76">
        <f t="shared" ref="C134:I134" si="67">10000000*C70*C69/C130*C132</f>
        <v>0.15487999999999999</v>
      </c>
      <c r="D134" s="76">
        <f t="shared" si="67"/>
        <v>0.17740799999999998</v>
      </c>
      <c r="E134" s="76">
        <f t="shared" si="67"/>
        <v>0.16765055999999998</v>
      </c>
      <c r="F134" s="76">
        <f t="shared" si="67"/>
        <v>0.18627839999999998</v>
      </c>
      <c r="G134" s="76">
        <f t="shared" si="67"/>
        <v>0.16299359999999999</v>
      </c>
      <c r="H134" s="76">
        <f t="shared" si="67"/>
        <v>0.16299359999999999</v>
      </c>
      <c r="I134" s="76">
        <f t="shared" si="67"/>
        <v>0.16299359999999999</v>
      </c>
    </row>
    <row r="135" spans="1:9" s="21" customFormat="1">
      <c r="A135" s="18"/>
      <c r="B135" s="153" t="s">
        <v>488</v>
      </c>
      <c r="C135" s="71">
        <f t="shared" ref="C135:I135" si="68">1000000*C141*C132*(C125*1000-C128-C133*1000/2)</f>
        <v>2027.3289218031732</v>
      </c>
      <c r="D135" s="71">
        <f t="shared" si="68"/>
        <v>1770.1877846646078</v>
      </c>
      <c r="E135" s="73">
        <f t="shared" si="68"/>
        <v>1917.1247565370227</v>
      </c>
      <c r="F135" s="73">
        <f t="shared" si="68"/>
        <v>1788.4121555037379</v>
      </c>
      <c r="G135" s="268">
        <f t="shared" si="68"/>
        <v>1777.2061392658748</v>
      </c>
      <c r="H135" s="268">
        <f t="shared" si="68"/>
        <v>1905.0066137217564</v>
      </c>
      <c r="I135" s="268">
        <f t="shared" si="68"/>
        <v>1805.437765004109</v>
      </c>
    </row>
    <row r="136" spans="1:9" s="21" customFormat="1">
      <c r="A136" s="18"/>
      <c r="B136" s="153" t="s">
        <v>487</v>
      </c>
      <c r="C136" s="71">
        <f t="shared" ref="C136:I136" si="69">C135/(1+C131*C135/(C125*1000-C128)/1000)</f>
        <v>971.73341760740607</v>
      </c>
      <c r="D136" s="71">
        <f t="shared" si="69"/>
        <v>869.35729541804346</v>
      </c>
      <c r="E136" s="73">
        <f t="shared" si="69"/>
        <v>896.75949692915083</v>
      </c>
      <c r="F136" s="73">
        <f t="shared" si="69"/>
        <v>871.83137638333187</v>
      </c>
      <c r="G136" s="268">
        <f t="shared" si="69"/>
        <v>877.63107439472174</v>
      </c>
      <c r="H136" s="268">
        <f t="shared" si="69"/>
        <v>959.87281789839551</v>
      </c>
      <c r="I136" s="268">
        <f t="shared" si="69"/>
        <v>936.69419156008314</v>
      </c>
    </row>
    <row r="137" spans="1:9" s="21" customFormat="1">
      <c r="A137" s="18"/>
      <c r="B137" s="153" t="s">
        <v>485</v>
      </c>
      <c r="C137" s="71">
        <f>C136*C90/1000</f>
        <v>95.229874925525806</v>
      </c>
      <c r="D137" s="71">
        <f>D136*D90/1000</f>
        <v>93.021230609730651</v>
      </c>
      <c r="E137" s="73">
        <f>F136*F90/1000</f>
        <v>83.695812132799858</v>
      </c>
      <c r="F137" s="73">
        <f>F136*F90/1000</f>
        <v>83.695812132799858</v>
      </c>
      <c r="G137" s="268">
        <f t="shared" ref="G137:I137" si="70">G136*G90/1000</f>
        <v>96.539418183419386</v>
      </c>
      <c r="H137" s="268">
        <f t="shared" si="70"/>
        <v>23.036947629561492</v>
      </c>
      <c r="I137" s="268">
        <f t="shared" si="70"/>
        <v>22.480660597441993</v>
      </c>
    </row>
    <row r="138" spans="1:9" s="21" customFormat="1">
      <c r="A138" s="18"/>
      <c r="B138" s="153" t="s">
        <v>238</v>
      </c>
      <c r="C138" s="71">
        <f t="shared" ref="C138:I138" si="71">1000000*C141*C132*(C125*1000-C129-C134*1000/2)</f>
        <v>1446.5437849935802</v>
      </c>
      <c r="D138" s="71">
        <f t="shared" si="71"/>
        <v>1094.2024627929391</v>
      </c>
      <c r="E138" s="73">
        <f t="shared" si="71"/>
        <v>1214.478340802754</v>
      </c>
      <c r="F138" s="73">
        <f t="shared" si="71"/>
        <v>1027.5983703966035</v>
      </c>
      <c r="G138" s="268">
        <f t="shared" si="71"/>
        <v>990.50191310504192</v>
      </c>
      <c r="H138" s="268">
        <f t="shared" si="71"/>
        <v>1361.0439955941745</v>
      </c>
      <c r="I138" s="268">
        <f t="shared" si="71"/>
        <v>1358.5717900898276</v>
      </c>
    </row>
    <row r="139" spans="1:9">
      <c r="B139" s="153" t="s">
        <v>239</v>
      </c>
      <c r="C139" s="71">
        <f t="shared" ref="C139:I139" si="72">C138/(1+C131*C135/(C125*1000-C129)/1000)</f>
        <v>596.421542146825</v>
      </c>
      <c r="D139" s="71">
        <f t="shared" si="72"/>
        <v>440.76873489602622</v>
      </c>
      <c r="E139" s="73">
        <f t="shared" si="72"/>
        <v>468.16601920170524</v>
      </c>
      <c r="F139" s="73">
        <f t="shared" si="72"/>
        <v>403.75764728596613</v>
      </c>
      <c r="G139" s="268">
        <f t="shared" si="72"/>
        <v>387.1833642247023</v>
      </c>
      <c r="H139" s="268">
        <f t="shared" si="72"/>
        <v>603.65915121784542</v>
      </c>
      <c r="I139" s="268">
        <f t="shared" si="72"/>
        <v>637.46648111759453</v>
      </c>
    </row>
    <row r="140" spans="1:9">
      <c r="B140" s="153" t="s">
        <v>486</v>
      </c>
      <c r="C140" s="71">
        <f>C139*C90/1000</f>
        <v>58.44931113038885</v>
      </c>
      <c r="D140" s="71">
        <f>D139*D90/1000</f>
        <v>47.162254633874809</v>
      </c>
      <c r="E140" s="73">
        <f>F139*F90/1000</f>
        <v>38.760734139452744</v>
      </c>
      <c r="F140" s="73">
        <f>F139*F90/1000</f>
        <v>38.760734139452744</v>
      </c>
      <c r="G140" s="268">
        <f t="shared" ref="G140:I140" si="73">G139*G90/1000</f>
        <v>42.590170064717256</v>
      </c>
      <c r="H140" s="268">
        <f t="shared" si="73"/>
        <v>14.487819629228291</v>
      </c>
      <c r="I140" s="268">
        <f t="shared" si="73"/>
        <v>15.29919554682227</v>
      </c>
    </row>
    <row r="141" spans="1:9">
      <c r="B141" s="153" t="s">
        <v>240</v>
      </c>
      <c r="C141" s="69">
        <f t="shared" ref="C141:I141" si="74">(3.9*0.00000000000885/C127*1000000000000)</f>
        <v>31.377272727272725</v>
      </c>
      <c r="D141" s="69">
        <f t="shared" si="74"/>
        <v>31.377272727272725</v>
      </c>
      <c r="E141" s="64">
        <f t="shared" si="74"/>
        <v>34.515000000000001</v>
      </c>
      <c r="F141" s="64">
        <f t="shared" si="74"/>
        <v>34.515000000000001</v>
      </c>
      <c r="G141" s="272">
        <f t="shared" si="74"/>
        <v>34.515000000000001</v>
      </c>
      <c r="H141" s="272">
        <f t="shared" si="74"/>
        <v>34.515000000000001</v>
      </c>
      <c r="I141" s="272">
        <f t="shared" si="74"/>
        <v>34.515000000000001</v>
      </c>
    </row>
    <row r="142" spans="1:9">
      <c r="B142" s="153" t="s">
        <v>306</v>
      </c>
      <c r="C142" s="69">
        <v>4.5</v>
      </c>
      <c r="D142" s="69">
        <v>4</v>
      </c>
      <c r="E142" s="64">
        <v>3.5</v>
      </c>
      <c r="F142" s="64">
        <v>3.5</v>
      </c>
      <c r="G142" s="272">
        <v>3</v>
      </c>
      <c r="H142" s="272">
        <v>2.5</v>
      </c>
      <c r="I142" s="272">
        <v>2.5</v>
      </c>
    </row>
    <row r="143" spans="1:9">
      <c r="B143" s="153" t="s">
        <v>307</v>
      </c>
      <c r="C143" s="69">
        <v>1</v>
      </c>
      <c r="D143" s="69">
        <f>D142/$C142*D92/$C92*D91/$C91*$C90/D90*$C71/D71</f>
        <v>0.90458059305411331</v>
      </c>
      <c r="E143" s="69">
        <f t="shared" ref="E143:I143" si="75">E142/$C142*E92/$C92*E91/$C91*$C90/E90*$C71/E71</f>
        <v>1.105692729766804</v>
      </c>
      <c r="F143" s="69">
        <f t="shared" si="75"/>
        <v>1.1671527777777775</v>
      </c>
      <c r="G143" s="69">
        <f t="shared" si="75"/>
        <v>0.93842424242424249</v>
      </c>
      <c r="H143" s="69">
        <f t="shared" si="75"/>
        <v>0.84691358024691377</v>
      </c>
      <c r="I143" s="69">
        <f t="shared" si="75"/>
        <v>0.84691358024691377</v>
      </c>
    </row>
    <row r="144" spans="1:9">
      <c r="B144" s="153" t="s">
        <v>241</v>
      </c>
      <c r="C144" s="69">
        <f t="shared" ref="C144:I144" si="76">(1+2*C143)*C141*(1000*C70*C68)*0.000001</f>
        <v>1.5061090909090908</v>
      </c>
      <c r="D144" s="69">
        <f t="shared" si="76"/>
        <v>1.2692709600679692</v>
      </c>
      <c r="E144" s="69">
        <f t="shared" si="76"/>
        <v>1.4187644049382717</v>
      </c>
      <c r="F144" s="69">
        <f t="shared" si="76"/>
        <v>1.2889358299999998</v>
      </c>
      <c r="G144" s="69">
        <f t="shared" si="76"/>
        <v>0.95322648436363622</v>
      </c>
      <c r="H144" s="69">
        <f t="shared" si="76"/>
        <v>0.89258346666666688</v>
      </c>
      <c r="I144" s="69">
        <f t="shared" si="76"/>
        <v>0.89258346666666688</v>
      </c>
    </row>
    <row r="145" spans="1:9">
      <c r="B145" s="153" t="s">
        <v>242</v>
      </c>
      <c r="C145" s="69">
        <f t="shared" ref="C145:I145" si="77">(1+2*C143)*C141*(1000*C70*C69)*0.000001</f>
        <v>1.65672</v>
      </c>
      <c r="D145" s="69">
        <f t="shared" si="77"/>
        <v>1.410301066742188</v>
      </c>
      <c r="E145" s="69">
        <f t="shared" si="77"/>
        <v>1.5961099555555556</v>
      </c>
      <c r="F145" s="69">
        <f t="shared" si="77"/>
        <v>1.4730695199999997</v>
      </c>
      <c r="G145" s="69">
        <f t="shared" si="77"/>
        <v>1.1120975650909088</v>
      </c>
      <c r="H145" s="69">
        <f t="shared" si="77"/>
        <v>1.041347377777778</v>
      </c>
      <c r="I145" s="69">
        <f t="shared" si="77"/>
        <v>1.041347377777778</v>
      </c>
    </row>
    <row r="146" spans="1:9">
      <c r="B146" s="152" t="s">
        <v>243</v>
      </c>
      <c r="C146" s="69">
        <f>3*C144*C125/C136*1000</f>
        <v>3.4873200747682378</v>
      </c>
      <c r="D146" s="69">
        <f t="shared" ref="D146:I146" si="78">3*D144*D125/D136*1000</f>
        <v>3.0660224860263061</v>
      </c>
      <c r="E146" s="64">
        <f t="shared" si="78"/>
        <v>3.0850976199343294</v>
      </c>
      <c r="F146" s="272">
        <f t="shared" si="78"/>
        <v>2.8829254562121682</v>
      </c>
      <c r="G146" s="272">
        <f t="shared" si="78"/>
        <v>2.1179647106172133</v>
      </c>
      <c r="H146" s="272">
        <f t="shared" si="78"/>
        <v>1.6738157493799013</v>
      </c>
      <c r="I146" s="272">
        <f t="shared" si="78"/>
        <v>1.5722983373549957</v>
      </c>
    </row>
    <row r="147" spans="1:9">
      <c r="B147" s="152" t="s">
        <v>244</v>
      </c>
      <c r="C147" s="69">
        <f t="shared" ref="C147:I147" si="79">1/C146</f>
        <v>0.28675314526913864</v>
      </c>
      <c r="D147" s="69">
        <f t="shared" si="79"/>
        <v>0.3261554683821129</v>
      </c>
      <c r="E147" s="64">
        <f t="shared" si="79"/>
        <v>0.3241388517298478</v>
      </c>
      <c r="F147" s="272">
        <f t="shared" si="79"/>
        <v>0.34686987755621151</v>
      </c>
      <c r="G147" s="272">
        <f t="shared" si="79"/>
        <v>0.47215139845676746</v>
      </c>
      <c r="H147" s="272">
        <f t="shared" si="79"/>
        <v>0.5974373226984333</v>
      </c>
      <c r="I147" s="272">
        <f t="shared" si="79"/>
        <v>0.63601161194525813</v>
      </c>
    </row>
    <row r="148" spans="1:9" ht="12.95" customHeight="1">
      <c r="B148" s="152" t="s">
        <v>132</v>
      </c>
      <c r="C148" s="69">
        <f t="shared" ref="C148:I148" si="80">3*C144*C125^2</f>
        <v>2.5415590909090913</v>
      </c>
      <c r="D148" s="69">
        <f t="shared" si="80"/>
        <v>1.8658283112999146</v>
      </c>
      <c r="E148" s="64">
        <f t="shared" si="80"/>
        <v>1.7982838832592596</v>
      </c>
      <c r="F148" s="272">
        <f t="shared" si="80"/>
        <v>1.6337261645249999</v>
      </c>
      <c r="G148" s="272">
        <f t="shared" si="80"/>
        <v>1.2082145689309089</v>
      </c>
      <c r="H148" s="272">
        <f t="shared" si="80"/>
        <v>0.96399014400000027</v>
      </c>
      <c r="I148" s="272">
        <f t="shared" si="80"/>
        <v>0.81001949600000034</v>
      </c>
    </row>
    <row r="149" spans="1:9" s="17" customFormat="1">
      <c r="A149" s="88"/>
      <c r="B149" s="156" t="s">
        <v>42</v>
      </c>
      <c r="C149" s="68"/>
      <c r="D149" s="68"/>
      <c r="E149" s="68"/>
      <c r="F149" s="68"/>
      <c r="G149" s="68"/>
      <c r="H149" s="68"/>
      <c r="I149" s="68"/>
    </row>
    <row r="150" spans="1:9" s="17" customFormat="1" ht="13.5" customHeight="1">
      <c r="A150" s="88"/>
      <c r="B150" s="157" t="s">
        <v>43</v>
      </c>
      <c r="C150" s="77"/>
      <c r="D150" s="77"/>
      <c r="E150" s="77"/>
      <c r="F150" s="77"/>
      <c r="G150" s="77"/>
      <c r="H150" s="77"/>
      <c r="I150" s="77"/>
    </row>
    <row r="151" spans="1:9" s="17" customFormat="1" ht="13.5" customHeight="1">
      <c r="A151" s="88"/>
      <c r="B151" s="157" t="s">
        <v>44</v>
      </c>
      <c r="C151" s="78"/>
      <c r="D151" s="78"/>
      <c r="E151" s="77"/>
      <c r="F151" s="77"/>
      <c r="G151" s="77"/>
      <c r="H151" s="77"/>
      <c r="I151" s="77"/>
    </row>
    <row r="152" spans="1:9">
      <c r="B152" s="157" t="s">
        <v>45</v>
      </c>
      <c r="C152" s="77"/>
      <c r="D152" s="77"/>
      <c r="E152" s="77"/>
      <c r="F152" s="77"/>
      <c r="G152" s="77"/>
      <c r="H152" s="77"/>
      <c r="I152" s="77"/>
    </row>
    <row r="153" spans="1:9">
      <c r="B153" s="151" t="s">
        <v>35</v>
      </c>
      <c r="C153" s="65"/>
      <c r="D153" s="65"/>
      <c r="E153" s="65"/>
      <c r="F153" s="65"/>
      <c r="G153" s="65"/>
      <c r="H153" s="65"/>
      <c r="I153" s="65"/>
    </row>
    <row r="154" spans="1:9">
      <c r="B154" s="147" t="s">
        <v>36</v>
      </c>
      <c r="C154" s="66" t="s">
        <v>363</v>
      </c>
      <c r="D154" s="66" t="s">
        <v>363</v>
      </c>
      <c r="E154" s="66" t="s">
        <v>363</v>
      </c>
      <c r="F154" s="66" t="s">
        <v>363</v>
      </c>
      <c r="G154" s="66" t="s">
        <v>363</v>
      </c>
      <c r="H154" s="66" t="s">
        <v>363</v>
      </c>
      <c r="I154" s="66" t="s">
        <v>363</v>
      </c>
    </row>
    <row r="155" spans="1:9">
      <c r="B155" s="147" t="s">
        <v>50</v>
      </c>
      <c r="C155" s="46">
        <v>14</v>
      </c>
      <c r="D155" s="46">
        <v>16</v>
      </c>
      <c r="E155" s="46">
        <v>18</v>
      </c>
      <c r="F155" s="79">
        <v>20</v>
      </c>
      <c r="G155" s="79">
        <v>20</v>
      </c>
      <c r="H155" s="79">
        <v>20</v>
      </c>
      <c r="I155" s="79">
        <v>20</v>
      </c>
    </row>
    <row r="156" spans="1:9" ht="25.5">
      <c r="B156" s="147" t="s">
        <v>464</v>
      </c>
      <c r="C156" s="66" t="s">
        <v>461</v>
      </c>
      <c r="D156" s="66" t="s">
        <v>461</v>
      </c>
      <c r="E156" s="66" t="s">
        <v>461</v>
      </c>
      <c r="F156" s="66" t="s">
        <v>462</v>
      </c>
      <c r="G156" s="66" t="s">
        <v>462</v>
      </c>
      <c r="H156" s="66" t="s">
        <v>462</v>
      </c>
      <c r="I156" s="66" t="s">
        <v>462</v>
      </c>
    </row>
    <row r="157" spans="1:9">
      <c r="B157" s="147" t="s">
        <v>465</v>
      </c>
      <c r="C157" s="35">
        <v>2.5</v>
      </c>
      <c r="D157" s="35">
        <v>2</v>
      </c>
      <c r="E157" s="63">
        <v>1.5</v>
      </c>
      <c r="F157" s="271">
        <v>1</v>
      </c>
      <c r="G157" s="271">
        <v>0.5</v>
      </c>
      <c r="H157" s="271">
        <v>0.5</v>
      </c>
      <c r="I157" s="271">
        <v>0.5</v>
      </c>
    </row>
    <row r="158" spans="1:9" ht="38.25">
      <c r="B158" s="147" t="s">
        <v>38</v>
      </c>
      <c r="C158" s="66" t="s">
        <v>463</v>
      </c>
      <c r="D158" s="66" t="s">
        <v>463</v>
      </c>
      <c r="E158" s="66" t="s">
        <v>463</v>
      </c>
      <c r="F158" s="66" t="s">
        <v>463</v>
      </c>
      <c r="G158" s="66" t="s">
        <v>466</v>
      </c>
      <c r="H158" s="66" t="s">
        <v>466</v>
      </c>
      <c r="I158" s="66" t="s">
        <v>466</v>
      </c>
    </row>
    <row r="159" spans="1:9">
      <c r="A159" s="30"/>
      <c r="B159" s="147" t="s">
        <v>39</v>
      </c>
      <c r="C159" s="66"/>
      <c r="D159" s="66"/>
      <c r="E159" s="66"/>
      <c r="F159" s="66"/>
      <c r="G159" s="66"/>
      <c r="H159" s="66"/>
      <c r="I159" s="66"/>
    </row>
    <row r="160" spans="1:9">
      <c r="A160" s="30"/>
      <c r="B160" s="153" t="s">
        <v>115</v>
      </c>
      <c r="C160" s="46">
        <v>130</v>
      </c>
      <c r="D160" s="46">
        <v>350</v>
      </c>
      <c r="E160" s="46">
        <v>500</v>
      </c>
      <c r="F160" s="46">
        <v>900</v>
      </c>
      <c r="G160" s="46">
        <v>2500</v>
      </c>
      <c r="H160" s="57">
        <v>2500</v>
      </c>
      <c r="I160" s="57">
        <v>2500</v>
      </c>
    </row>
    <row r="161" spans="1:9">
      <c r="A161" s="30"/>
      <c r="B161" s="153" t="s">
        <v>116</v>
      </c>
      <c r="C161" s="46">
        <v>200</v>
      </c>
      <c r="D161" s="46">
        <v>200</v>
      </c>
      <c r="E161" s="46">
        <v>200</v>
      </c>
      <c r="F161" s="46">
        <v>200</v>
      </c>
      <c r="G161" s="46">
        <v>200</v>
      </c>
      <c r="H161" s="46">
        <v>200</v>
      </c>
      <c r="I161" s="46">
        <v>200</v>
      </c>
    </row>
    <row r="162" spans="1:9">
      <c r="A162" s="30"/>
      <c r="B162" s="153" t="s">
        <v>117</v>
      </c>
      <c r="C162" s="46">
        <v>30</v>
      </c>
      <c r="D162" s="46">
        <v>50</v>
      </c>
      <c r="E162" s="46">
        <v>60</v>
      </c>
      <c r="F162" s="46">
        <v>70</v>
      </c>
      <c r="G162" s="46">
        <v>70</v>
      </c>
      <c r="H162" s="46">
        <v>70</v>
      </c>
      <c r="I162" s="46">
        <v>70</v>
      </c>
    </row>
    <row r="163" spans="1:9">
      <c r="B163" s="153" t="s">
        <v>118</v>
      </c>
      <c r="C163" s="55">
        <v>2</v>
      </c>
      <c r="D163" s="55">
        <v>2</v>
      </c>
      <c r="E163" s="55">
        <v>2</v>
      </c>
      <c r="F163" s="55">
        <v>2</v>
      </c>
      <c r="G163" s="55">
        <v>2</v>
      </c>
      <c r="H163" s="48">
        <v>2</v>
      </c>
      <c r="I163" s="48">
        <v>2</v>
      </c>
    </row>
    <row r="164" spans="1:9">
      <c r="B164" s="147" t="s">
        <v>123</v>
      </c>
      <c r="C164" s="80"/>
      <c r="D164" s="80"/>
      <c r="E164" s="80"/>
      <c r="F164" s="80"/>
      <c r="G164" s="80"/>
      <c r="H164" s="80"/>
      <c r="I164" s="80"/>
    </row>
    <row r="165" spans="1:9">
      <c r="A165" s="30"/>
      <c r="B165" s="147" t="s">
        <v>124</v>
      </c>
      <c r="C165" s="80"/>
      <c r="D165" s="80"/>
      <c r="E165" s="80"/>
      <c r="F165" s="80"/>
      <c r="G165" s="80"/>
      <c r="H165" s="80"/>
      <c r="I165" s="80"/>
    </row>
    <row r="166" spans="1:9">
      <c r="A166" s="30"/>
      <c r="B166" s="153" t="s">
        <v>119</v>
      </c>
      <c r="C166" s="46">
        <v>13</v>
      </c>
      <c r="D166" s="46">
        <v>13</v>
      </c>
      <c r="E166" s="46">
        <v>13</v>
      </c>
      <c r="F166" s="46">
        <v>13</v>
      </c>
      <c r="G166" s="46">
        <v>13</v>
      </c>
      <c r="H166" s="46">
        <v>13</v>
      </c>
      <c r="I166" s="46">
        <v>13</v>
      </c>
    </row>
    <row r="167" spans="1:9">
      <c r="A167" s="30"/>
      <c r="B167" s="153" t="s">
        <v>120</v>
      </c>
      <c r="C167" s="46">
        <v>210</v>
      </c>
      <c r="D167" s="46">
        <v>210</v>
      </c>
      <c r="E167" s="46">
        <v>210</v>
      </c>
      <c r="F167" s="46">
        <v>210</v>
      </c>
      <c r="G167" s="46">
        <v>210</v>
      </c>
      <c r="H167" s="46">
        <v>210</v>
      </c>
      <c r="I167" s="46">
        <v>210</v>
      </c>
    </row>
    <row r="168" spans="1:9">
      <c r="A168" s="30"/>
      <c r="B168" s="153" t="s">
        <v>121</v>
      </c>
      <c r="C168" s="46">
        <v>10</v>
      </c>
      <c r="D168" s="46">
        <v>10</v>
      </c>
      <c r="E168" s="46">
        <v>10</v>
      </c>
      <c r="F168" s="46">
        <v>10</v>
      </c>
      <c r="G168" s="46">
        <v>10</v>
      </c>
      <c r="H168" s="46">
        <v>10</v>
      </c>
      <c r="I168" s="46">
        <v>10</v>
      </c>
    </row>
    <row r="169" spans="1:9" ht="12.95" customHeight="1">
      <c r="B169" s="153" t="s">
        <v>122</v>
      </c>
      <c r="C169" s="55">
        <v>2</v>
      </c>
      <c r="D169" s="55">
        <v>2</v>
      </c>
      <c r="E169" s="55">
        <v>2</v>
      </c>
      <c r="F169" s="55">
        <v>2</v>
      </c>
      <c r="G169" s="55">
        <v>2</v>
      </c>
      <c r="H169" s="48">
        <v>2</v>
      </c>
      <c r="I169" s="48">
        <v>2</v>
      </c>
    </row>
    <row r="170" spans="1:9" ht="12.95" customHeight="1">
      <c r="B170" s="147" t="s">
        <v>125</v>
      </c>
      <c r="C170" s="80"/>
      <c r="D170" s="80"/>
      <c r="E170" s="80"/>
      <c r="F170" s="80"/>
      <c r="G170" s="80"/>
      <c r="H170" s="80"/>
      <c r="I170" s="80"/>
    </row>
    <row r="171" spans="1:9">
      <c r="A171" s="22"/>
      <c r="B171" s="147" t="s">
        <v>126</v>
      </c>
      <c r="C171" s="80"/>
      <c r="D171" s="80"/>
      <c r="E171" s="80"/>
      <c r="F171" s="80"/>
      <c r="G171" s="80"/>
      <c r="H171" s="80"/>
      <c r="I171" s="80"/>
    </row>
    <row r="172" spans="1:9">
      <c r="A172" s="17"/>
      <c r="B172" s="151" t="s">
        <v>506</v>
      </c>
      <c r="C172" s="44"/>
      <c r="D172" s="44"/>
      <c r="E172" s="44"/>
      <c r="F172" s="44"/>
      <c r="G172" s="45"/>
      <c r="H172" s="45"/>
      <c r="I172" s="45"/>
    </row>
    <row r="173" spans="1:9">
      <c r="A173" s="22"/>
      <c r="B173" s="147" t="s">
        <v>290</v>
      </c>
      <c r="C173" s="34" t="str">
        <f t="shared" ref="C173:I173" si="81">C7</f>
        <v>finFET</v>
      </c>
      <c r="D173" s="34" t="str">
        <f t="shared" si="81"/>
        <v>finFET</v>
      </c>
      <c r="E173" s="34" t="str">
        <f t="shared" si="81"/>
        <v>LGAA</v>
      </c>
      <c r="F173" s="34" t="str">
        <f t="shared" si="81"/>
        <v>LGAA</v>
      </c>
      <c r="G173" s="34" t="str">
        <f t="shared" si="81"/>
        <v>LGAA</v>
      </c>
      <c r="H173" s="34" t="str">
        <f t="shared" si="81"/>
        <v>VGAA</v>
      </c>
      <c r="I173" s="34" t="str">
        <f t="shared" si="81"/>
        <v>VGAA</v>
      </c>
    </row>
    <row r="174" spans="1:9">
      <c r="A174" s="22"/>
      <c r="B174" s="158" t="s">
        <v>377</v>
      </c>
      <c r="C174" s="46">
        <f>10</f>
        <v>10</v>
      </c>
      <c r="D174" s="46">
        <v>10</v>
      </c>
      <c r="E174" s="46">
        <v>10</v>
      </c>
      <c r="F174" s="46">
        <v>10</v>
      </c>
      <c r="G174" s="46">
        <v>10</v>
      </c>
      <c r="H174" s="46">
        <v>8</v>
      </c>
      <c r="I174" s="46">
        <v>8</v>
      </c>
    </row>
    <row r="175" spans="1:9">
      <c r="A175" s="22"/>
      <c r="B175" s="158" t="s">
        <v>308</v>
      </c>
      <c r="C175" s="81">
        <f t="shared" ref="C175:I175" si="82">C174*2*C91*2*2*C67*0.000001</f>
        <v>3.456E-2</v>
      </c>
      <c r="D175" s="81">
        <f t="shared" si="82"/>
        <v>2.6879999999999998E-2</v>
      </c>
      <c r="E175" s="81">
        <f t="shared" si="82"/>
        <v>2.0159999999999997E-2</v>
      </c>
      <c r="F175" s="81">
        <f t="shared" si="82"/>
        <v>1.512E-2</v>
      </c>
      <c r="G175" s="81">
        <f t="shared" si="82"/>
        <v>1.1519999999999999E-2</v>
      </c>
      <c r="H175" s="81">
        <f t="shared" si="82"/>
        <v>7.1679999999999999E-3</v>
      </c>
      <c r="I175" s="81">
        <f t="shared" si="82"/>
        <v>7.1679999999999999E-3</v>
      </c>
    </row>
    <row r="176" spans="1:9">
      <c r="A176" s="22"/>
      <c r="B176" s="158" t="s">
        <v>133</v>
      </c>
      <c r="C176" s="46">
        <f>1/C175</f>
        <v>28.935185185185183</v>
      </c>
      <c r="D176" s="46">
        <f t="shared" ref="D176:I176" si="83">1/D175</f>
        <v>37.202380952380956</v>
      </c>
      <c r="E176" s="46">
        <f t="shared" si="83"/>
        <v>49.603174603174608</v>
      </c>
      <c r="F176" s="46">
        <f t="shared" si="83"/>
        <v>66.137566137566139</v>
      </c>
      <c r="G176" s="46">
        <f t="shared" si="83"/>
        <v>86.805555555555557</v>
      </c>
      <c r="H176" s="46">
        <f t="shared" si="83"/>
        <v>139.50892857142858</v>
      </c>
      <c r="I176" s="46">
        <f t="shared" si="83"/>
        <v>139.50892857142858</v>
      </c>
    </row>
    <row r="177" spans="1:10">
      <c r="A177" s="22"/>
      <c r="B177" s="158" t="s">
        <v>380</v>
      </c>
      <c r="C177" s="46">
        <v>2</v>
      </c>
      <c r="D177" s="46">
        <v>2</v>
      </c>
      <c r="E177" s="46">
        <v>1</v>
      </c>
      <c r="F177" s="46">
        <v>1</v>
      </c>
      <c r="G177" s="46">
        <v>1</v>
      </c>
      <c r="H177" s="46">
        <v>4</v>
      </c>
      <c r="I177" s="46">
        <v>4</v>
      </c>
    </row>
    <row r="178" spans="1:10">
      <c r="A178" s="22"/>
      <c r="B178" s="158" t="s">
        <v>381</v>
      </c>
      <c r="C178" s="46">
        <v>2</v>
      </c>
      <c r="D178" s="46">
        <v>1</v>
      </c>
      <c r="E178" s="46">
        <v>1</v>
      </c>
      <c r="F178" s="46">
        <v>1</v>
      </c>
      <c r="G178" s="46">
        <v>1</v>
      </c>
      <c r="H178" s="46">
        <v>1</v>
      </c>
      <c r="I178" s="46">
        <v>1</v>
      </c>
    </row>
    <row r="179" spans="1:10">
      <c r="A179" s="22"/>
      <c r="B179" s="158" t="s">
        <v>148</v>
      </c>
      <c r="C179" s="46">
        <v>3</v>
      </c>
      <c r="D179" s="46">
        <v>3</v>
      </c>
      <c r="E179" s="46">
        <v>3</v>
      </c>
      <c r="F179" s="46">
        <v>3</v>
      </c>
      <c r="G179" s="46">
        <v>3</v>
      </c>
      <c r="H179" s="46">
        <v>2</v>
      </c>
      <c r="I179" s="46">
        <v>2</v>
      </c>
    </row>
    <row r="180" spans="1:10">
      <c r="A180" s="22"/>
      <c r="B180" s="158" t="s">
        <v>309</v>
      </c>
      <c r="C180" s="82">
        <v>1</v>
      </c>
      <c r="D180" s="82">
        <f>C180*0.9</f>
        <v>0.9</v>
      </c>
      <c r="E180" s="82">
        <v>0.9</v>
      </c>
      <c r="F180" s="82">
        <v>0.9</v>
      </c>
      <c r="G180" s="82">
        <v>0.9</v>
      </c>
      <c r="H180" s="82">
        <v>0.9</v>
      </c>
      <c r="I180" s="82">
        <v>0.9</v>
      </c>
    </row>
    <row r="181" spans="1:10">
      <c r="A181" s="22"/>
      <c r="B181" s="158" t="s">
        <v>310</v>
      </c>
      <c r="C181" s="46">
        <v>4</v>
      </c>
      <c r="D181" s="46">
        <v>3</v>
      </c>
      <c r="E181" s="46">
        <v>3</v>
      </c>
      <c r="F181" s="46">
        <v>3</v>
      </c>
      <c r="G181" s="46">
        <v>3</v>
      </c>
      <c r="H181" s="46">
        <v>2</v>
      </c>
      <c r="I181" s="46">
        <v>2</v>
      </c>
    </row>
    <row r="182" spans="1:10">
      <c r="A182" s="22"/>
      <c r="B182" s="158" t="s">
        <v>378</v>
      </c>
      <c r="C182" s="46" t="s">
        <v>296</v>
      </c>
      <c r="D182" s="46" t="s">
        <v>296</v>
      </c>
      <c r="E182" s="46">
        <v>15</v>
      </c>
      <c r="F182" s="46">
        <v>6</v>
      </c>
      <c r="G182" s="46">
        <v>0</v>
      </c>
      <c r="H182" s="46" t="s">
        <v>296</v>
      </c>
      <c r="I182" s="46" t="s">
        <v>296</v>
      </c>
    </row>
    <row r="183" spans="1:10">
      <c r="A183" s="22"/>
      <c r="B183" s="158" t="s">
        <v>477</v>
      </c>
      <c r="C183" s="46" t="s">
        <v>296</v>
      </c>
      <c r="D183" s="46" t="s">
        <v>296</v>
      </c>
      <c r="E183" s="46">
        <f>E182+E82</f>
        <v>22</v>
      </c>
      <c r="F183" s="46">
        <f>F182+F82</f>
        <v>13</v>
      </c>
      <c r="G183" s="46">
        <f>G182+G82</f>
        <v>6</v>
      </c>
      <c r="H183" s="46" t="s">
        <v>296</v>
      </c>
      <c r="I183" s="46" t="s">
        <v>296</v>
      </c>
    </row>
    <row r="184" spans="1:10">
      <c r="A184" s="22"/>
      <c r="B184" s="158" t="s">
        <v>311</v>
      </c>
      <c r="C184" s="46">
        <f>(2*C177*C91*2)+C181*C91*2</f>
        <v>256</v>
      </c>
      <c r="D184" s="46">
        <f>(2*D177*D91*2)+D181*D91*2</f>
        <v>196</v>
      </c>
      <c r="E184" s="46">
        <f>(2*E177*E183*2)+E181*E91*2</f>
        <v>160</v>
      </c>
      <c r="F184" s="46">
        <f>(2*F177*F183*2)+F181*F91*2</f>
        <v>115</v>
      </c>
      <c r="G184" s="46">
        <f>(2*G177*G91*2)+G181*G91*2</f>
        <v>90</v>
      </c>
      <c r="H184" s="46">
        <f>(2*H177*H91*2)+H181*H91*2</f>
        <v>140</v>
      </c>
      <c r="I184" s="46">
        <f>(2*I177*I91*2)+I181*I91*2</f>
        <v>140</v>
      </c>
    </row>
    <row r="185" spans="1:10">
      <c r="A185" s="22"/>
      <c r="B185" s="158" t="s">
        <v>134</v>
      </c>
      <c r="C185" s="46">
        <f t="shared" ref="C185:I185" si="84">1000000000000*0.000001/(C184*C179*2*C67)/C180</f>
        <v>24.112654320987655</v>
      </c>
      <c r="D185" s="46">
        <f t="shared" si="84"/>
        <v>39.367598891408413</v>
      </c>
      <c r="E185" s="46">
        <f t="shared" si="84"/>
        <v>55.114638447971778</v>
      </c>
      <c r="F185" s="46">
        <f t="shared" si="84"/>
        <v>89.461442118446953</v>
      </c>
      <c r="G185" s="46">
        <f t="shared" si="84"/>
        <v>128.6008230452675</v>
      </c>
      <c r="H185" s="46">
        <f t="shared" si="84"/>
        <v>124.00793650793651</v>
      </c>
      <c r="I185" s="46">
        <f t="shared" si="84"/>
        <v>124.00793650793651</v>
      </c>
      <c r="J185" s="89">
        <f>(G185/C185)^(1/5)</f>
        <v>1.3976542375431584</v>
      </c>
    </row>
    <row r="186" spans="1:10">
      <c r="A186" s="22"/>
      <c r="B186" s="158" t="s">
        <v>483</v>
      </c>
      <c r="C186" s="46">
        <f>4*C177*C90</f>
        <v>784</v>
      </c>
      <c r="D186" s="46">
        <f>4*D177*D90</f>
        <v>856</v>
      </c>
      <c r="E186" s="46">
        <f>4*E177*(E83*2*(E183+E81))</f>
        <v>648</v>
      </c>
      <c r="F186" s="46">
        <f>4*F177*(F83*2*(F183+F81))</f>
        <v>576</v>
      </c>
      <c r="G186" s="46">
        <f>4*G177*G90</f>
        <v>440</v>
      </c>
      <c r="H186" s="46">
        <f t="shared" ref="H186:I186" si="85">4*H177*H90</f>
        <v>384</v>
      </c>
      <c r="I186" s="46">
        <f t="shared" si="85"/>
        <v>384</v>
      </c>
    </row>
    <row r="187" spans="1:10">
      <c r="A187" s="22"/>
      <c r="B187" s="158" t="s">
        <v>484</v>
      </c>
      <c r="C187" s="46">
        <f>C178*C90</f>
        <v>196</v>
      </c>
      <c r="D187" s="46">
        <f>D178*D90</f>
        <v>107</v>
      </c>
      <c r="E187" s="46">
        <f>E177*E90</f>
        <v>72</v>
      </c>
      <c r="F187" s="46">
        <f>F177*F90</f>
        <v>96</v>
      </c>
      <c r="G187" s="46">
        <f>G178*G90</f>
        <v>110</v>
      </c>
      <c r="H187" s="46">
        <f t="shared" ref="H187:I187" si="86">H178*H90</f>
        <v>24</v>
      </c>
      <c r="I187" s="46">
        <f t="shared" si="86"/>
        <v>24</v>
      </c>
    </row>
    <row r="188" spans="1:10">
      <c r="A188" s="22"/>
      <c r="B188" s="158" t="s">
        <v>135</v>
      </c>
      <c r="C188" s="46">
        <f t="shared" ref="C188:I188" si="87">2*1000000*(C125/C136)*(1000/C186)</f>
        <v>1968.9199439423157</v>
      </c>
      <c r="D188" s="46">
        <f t="shared" si="87"/>
        <v>1881.2909574827086</v>
      </c>
      <c r="E188" s="46">
        <f t="shared" si="87"/>
        <v>2237.1358724118113</v>
      </c>
      <c r="F188" s="46">
        <f t="shared" si="87"/>
        <v>2588.7396411529221</v>
      </c>
      <c r="G188" s="46">
        <f t="shared" si="87"/>
        <v>3366.5005043071478</v>
      </c>
      <c r="H188" s="46">
        <f t="shared" si="87"/>
        <v>3255.639644887608</v>
      </c>
      <c r="I188" s="46">
        <f t="shared" si="87"/>
        <v>3058.1841535307394</v>
      </c>
    </row>
    <row r="189" spans="1:10">
      <c r="A189" s="22"/>
      <c r="B189" s="158" t="s">
        <v>494</v>
      </c>
      <c r="C189" s="82">
        <f>3*0.5*C91*C184*$C66/$C91/$C184/C66</f>
        <v>1.5</v>
      </c>
      <c r="D189" s="82">
        <f t="shared" ref="D189:I189" si="88">3*0.5*D91*D184*$C66/$C91/$C184/D66</f>
        <v>1.2919921875</v>
      </c>
      <c r="E189" s="82">
        <f t="shared" si="88"/>
        <v>1.0546875</v>
      </c>
      <c r="F189" s="82">
        <f t="shared" si="88"/>
        <v>0.758056640625</v>
      </c>
      <c r="G189" s="82">
        <f t="shared" si="88"/>
        <v>0.7627650669642857</v>
      </c>
      <c r="H189" s="82">
        <f t="shared" si="88"/>
        <v>0.9228515625</v>
      </c>
      <c r="I189" s="82">
        <f t="shared" si="88"/>
        <v>0.9228515625</v>
      </c>
    </row>
    <row r="190" spans="1:10">
      <c r="A190" s="22"/>
      <c r="B190" s="158" t="s">
        <v>495</v>
      </c>
      <c r="C190" s="82">
        <f>3*2*C144*(C186/1000)</f>
        <v>7.0847371636363645</v>
      </c>
      <c r="D190" s="82">
        <f t="shared" ref="D190:I190" si="89">3*2*D144*(D186/1000)</f>
        <v>6.5189756509090895</v>
      </c>
      <c r="E190" s="82">
        <f t="shared" si="89"/>
        <v>5.516156006400001</v>
      </c>
      <c r="F190" s="82">
        <f t="shared" si="89"/>
        <v>4.4545622284799986</v>
      </c>
      <c r="G190" s="82">
        <f t="shared" si="89"/>
        <v>2.5165179187199995</v>
      </c>
      <c r="H190" s="82">
        <f t="shared" si="89"/>
        <v>2.0565123072000007</v>
      </c>
      <c r="I190" s="82">
        <f t="shared" si="89"/>
        <v>2.0565123072000007</v>
      </c>
    </row>
    <row r="191" spans="1:10" ht="25.5">
      <c r="A191" s="22"/>
      <c r="B191" s="158" t="s">
        <v>496</v>
      </c>
      <c r="C191" s="82">
        <f>3*2*C144*(C187/1000)</f>
        <v>1.7711842909090911</v>
      </c>
      <c r="D191" s="82">
        <f t="shared" ref="D191:I191" si="90">3*2*D144*(D187/1000)</f>
        <v>0.81487195636363619</v>
      </c>
      <c r="E191" s="82">
        <f t="shared" si="90"/>
        <v>0.6129062229333333</v>
      </c>
      <c r="F191" s="82">
        <f t="shared" si="90"/>
        <v>0.74242703807999988</v>
      </c>
      <c r="G191" s="82">
        <f t="shared" si="90"/>
        <v>0.62912947967999988</v>
      </c>
      <c r="H191" s="82">
        <f t="shared" si="90"/>
        <v>0.12853201920000004</v>
      </c>
      <c r="I191" s="82">
        <f t="shared" si="90"/>
        <v>0.12853201920000004</v>
      </c>
    </row>
    <row r="192" spans="1:10">
      <c r="A192" s="22"/>
      <c r="B192" s="158" t="s">
        <v>492</v>
      </c>
      <c r="C192" s="82">
        <f>C190+C189</f>
        <v>8.5847371636363654</v>
      </c>
      <c r="D192" s="82">
        <f t="shared" ref="D192:I192" si="91">D190+D189</f>
        <v>7.8109678384090895</v>
      </c>
      <c r="E192" s="82">
        <f t="shared" si="91"/>
        <v>6.570843506400001</v>
      </c>
      <c r="F192" s="82">
        <f t="shared" si="91"/>
        <v>5.2126188691049986</v>
      </c>
      <c r="G192" s="82">
        <f t="shared" si="91"/>
        <v>3.2792829856842851</v>
      </c>
      <c r="H192" s="82">
        <f t="shared" si="91"/>
        <v>2.9793638697000007</v>
      </c>
      <c r="I192" s="82">
        <f t="shared" si="91"/>
        <v>2.9793638697000007</v>
      </c>
    </row>
    <row r="193" spans="1:11">
      <c r="A193" s="22"/>
      <c r="B193" s="158" t="s">
        <v>493</v>
      </c>
      <c r="C193" s="82">
        <f>C191+C189</f>
        <v>3.2711842909090914</v>
      </c>
      <c r="D193" s="82">
        <f t="shared" ref="D193:I193" si="92">D191+D189</f>
        <v>2.1068641438636364</v>
      </c>
      <c r="E193" s="82">
        <f t="shared" si="92"/>
        <v>1.6675937229333333</v>
      </c>
      <c r="F193" s="82">
        <f t="shared" si="92"/>
        <v>1.5004836787049998</v>
      </c>
      <c r="G193" s="82">
        <f t="shared" si="92"/>
        <v>1.3918945466442856</v>
      </c>
      <c r="H193" s="82">
        <f t="shared" si="92"/>
        <v>1.0513835817000001</v>
      </c>
      <c r="I193" s="82">
        <f t="shared" si="92"/>
        <v>1.0513835817000001</v>
      </c>
    </row>
    <row r="194" spans="1:11">
      <c r="A194" s="22"/>
      <c r="B194" s="158" t="s">
        <v>478</v>
      </c>
      <c r="C194" s="82">
        <f>30*(8*C67*C180+C184)/1000</f>
        <v>14.16</v>
      </c>
      <c r="D194" s="82">
        <f t="shared" ref="D194:I194" si="93">30*(8*D67*D180+D184)/1000</f>
        <v>11.064</v>
      </c>
      <c r="E194" s="82">
        <f t="shared" si="93"/>
        <v>9.3360000000000021</v>
      </c>
      <c r="F194" s="82">
        <f t="shared" si="93"/>
        <v>7.3380000000000001</v>
      </c>
      <c r="G194" s="82">
        <f t="shared" si="93"/>
        <v>6.1559999999999997</v>
      </c>
      <c r="H194" s="82">
        <f t="shared" si="93"/>
        <v>7.6559999999999997</v>
      </c>
      <c r="I194" s="82">
        <f t="shared" si="93"/>
        <v>7.6559999999999997</v>
      </c>
    </row>
    <row r="195" spans="1:11">
      <c r="A195" s="22"/>
      <c r="B195" s="158" t="s">
        <v>479</v>
      </c>
      <c r="C195" s="46">
        <f>C160*C194+4*C162</f>
        <v>1960.8</v>
      </c>
      <c r="D195" s="46">
        <f t="shared" ref="D195:I195" si="94">D160*D194+4*D162</f>
        <v>4072.4</v>
      </c>
      <c r="E195" s="46">
        <f t="shared" si="94"/>
        <v>4908.0000000000009</v>
      </c>
      <c r="F195" s="46">
        <f t="shared" si="94"/>
        <v>6884.2</v>
      </c>
      <c r="G195" s="46">
        <f t="shared" si="94"/>
        <v>15670</v>
      </c>
      <c r="H195" s="46">
        <f t="shared" si="94"/>
        <v>19420</v>
      </c>
      <c r="I195" s="46">
        <f t="shared" si="94"/>
        <v>19420</v>
      </c>
    </row>
    <row r="196" spans="1:11">
      <c r="A196" s="22"/>
      <c r="B196" s="158" t="s">
        <v>480</v>
      </c>
      <c r="C196" s="82">
        <f>C161*C194/1000</f>
        <v>2.8319999999999999</v>
      </c>
      <c r="D196" s="82">
        <f t="shared" ref="D196:I196" si="95">D161*D194/1000</f>
        <v>2.2128000000000001</v>
      </c>
      <c r="E196" s="82">
        <f t="shared" si="95"/>
        <v>1.8672000000000004</v>
      </c>
      <c r="F196" s="82">
        <f t="shared" si="95"/>
        <v>1.4676</v>
      </c>
      <c r="G196" s="82">
        <f t="shared" si="95"/>
        <v>1.2312000000000001</v>
      </c>
      <c r="H196" s="82">
        <f t="shared" si="95"/>
        <v>1.5312000000000001</v>
      </c>
      <c r="I196" s="82">
        <f t="shared" si="95"/>
        <v>1.5312000000000001</v>
      </c>
    </row>
    <row r="197" spans="1:11">
      <c r="A197" s="22"/>
      <c r="B197" s="158" t="s">
        <v>481</v>
      </c>
      <c r="C197" s="46">
        <f>C166*C194+4*C168+2*C162</f>
        <v>284.08000000000004</v>
      </c>
      <c r="D197" s="46">
        <f t="shared" ref="D197:I197" si="96">D166*D194+4*D168+2*D162</f>
        <v>283.83199999999999</v>
      </c>
      <c r="E197" s="46">
        <f t="shared" si="96"/>
        <v>281.36800000000005</v>
      </c>
      <c r="F197" s="46">
        <f t="shared" si="96"/>
        <v>275.39400000000001</v>
      </c>
      <c r="G197" s="46">
        <f t="shared" si="96"/>
        <v>260.02800000000002</v>
      </c>
      <c r="H197" s="46">
        <f t="shared" si="96"/>
        <v>279.52800000000002</v>
      </c>
      <c r="I197" s="46">
        <f t="shared" si="96"/>
        <v>279.52800000000002</v>
      </c>
    </row>
    <row r="198" spans="1:11">
      <c r="A198" s="22"/>
      <c r="B198" s="158" t="s">
        <v>482</v>
      </c>
      <c r="C198" s="82">
        <f>C167*C194/1000</f>
        <v>2.9735999999999998</v>
      </c>
      <c r="D198" s="82">
        <f t="shared" ref="D198:I198" si="97">D167*D194/1000</f>
        <v>2.3234400000000002</v>
      </c>
      <c r="E198" s="82">
        <f t="shared" si="97"/>
        <v>1.9605600000000003</v>
      </c>
      <c r="F198" s="82">
        <f t="shared" si="97"/>
        <v>1.54098</v>
      </c>
      <c r="G198" s="82">
        <f t="shared" si="97"/>
        <v>1.2927599999999999</v>
      </c>
      <c r="H198" s="82">
        <f t="shared" si="97"/>
        <v>1.6077600000000001</v>
      </c>
      <c r="I198" s="82">
        <f t="shared" si="97"/>
        <v>1.6077600000000001</v>
      </c>
      <c r="J198" s="89"/>
    </row>
    <row r="199" spans="1:11">
      <c r="A199" s="22"/>
      <c r="B199" s="158" t="s">
        <v>442</v>
      </c>
      <c r="C199" s="82">
        <f>(0.69*C188*C192)*0.001</f>
        <v>11.662835548340635</v>
      </c>
      <c r="D199" s="82">
        <f>(0.69*D188*D192)*0.001</f>
        <v>10.139345182875221</v>
      </c>
      <c r="E199" s="82">
        <f t="shared" ref="E199:I199" si="98">(0.69*E188*E192)*0.001</f>
        <v>10.142910106918441</v>
      </c>
      <c r="F199" s="82">
        <f t="shared" si="98"/>
        <v>9.3109380394649381</v>
      </c>
      <c r="G199" s="82">
        <f t="shared" si="98"/>
        <v>7.6173983992996765</v>
      </c>
      <c r="H199" s="82">
        <f t="shared" si="98"/>
        <v>6.6928172402113439</v>
      </c>
      <c r="I199" s="82">
        <f t="shared" si="98"/>
        <v>6.2868959280038093</v>
      </c>
      <c r="J199" s="89">
        <f>(C199/I199)^(1/7)</f>
        <v>1.0922907821985526</v>
      </c>
      <c r="K199" s="89">
        <f>(C199/I199)^(1/7)</f>
        <v>1.0922907821985526</v>
      </c>
    </row>
    <row r="200" spans="1:11">
      <c r="A200" s="22"/>
      <c r="B200" s="158" t="s">
        <v>441</v>
      </c>
      <c r="C200" s="82">
        <f>(0.69*C188*C192+0.69*(C188*C196+C195*C192)+0.38*C195*C196)*0.001</f>
        <v>29.235134475415578</v>
      </c>
      <c r="D200" s="82">
        <f t="shared" ref="D200:I200" si="99">(0.69*D188*D192+0.69*(D188*D196+D195*D192)+0.38*D195*D196)*0.001</f>
        <v>38.384570915015111</v>
      </c>
      <c r="E200" s="82">
        <f t="shared" si="99"/>
        <v>38.759860015879632</v>
      </c>
      <c r="F200" s="82">
        <f t="shared" si="99"/>
        <v>40.532095899138504</v>
      </c>
      <c r="G200" s="82">
        <f t="shared" si="99"/>
        <v>53.265229785836915</v>
      </c>
      <c r="H200" s="82">
        <f t="shared" si="99"/>
        <v>61.355015184151227</v>
      </c>
      <c r="I200" s="82">
        <f t="shared" si="99"/>
        <v>60.740476616571414</v>
      </c>
      <c r="J200" s="89">
        <f>(C200/I200)^(1/7)</f>
        <v>0.9008083731273131</v>
      </c>
      <c r="K200" s="89">
        <f>(C200/I200)^(1/7)</f>
        <v>0.9008083731273131</v>
      </c>
    </row>
    <row r="201" spans="1:11">
      <c r="A201" s="22"/>
      <c r="B201" s="158" t="s">
        <v>443</v>
      </c>
      <c r="C201" s="82">
        <f>(0.69*C188*C192+0.69*(C188*C198+C197*C192)+0.38*C197*C198)*0.001</f>
        <v>17.706374268119987</v>
      </c>
      <c r="D201" s="82">
        <f t="shared" ref="D201:I201" si="100">(0.69*D188*D192+0.69*(D188*D198+D197*D192)+0.38*D197*D198)*0.001</f>
        <v>14.935710306443438</v>
      </c>
      <c r="E201" s="82">
        <f t="shared" si="100"/>
        <v>14.654589167618715</v>
      </c>
      <c r="F201" s="82">
        <f t="shared" si="100"/>
        <v>13.215257946403408</v>
      </c>
      <c r="G201" s="82">
        <f t="shared" si="100"/>
        <v>11.336436828089315</v>
      </c>
      <c r="H201" s="82">
        <f t="shared" si="100"/>
        <v>11.049895481649207</v>
      </c>
      <c r="I201" s="82">
        <f t="shared" si="100"/>
        <v>10.424926051300767</v>
      </c>
      <c r="J201" s="89">
        <f>(C201/I201)^(1/7)</f>
        <v>1.0786119727090953</v>
      </c>
      <c r="K201" s="89">
        <f>(C201/I201)^(1/7)</f>
        <v>1.0786119727090953</v>
      </c>
    </row>
    <row r="202" spans="1:11" ht="25.5">
      <c r="A202" s="22"/>
      <c r="B202" s="158" t="s">
        <v>444</v>
      </c>
      <c r="C202" s="82">
        <f t="shared" ref="C202:I202" si="101">(C193+C198)*C125^2</f>
        <v>3.5126911636363642</v>
      </c>
      <c r="D202" s="82">
        <f t="shared" si="101"/>
        <v>2.1708490304931818</v>
      </c>
      <c r="E202" s="82">
        <f t="shared" si="101"/>
        <v>1.5328949479393337</v>
      </c>
      <c r="F202" s="82">
        <f t="shared" si="101"/>
        <v>1.2850184042528627</v>
      </c>
      <c r="G202" s="82">
        <f t="shared" si="101"/>
        <v>1.1342665459572108</v>
      </c>
      <c r="H202" s="82">
        <f t="shared" si="101"/>
        <v>0.95729168941200016</v>
      </c>
      <c r="I202" s="82">
        <f t="shared" si="101"/>
        <v>0.80439093346425028</v>
      </c>
      <c r="J202" s="89">
        <f>(I202/C202)^(1/7)</f>
        <v>0.8101151288402928</v>
      </c>
      <c r="K202" s="89">
        <f>(I202/C202)^(1/7)</f>
        <v>0.8101151288402928</v>
      </c>
    </row>
    <row r="203" spans="1:11">
      <c r="A203" s="22"/>
      <c r="B203" s="158" t="s">
        <v>445</v>
      </c>
      <c r="C203" s="82">
        <f t="shared" ref="C203:I203" si="102">4*C125*100*(C186/1000)</f>
        <v>235.20000000000002</v>
      </c>
      <c r="D203" s="82">
        <f t="shared" si="102"/>
        <v>239.68</v>
      </c>
      <c r="E203" s="82">
        <f t="shared" si="102"/>
        <v>168.48000000000002</v>
      </c>
      <c r="F203" s="82">
        <f t="shared" si="102"/>
        <v>149.76</v>
      </c>
      <c r="G203" s="82">
        <f t="shared" si="102"/>
        <v>114.4</v>
      </c>
      <c r="H203" s="82">
        <f t="shared" si="102"/>
        <v>92.16</v>
      </c>
      <c r="I203" s="82">
        <f t="shared" si="102"/>
        <v>84.480000000000018</v>
      </c>
      <c r="J203" s="89">
        <f>(C203/I203)^(1/7)</f>
        <v>1.1575138648195673</v>
      </c>
      <c r="K203" s="89">
        <f>(C203/I203)^(1/7)</f>
        <v>1.1575138648195673</v>
      </c>
    </row>
    <row r="205" spans="1:11" s="90" customFormat="1">
      <c r="A205" s="25"/>
      <c r="B205" s="159"/>
      <c r="C205" s="23"/>
      <c r="D205" s="23"/>
      <c r="E205" s="23"/>
      <c r="F205" s="23"/>
      <c r="G205" s="23"/>
      <c r="H205" s="23"/>
      <c r="I205" s="23"/>
    </row>
    <row r="206" spans="1:11" s="90" customFormat="1">
      <c r="A206" s="25"/>
      <c r="B206" s="160"/>
      <c r="C206" s="83" t="s">
        <v>226</v>
      </c>
      <c r="D206" s="84"/>
      <c r="E206" s="85"/>
      <c r="F206" s="85"/>
      <c r="G206" s="85"/>
      <c r="H206" s="85"/>
      <c r="I206" s="85"/>
    </row>
    <row r="207" spans="1:11" s="90" customFormat="1">
      <c r="A207" s="25"/>
      <c r="B207" s="160"/>
      <c r="C207" s="83" t="s">
        <v>227</v>
      </c>
      <c r="D207" s="86"/>
      <c r="E207" s="85"/>
      <c r="F207" s="85"/>
      <c r="G207" s="85"/>
      <c r="H207" s="85"/>
      <c r="I207" s="85"/>
    </row>
    <row r="208" spans="1:11" s="90" customFormat="1">
      <c r="A208" s="25"/>
      <c r="B208" s="160"/>
      <c r="C208" s="83" t="s">
        <v>228</v>
      </c>
      <c r="D208" s="26"/>
      <c r="E208" s="85"/>
      <c r="F208" s="85"/>
      <c r="G208" s="85"/>
      <c r="H208" s="85"/>
      <c r="I208" s="85"/>
    </row>
    <row r="209" spans="2:9">
      <c r="B209" s="160"/>
      <c r="C209" s="83" t="s">
        <v>229</v>
      </c>
      <c r="D209" s="87"/>
      <c r="E209" s="85"/>
      <c r="F209" s="85"/>
      <c r="G209" s="85"/>
      <c r="H209" s="85"/>
      <c r="I209" s="85"/>
    </row>
  </sheetData>
  <sheetProtection algorithmName="SHA-512" hashValue="AxUklDdk0awyu+dpsuoSxW/6+m/DETwX3iSHL2rsjDHNoIdCuop/+j/bchajUKxNuPtN8HLA8EIDk7HGCc4Ypw==" saltValue="jN8WoWBzRyq88sM6OpTZ8A==" spinCount="100000" sheet="1" objects="1" scenarios="1" selectLockedCells="1"/>
  <mergeCells count="1">
    <mergeCell ref="B1:I1"/>
  </mergeCells>
  <phoneticPr fontId="111"/>
  <hyperlinks>
    <hyperlink ref="A1" location="INDEX!A1" display="INDEX" xr:uid="{00000000-0004-0000-0100-000000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zoomScale="90" zoomScaleNormal="90" workbookViewId="0"/>
  </sheetViews>
  <sheetFormatPr defaultColWidth="9.140625" defaultRowHeight="12.75"/>
  <cols>
    <col min="1" max="1" width="9.140625" style="245"/>
    <col min="2" max="2" width="150" style="245" customWidth="1"/>
    <col min="3" max="16384" width="9.140625" style="245"/>
  </cols>
  <sheetData>
    <row r="1" spans="1:2">
      <c r="A1" s="275" t="s">
        <v>156</v>
      </c>
      <c r="B1" s="112" t="s">
        <v>231</v>
      </c>
    </row>
    <row r="2" spans="1:2">
      <c r="B2" s="246" t="s">
        <v>551</v>
      </c>
    </row>
    <row r="3" spans="1:2">
      <c r="B3" s="246" t="s">
        <v>550</v>
      </c>
    </row>
    <row r="4" spans="1:2">
      <c r="B4" s="246" t="s">
        <v>232</v>
      </c>
    </row>
    <row r="5" spans="1:2" ht="15.75">
      <c r="B5" s="246" t="s">
        <v>524</v>
      </c>
    </row>
    <row r="6" spans="1:2" ht="15.75">
      <c r="B6" s="246" t="s">
        <v>525</v>
      </c>
    </row>
    <row r="7" spans="1:2" ht="28.5">
      <c r="B7" s="246" t="s">
        <v>526</v>
      </c>
    </row>
    <row r="8" spans="1:2" ht="28.5">
      <c r="B8" s="246" t="s">
        <v>527</v>
      </c>
    </row>
    <row r="9" spans="1:2" ht="28.5">
      <c r="B9" s="246" t="s">
        <v>528</v>
      </c>
    </row>
    <row r="10" spans="1:2" ht="28.5">
      <c r="B10" s="246" t="s">
        <v>529</v>
      </c>
    </row>
    <row r="11" spans="1:2">
      <c r="B11" s="246" t="s">
        <v>235</v>
      </c>
    </row>
    <row r="12" spans="1:2" ht="25.5">
      <c r="B12" s="246" t="s">
        <v>236</v>
      </c>
    </row>
    <row r="13" spans="1:2" ht="15.75">
      <c r="B13" s="246" t="s">
        <v>530</v>
      </c>
    </row>
    <row r="14" spans="1:2">
      <c r="B14" s="246" t="s">
        <v>245</v>
      </c>
    </row>
  </sheetData>
  <sheetProtection algorithmName="SHA-512" hashValue="4oZVPHujIKUOa6O+VTaiJ6rE0C6zs8z/CoOiuoPnJuR+SZClxiHBjzU1iUd5CPE5vFlVMmc7CJjoJNbaMwqYKw==" saltValue="MGXe1DvL8mssK3dCDXp1Ew==" spinCount="100000" sheet="1" objects="1" scenarios="1" selectLockedCells="1"/>
  <phoneticPr fontId="111"/>
  <hyperlinks>
    <hyperlink ref="A1" location="INDEX!A1" display="INDEX" xr:uid="{00000000-0004-0000-02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VP45"/>
  <sheetViews>
    <sheetView zoomScale="90" zoomScaleNormal="90" workbookViewId="0"/>
  </sheetViews>
  <sheetFormatPr defaultColWidth="9.140625" defaultRowHeight="12.75"/>
  <cols>
    <col min="1" max="1" width="8.42578125" style="12" bestFit="1" customWidth="1"/>
    <col min="2" max="2" width="75.5703125" style="168" customWidth="1"/>
    <col min="3" max="3" width="10.28515625" style="1" bestFit="1" customWidth="1"/>
    <col min="4" max="4" width="10.28515625" style="2" bestFit="1" customWidth="1"/>
    <col min="5" max="6" width="9.28515625" style="2" bestFit="1" customWidth="1"/>
    <col min="7" max="7" width="10.85546875" style="2" bestFit="1" customWidth="1"/>
    <col min="8" max="9" width="11.28515625" style="2" bestFit="1" customWidth="1"/>
    <col min="10" max="10" width="9.7109375" style="12" customWidth="1"/>
    <col min="11" max="16384" width="9.140625" style="12"/>
  </cols>
  <sheetData>
    <row r="1" spans="1:16136" ht="15" customHeight="1">
      <c r="A1" s="275" t="s">
        <v>156</v>
      </c>
      <c r="B1" s="278" t="s">
        <v>222</v>
      </c>
      <c r="C1" s="277"/>
      <c r="D1" s="277"/>
      <c r="E1" s="277"/>
      <c r="F1" s="277"/>
      <c r="G1" s="277"/>
      <c r="H1" s="277"/>
      <c r="I1" s="277"/>
    </row>
    <row r="2" spans="1:16136" s="18" customFormat="1">
      <c r="A2" s="17"/>
      <c r="B2" s="116" t="s">
        <v>4</v>
      </c>
      <c r="C2" s="24">
        <f>2017</f>
        <v>2017</v>
      </c>
      <c r="D2" s="24">
        <f>C2+2</f>
        <v>2019</v>
      </c>
      <c r="E2" s="24">
        <f>D2+2</f>
        <v>2021</v>
      </c>
      <c r="F2" s="24">
        <f>E2+3</f>
        <v>2024</v>
      </c>
      <c r="G2" s="24">
        <f>F2+3</f>
        <v>2027</v>
      </c>
      <c r="H2" s="24">
        <f>G2+3</f>
        <v>2030</v>
      </c>
      <c r="I2" s="24">
        <f>H2+3</f>
        <v>2033</v>
      </c>
    </row>
    <row r="3" spans="1:16136" s="18" customFormat="1" ht="12.95" customHeight="1">
      <c r="A3" s="17"/>
      <c r="B3" s="145"/>
      <c r="C3" s="32" t="s">
        <v>261</v>
      </c>
      <c r="D3" s="32" t="s">
        <v>279</v>
      </c>
      <c r="E3" s="32" t="s">
        <v>37</v>
      </c>
      <c r="F3" s="32" t="s">
        <v>280</v>
      </c>
      <c r="G3" s="32" t="s">
        <v>504</v>
      </c>
      <c r="H3" s="32" t="s">
        <v>508</v>
      </c>
      <c r="I3" s="32" t="s">
        <v>509</v>
      </c>
    </row>
    <row r="4" spans="1:16136" s="18" customFormat="1">
      <c r="A4" s="17"/>
      <c r="B4" s="117" t="s">
        <v>88</v>
      </c>
      <c r="C4" s="32" t="s">
        <v>271</v>
      </c>
      <c r="D4" s="33" t="s">
        <v>272</v>
      </c>
      <c r="E4" s="33" t="s">
        <v>273</v>
      </c>
      <c r="F4" s="33" t="s">
        <v>274</v>
      </c>
      <c r="G4" s="33" t="s">
        <v>275</v>
      </c>
      <c r="H4" s="33" t="s">
        <v>276</v>
      </c>
      <c r="I4" s="33" t="s">
        <v>277</v>
      </c>
    </row>
    <row r="5" spans="1:16136" s="18" customFormat="1">
      <c r="A5" s="17"/>
      <c r="B5" s="117" t="s">
        <v>281</v>
      </c>
      <c r="C5" s="32" t="s">
        <v>282</v>
      </c>
      <c r="D5" s="33" t="s">
        <v>283</v>
      </c>
      <c r="E5" s="33" t="s">
        <v>284</v>
      </c>
      <c r="F5" s="33" t="s">
        <v>285</v>
      </c>
      <c r="G5" s="33" t="s">
        <v>286</v>
      </c>
      <c r="H5" s="33" t="s">
        <v>287</v>
      </c>
      <c r="I5" s="33" t="s">
        <v>288</v>
      </c>
    </row>
    <row r="6" spans="1:16136" s="18" customFormat="1" ht="38.25">
      <c r="A6" s="17"/>
      <c r="B6" s="118" t="s">
        <v>149</v>
      </c>
      <c r="C6" s="34" t="s">
        <v>6</v>
      </c>
      <c r="D6" s="35" t="s">
        <v>7</v>
      </c>
      <c r="E6" s="35" t="s">
        <v>382</v>
      </c>
      <c r="F6" s="35" t="s">
        <v>289</v>
      </c>
      <c r="G6" s="35" t="s">
        <v>289</v>
      </c>
      <c r="H6" s="35" t="s">
        <v>451</v>
      </c>
      <c r="I6" s="35" t="s">
        <v>451</v>
      </c>
    </row>
    <row r="7" spans="1:16136" s="18" customFormat="1">
      <c r="A7" s="17"/>
      <c r="B7" s="118" t="s">
        <v>290</v>
      </c>
      <c r="C7" s="34" t="s">
        <v>291</v>
      </c>
      <c r="D7" s="34" t="s">
        <v>291</v>
      </c>
      <c r="E7" s="35" t="s">
        <v>292</v>
      </c>
      <c r="F7" s="35" t="s">
        <v>292</v>
      </c>
      <c r="G7" s="35" t="s">
        <v>292</v>
      </c>
      <c r="H7" s="35" t="s">
        <v>293</v>
      </c>
      <c r="I7" s="35" t="s">
        <v>293</v>
      </c>
    </row>
    <row r="8" spans="1:16136">
      <c r="A8" s="3"/>
      <c r="B8" s="119" t="s">
        <v>67</v>
      </c>
      <c r="C8" s="91"/>
      <c r="D8" s="91"/>
      <c r="E8" s="92"/>
      <c r="F8" s="92"/>
      <c r="G8" s="92"/>
      <c r="H8" s="92"/>
      <c r="I8" s="92"/>
    </row>
    <row r="9" spans="1:16136">
      <c r="A9" s="3"/>
      <c r="B9" s="119" t="s">
        <v>452</v>
      </c>
      <c r="C9" s="91"/>
      <c r="D9" s="91"/>
      <c r="E9" s="92"/>
      <c r="F9" s="92"/>
      <c r="G9" s="92"/>
      <c r="H9" s="92"/>
      <c r="I9" s="92"/>
    </row>
    <row r="10" spans="1:16136" s="98" customFormat="1">
      <c r="A10" s="97"/>
      <c r="B10" s="161" t="s">
        <v>150</v>
      </c>
      <c r="C10" s="93">
        <v>21</v>
      </c>
      <c r="D10" s="94">
        <v>18</v>
      </c>
      <c r="E10" s="260">
        <v>17</v>
      </c>
      <c r="F10" s="260">
        <v>14</v>
      </c>
      <c r="G10" s="260">
        <v>11</v>
      </c>
      <c r="H10" s="260">
        <v>8.4</v>
      </c>
      <c r="I10" s="260">
        <v>7.7</v>
      </c>
    </row>
    <row r="11" spans="1:16136" s="98" customFormat="1">
      <c r="A11" s="97"/>
      <c r="B11" s="161" t="s">
        <v>312</v>
      </c>
      <c r="C11" s="93">
        <v>18</v>
      </c>
      <c r="D11" s="94">
        <v>17.5</v>
      </c>
      <c r="E11" s="260">
        <v>17</v>
      </c>
      <c r="F11" s="260">
        <v>14</v>
      </c>
      <c r="G11" s="260">
        <v>11</v>
      </c>
      <c r="H11" s="260">
        <v>8.4</v>
      </c>
      <c r="I11" s="260">
        <v>7.7</v>
      </c>
    </row>
    <row r="12" spans="1:16136" s="98" customFormat="1" ht="14.25">
      <c r="A12" s="97"/>
      <c r="B12" s="162" t="s">
        <v>513</v>
      </c>
      <c r="C12" s="99">
        <f t="shared" ref="C12:I12" si="0">(C10*0.001)^2*C15</f>
        <v>2.6460000000000003E-3</v>
      </c>
      <c r="D12" s="259">
        <f t="shared" si="0"/>
        <v>1.9440000000000004E-3</v>
      </c>
      <c r="E12" s="261">
        <f t="shared" si="0"/>
        <v>1.1560000000000001E-3</v>
      </c>
      <c r="F12" s="261">
        <f t="shared" si="0"/>
        <v>7.8400000000000008E-4</v>
      </c>
      <c r="G12" s="262">
        <f t="shared" si="0"/>
        <v>4.8399999999999995E-4</v>
      </c>
      <c r="H12" s="262">
        <f t="shared" si="0"/>
        <v>2.8224000000000006E-4</v>
      </c>
      <c r="I12" s="262">
        <f t="shared" si="0"/>
        <v>2.3716000000000001E-4</v>
      </c>
    </row>
    <row r="13" spans="1:16136" s="98" customFormat="1">
      <c r="A13" s="97"/>
      <c r="B13" s="119" t="s">
        <v>453</v>
      </c>
      <c r="C13" s="91"/>
      <c r="D13" s="91"/>
      <c r="E13" s="92"/>
      <c r="F13" s="92"/>
      <c r="G13" s="92"/>
      <c r="H13" s="92"/>
      <c r="I13" s="92"/>
    </row>
    <row r="14" spans="1:16136" s="98" customFormat="1">
      <c r="A14" s="97"/>
      <c r="B14" s="163" t="s">
        <v>313</v>
      </c>
      <c r="C14" s="100" t="s">
        <v>314</v>
      </c>
      <c r="D14" s="100" t="s">
        <v>314</v>
      </c>
      <c r="E14" s="263" t="s">
        <v>315</v>
      </c>
      <c r="F14" s="263" t="s">
        <v>315</v>
      </c>
      <c r="G14" s="263" t="s">
        <v>315</v>
      </c>
      <c r="H14" s="263" t="s">
        <v>159</v>
      </c>
      <c r="I14" s="263" t="s">
        <v>315</v>
      </c>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c r="NK14" s="101"/>
      <c r="NL14" s="101"/>
      <c r="NM14" s="101"/>
      <c r="NN14" s="101"/>
      <c r="NO14" s="101"/>
      <c r="NP14" s="101"/>
      <c r="NQ14" s="101"/>
      <c r="NR14" s="101"/>
      <c r="NS14" s="101"/>
      <c r="NT14" s="101"/>
      <c r="NU14" s="101"/>
      <c r="NV14" s="101"/>
      <c r="NW14" s="101"/>
      <c r="NX14" s="101"/>
      <c r="NY14" s="101"/>
      <c r="NZ14" s="101"/>
      <c r="OA14" s="101"/>
      <c r="OB14" s="101"/>
      <c r="OC14" s="101"/>
      <c r="OD14" s="101"/>
      <c r="OE14" s="101"/>
      <c r="OF14" s="101"/>
      <c r="OG14" s="101"/>
      <c r="OH14" s="101"/>
      <c r="OI14" s="101"/>
      <c r="OJ14" s="101"/>
      <c r="OK14" s="101"/>
      <c r="OL14" s="101"/>
      <c r="OM14" s="101"/>
      <c r="ON14" s="101"/>
      <c r="OO14" s="101"/>
      <c r="OP14" s="101"/>
      <c r="OQ14" s="101"/>
      <c r="OR14" s="101"/>
      <c r="OS14" s="101"/>
      <c r="OT14" s="101"/>
      <c r="OU14" s="101"/>
      <c r="OV14" s="101"/>
      <c r="OW14" s="101"/>
      <c r="OX14" s="101"/>
      <c r="OY14" s="101"/>
      <c r="OZ14" s="101"/>
      <c r="PA14" s="101"/>
      <c r="PB14" s="101"/>
      <c r="PC14" s="101"/>
      <c r="PD14" s="101"/>
      <c r="PE14" s="101"/>
      <c r="PF14" s="101"/>
      <c r="PG14" s="101"/>
      <c r="PH14" s="101"/>
      <c r="PI14" s="101"/>
      <c r="PJ14" s="101"/>
      <c r="PK14" s="101"/>
      <c r="PL14" s="101"/>
      <c r="PM14" s="101"/>
      <c r="PN14" s="101"/>
      <c r="PO14" s="101"/>
      <c r="PP14" s="101"/>
      <c r="PQ14" s="101"/>
      <c r="PR14" s="101"/>
      <c r="PS14" s="101"/>
      <c r="PT14" s="101"/>
      <c r="PU14" s="101"/>
      <c r="PV14" s="101"/>
      <c r="PW14" s="101"/>
      <c r="PX14" s="101"/>
      <c r="PY14" s="101"/>
      <c r="PZ14" s="101"/>
      <c r="QA14" s="101"/>
      <c r="QB14" s="101"/>
      <c r="QC14" s="101"/>
      <c r="QD14" s="101"/>
      <c r="QE14" s="101"/>
      <c r="QF14" s="101"/>
      <c r="QG14" s="101"/>
      <c r="QH14" s="101"/>
      <c r="QI14" s="101"/>
      <c r="QJ14" s="101"/>
      <c r="QK14" s="101"/>
      <c r="QL14" s="101"/>
      <c r="QM14" s="101"/>
      <c r="QN14" s="101"/>
      <c r="QO14" s="101"/>
      <c r="QP14" s="101"/>
      <c r="QQ14" s="101"/>
      <c r="QR14" s="101"/>
      <c r="QS14" s="101"/>
      <c r="QT14" s="101"/>
      <c r="QU14" s="101"/>
      <c r="QV14" s="101"/>
      <c r="QW14" s="101"/>
      <c r="QX14" s="101"/>
      <c r="QY14" s="101"/>
      <c r="QZ14" s="101"/>
      <c r="RA14" s="101"/>
      <c r="RB14" s="101"/>
      <c r="RC14" s="101"/>
      <c r="RD14" s="101"/>
      <c r="RE14" s="101"/>
      <c r="RF14" s="101"/>
      <c r="RG14" s="101"/>
      <c r="RH14" s="101"/>
      <c r="RI14" s="101"/>
      <c r="RJ14" s="101"/>
      <c r="RK14" s="101"/>
      <c r="RL14" s="101"/>
      <c r="RM14" s="101"/>
      <c r="RN14" s="101"/>
      <c r="RO14" s="101"/>
      <c r="RP14" s="101"/>
      <c r="RQ14" s="101"/>
      <c r="RR14" s="101"/>
      <c r="RS14" s="101"/>
      <c r="RT14" s="101"/>
      <c r="RU14" s="101"/>
      <c r="RV14" s="101"/>
      <c r="RW14" s="101"/>
      <c r="RX14" s="101"/>
      <c r="RY14" s="101"/>
      <c r="RZ14" s="101"/>
      <c r="SA14" s="101"/>
      <c r="SB14" s="101"/>
      <c r="SC14" s="101"/>
      <c r="SD14" s="101"/>
      <c r="SE14" s="101"/>
      <c r="SF14" s="101"/>
      <c r="SG14" s="101"/>
      <c r="SH14" s="101"/>
      <c r="SI14" s="101"/>
      <c r="SJ14" s="101"/>
      <c r="SK14" s="101"/>
      <c r="SL14" s="101"/>
      <c r="SM14" s="101"/>
      <c r="SN14" s="101"/>
      <c r="SO14" s="101"/>
      <c r="SP14" s="101"/>
      <c r="SQ14" s="101"/>
      <c r="SR14" s="101"/>
      <c r="SS14" s="101"/>
      <c r="ST14" s="101"/>
      <c r="SU14" s="101"/>
      <c r="SV14" s="101"/>
      <c r="SW14" s="101"/>
      <c r="SX14" s="101"/>
      <c r="SY14" s="101"/>
      <c r="SZ14" s="101"/>
      <c r="TA14" s="101"/>
      <c r="TB14" s="101"/>
      <c r="TC14" s="101"/>
      <c r="TD14" s="101"/>
      <c r="TE14" s="101"/>
      <c r="TF14" s="101"/>
      <c r="TG14" s="101"/>
      <c r="TH14" s="101"/>
      <c r="TI14" s="101"/>
      <c r="TJ14" s="101"/>
      <c r="TK14" s="101"/>
      <c r="TL14" s="101"/>
      <c r="TM14" s="101"/>
      <c r="TN14" s="101"/>
      <c r="TO14" s="101"/>
      <c r="TP14" s="101"/>
      <c r="TQ14" s="101"/>
      <c r="TR14" s="101"/>
      <c r="TS14" s="101"/>
      <c r="TT14" s="101"/>
      <c r="TU14" s="101"/>
      <c r="TV14" s="101"/>
      <c r="TW14" s="101"/>
      <c r="TX14" s="101"/>
      <c r="TY14" s="101"/>
      <c r="TZ14" s="101"/>
      <c r="UA14" s="101"/>
      <c r="UB14" s="101"/>
      <c r="UC14" s="101"/>
      <c r="UD14" s="101"/>
      <c r="UE14" s="101"/>
      <c r="UF14" s="101"/>
      <c r="UG14" s="101"/>
      <c r="UH14" s="101"/>
      <c r="UI14" s="101"/>
      <c r="UJ14" s="101"/>
      <c r="UK14" s="101"/>
      <c r="UL14" s="101"/>
      <c r="UM14" s="101"/>
      <c r="UN14" s="101"/>
      <c r="UO14" s="101"/>
      <c r="UP14" s="101"/>
      <c r="UQ14" s="101"/>
      <c r="UR14" s="101"/>
      <c r="US14" s="101"/>
      <c r="UT14" s="101"/>
      <c r="UU14" s="101"/>
      <c r="UV14" s="101"/>
      <c r="UW14" s="101"/>
      <c r="UX14" s="101"/>
      <c r="UY14" s="101"/>
      <c r="UZ14" s="101"/>
      <c r="VA14" s="101"/>
      <c r="VB14" s="101"/>
      <c r="VC14" s="101"/>
      <c r="VD14" s="101"/>
      <c r="VE14" s="101"/>
      <c r="VF14" s="101"/>
      <c r="VG14" s="101"/>
      <c r="VH14" s="101"/>
      <c r="VI14" s="101"/>
      <c r="VJ14" s="101"/>
      <c r="VK14" s="101"/>
      <c r="VL14" s="101"/>
      <c r="VM14" s="101"/>
      <c r="VN14" s="101"/>
      <c r="VO14" s="101"/>
      <c r="VP14" s="101"/>
      <c r="VQ14" s="101"/>
      <c r="VR14" s="101"/>
      <c r="VS14" s="101"/>
      <c r="VT14" s="101"/>
      <c r="VU14" s="101"/>
      <c r="VV14" s="101"/>
      <c r="VW14" s="101"/>
      <c r="VX14" s="101"/>
      <c r="VY14" s="101"/>
      <c r="VZ14" s="101"/>
      <c r="WA14" s="101"/>
      <c r="WB14" s="101"/>
      <c r="WC14" s="101"/>
      <c r="WD14" s="101"/>
      <c r="WE14" s="101"/>
      <c r="WF14" s="101"/>
      <c r="WG14" s="101"/>
      <c r="WH14" s="101"/>
      <c r="WI14" s="101"/>
      <c r="WJ14" s="101"/>
      <c r="WK14" s="101"/>
      <c r="WL14" s="101"/>
      <c r="WM14" s="101"/>
      <c r="WN14" s="101"/>
      <c r="WO14" s="101"/>
      <c r="WP14" s="101"/>
      <c r="WQ14" s="101"/>
      <c r="WR14" s="101"/>
      <c r="WS14" s="101"/>
      <c r="WT14" s="101"/>
      <c r="WU14" s="101"/>
      <c r="WV14" s="101"/>
      <c r="WW14" s="101"/>
      <c r="WX14" s="101"/>
      <c r="WY14" s="101"/>
      <c r="WZ14" s="101"/>
      <c r="XA14" s="101"/>
      <c r="XB14" s="101"/>
      <c r="XC14" s="101"/>
      <c r="XD14" s="101"/>
      <c r="XE14" s="101"/>
      <c r="XF14" s="101"/>
      <c r="XG14" s="101"/>
      <c r="XH14" s="101"/>
      <c r="XI14" s="101"/>
      <c r="XJ14" s="101"/>
      <c r="XK14" s="101"/>
      <c r="XL14" s="101"/>
      <c r="XM14" s="101"/>
      <c r="XN14" s="101"/>
      <c r="XO14" s="101"/>
      <c r="XP14" s="101"/>
      <c r="XQ14" s="101"/>
      <c r="XR14" s="101"/>
      <c r="XS14" s="101"/>
      <c r="XT14" s="101"/>
      <c r="XU14" s="101"/>
      <c r="XV14" s="101"/>
      <c r="XW14" s="101"/>
      <c r="XX14" s="101"/>
      <c r="XY14" s="101"/>
      <c r="XZ14" s="101"/>
      <c r="YA14" s="101"/>
      <c r="YB14" s="101"/>
      <c r="YC14" s="101"/>
      <c r="YD14" s="101"/>
      <c r="YE14" s="101"/>
      <c r="YF14" s="101"/>
      <c r="YG14" s="101"/>
      <c r="YH14" s="101"/>
      <c r="YI14" s="101"/>
      <c r="YJ14" s="101"/>
      <c r="YK14" s="101"/>
      <c r="YL14" s="101"/>
      <c r="YM14" s="101"/>
      <c r="YN14" s="101"/>
      <c r="YO14" s="101"/>
      <c r="YP14" s="101"/>
      <c r="YQ14" s="101"/>
      <c r="YR14" s="101"/>
      <c r="YS14" s="101"/>
      <c r="YT14" s="101"/>
      <c r="YU14" s="101"/>
      <c r="YV14" s="101"/>
      <c r="YW14" s="101"/>
      <c r="YX14" s="101"/>
      <c r="YY14" s="101"/>
      <c r="YZ14" s="101"/>
      <c r="ZA14" s="101"/>
      <c r="ZB14" s="101"/>
      <c r="ZC14" s="101"/>
      <c r="ZD14" s="101"/>
      <c r="ZE14" s="101"/>
      <c r="ZF14" s="101"/>
      <c r="ZG14" s="101"/>
      <c r="ZH14" s="101"/>
      <c r="ZI14" s="101"/>
      <c r="ZJ14" s="101"/>
      <c r="ZK14" s="101"/>
      <c r="ZL14" s="101"/>
      <c r="ZM14" s="101"/>
      <c r="ZN14" s="101"/>
      <c r="ZO14" s="101"/>
      <c r="ZP14" s="101"/>
      <c r="ZQ14" s="101"/>
      <c r="ZR14" s="101"/>
      <c r="ZS14" s="101"/>
      <c r="ZT14" s="101"/>
      <c r="ZU14" s="101"/>
      <c r="ZV14" s="101"/>
      <c r="ZW14" s="101"/>
      <c r="ZX14" s="101"/>
      <c r="ZY14" s="101"/>
      <c r="ZZ14" s="101"/>
      <c r="AAA14" s="101"/>
      <c r="AAB14" s="101"/>
      <c r="AAC14" s="101"/>
      <c r="AAD14" s="101"/>
      <c r="AAE14" s="101"/>
      <c r="AAF14" s="101"/>
      <c r="AAG14" s="101"/>
      <c r="AAH14" s="101"/>
      <c r="AAI14" s="101"/>
      <c r="AAJ14" s="101"/>
      <c r="AAK14" s="101"/>
      <c r="AAL14" s="101"/>
      <c r="AAM14" s="101"/>
      <c r="AAN14" s="101"/>
      <c r="AAO14" s="101"/>
      <c r="AAP14" s="101"/>
      <c r="AAQ14" s="101"/>
      <c r="AAR14" s="101"/>
      <c r="AAS14" s="101"/>
      <c r="AAT14" s="101"/>
      <c r="AAU14" s="101"/>
      <c r="AAV14" s="101"/>
      <c r="AAW14" s="101"/>
      <c r="AAX14" s="101"/>
      <c r="AAY14" s="101"/>
      <c r="AAZ14" s="101"/>
      <c r="ABA14" s="101"/>
      <c r="ABB14" s="101"/>
      <c r="ABC14" s="101"/>
      <c r="ABD14" s="101"/>
      <c r="ABE14" s="101"/>
      <c r="ABF14" s="101"/>
      <c r="ABG14" s="101"/>
      <c r="ABH14" s="101"/>
      <c r="ABI14" s="101"/>
      <c r="ABJ14" s="101"/>
      <c r="ABK14" s="101"/>
      <c r="ABL14" s="101"/>
      <c r="ABM14" s="101"/>
      <c r="ABN14" s="101"/>
      <c r="ABO14" s="101"/>
      <c r="ABP14" s="101"/>
      <c r="ABQ14" s="101"/>
      <c r="ABR14" s="101"/>
      <c r="ABS14" s="101"/>
      <c r="ABT14" s="101"/>
      <c r="ABU14" s="101"/>
      <c r="ABV14" s="101"/>
      <c r="ABW14" s="101"/>
      <c r="ABX14" s="101"/>
      <c r="ABY14" s="101"/>
      <c r="ABZ14" s="101"/>
      <c r="ACA14" s="101"/>
      <c r="ACB14" s="101"/>
      <c r="ACC14" s="101"/>
      <c r="ACD14" s="101"/>
      <c r="ACE14" s="101"/>
      <c r="ACF14" s="101"/>
      <c r="ACG14" s="101"/>
      <c r="ACH14" s="101"/>
      <c r="ACI14" s="101"/>
      <c r="ACJ14" s="101"/>
      <c r="ACK14" s="101"/>
      <c r="ACL14" s="101"/>
      <c r="ACM14" s="101"/>
      <c r="ACN14" s="101"/>
      <c r="ACO14" s="101"/>
      <c r="ACP14" s="101"/>
      <c r="ACQ14" s="101"/>
      <c r="ACR14" s="101"/>
      <c r="ACS14" s="101"/>
      <c r="ACT14" s="101"/>
      <c r="ACU14" s="101"/>
      <c r="ACV14" s="101"/>
      <c r="ACW14" s="101"/>
      <c r="ACX14" s="101"/>
      <c r="ACY14" s="101"/>
      <c r="ACZ14" s="101"/>
      <c r="ADA14" s="101"/>
      <c r="ADB14" s="101"/>
      <c r="ADC14" s="101"/>
      <c r="ADD14" s="101"/>
      <c r="ADE14" s="101"/>
      <c r="ADF14" s="101"/>
      <c r="ADG14" s="101"/>
      <c r="ADH14" s="101"/>
      <c r="ADI14" s="101"/>
      <c r="ADJ14" s="101"/>
      <c r="ADK14" s="101"/>
      <c r="ADL14" s="101"/>
      <c r="ADM14" s="101"/>
      <c r="ADN14" s="101"/>
      <c r="ADO14" s="101"/>
      <c r="ADP14" s="101"/>
      <c r="ADQ14" s="101"/>
      <c r="ADR14" s="101"/>
      <c r="ADS14" s="101"/>
      <c r="ADT14" s="101"/>
      <c r="ADU14" s="101"/>
      <c r="ADV14" s="101"/>
      <c r="ADW14" s="101"/>
      <c r="ADX14" s="101"/>
      <c r="ADY14" s="101"/>
      <c r="ADZ14" s="101"/>
      <c r="AEA14" s="101"/>
      <c r="AEB14" s="101"/>
      <c r="AEC14" s="101"/>
      <c r="AED14" s="101"/>
      <c r="AEE14" s="101"/>
      <c r="AEF14" s="101"/>
      <c r="AEG14" s="101"/>
      <c r="AEH14" s="101"/>
      <c r="AEI14" s="101"/>
      <c r="AEJ14" s="101"/>
      <c r="AEK14" s="101"/>
      <c r="AEL14" s="101"/>
      <c r="AEM14" s="101"/>
      <c r="AEN14" s="101"/>
      <c r="AEO14" s="101"/>
      <c r="AEP14" s="101"/>
      <c r="AEQ14" s="101"/>
      <c r="AER14" s="101"/>
      <c r="AES14" s="101"/>
      <c r="AET14" s="101"/>
      <c r="AEU14" s="101"/>
      <c r="AEV14" s="101"/>
      <c r="AEW14" s="101"/>
      <c r="AEX14" s="101"/>
      <c r="AEY14" s="101"/>
      <c r="AEZ14" s="101"/>
      <c r="AFA14" s="101"/>
      <c r="AFB14" s="101"/>
      <c r="AFC14" s="101"/>
      <c r="AFD14" s="101"/>
      <c r="AFE14" s="101"/>
      <c r="AFF14" s="101"/>
      <c r="AFG14" s="101"/>
      <c r="AFH14" s="101"/>
      <c r="AFI14" s="101"/>
      <c r="AFJ14" s="101"/>
      <c r="AFK14" s="101"/>
      <c r="AFL14" s="101"/>
      <c r="AFM14" s="101"/>
      <c r="AFN14" s="101"/>
      <c r="AFO14" s="101"/>
      <c r="AFP14" s="101"/>
      <c r="AFQ14" s="101"/>
      <c r="AFR14" s="101"/>
      <c r="AFS14" s="101"/>
      <c r="AFT14" s="101"/>
      <c r="AFU14" s="101"/>
      <c r="AFV14" s="101"/>
      <c r="AFW14" s="101"/>
      <c r="AFX14" s="101"/>
      <c r="AFY14" s="101"/>
      <c r="AFZ14" s="101"/>
      <c r="AGA14" s="101"/>
      <c r="AGB14" s="101"/>
      <c r="AGC14" s="101"/>
      <c r="AGD14" s="101"/>
      <c r="AGE14" s="101"/>
      <c r="AGF14" s="101"/>
      <c r="AGG14" s="101"/>
      <c r="AGH14" s="101"/>
      <c r="AGI14" s="101"/>
      <c r="AGJ14" s="101"/>
      <c r="AGK14" s="101"/>
      <c r="AGL14" s="101"/>
      <c r="AGM14" s="101"/>
      <c r="AGN14" s="101"/>
      <c r="AGO14" s="101"/>
      <c r="AGP14" s="101"/>
      <c r="AGQ14" s="101"/>
      <c r="AGR14" s="101"/>
      <c r="AGS14" s="101"/>
      <c r="AGT14" s="101"/>
      <c r="AGU14" s="101"/>
      <c r="AGV14" s="101"/>
      <c r="AGW14" s="101"/>
      <c r="AGX14" s="101"/>
      <c r="AGY14" s="101"/>
      <c r="AGZ14" s="101"/>
      <c r="AHA14" s="101"/>
      <c r="AHB14" s="101"/>
      <c r="AHC14" s="101"/>
      <c r="AHD14" s="101"/>
      <c r="AHE14" s="101"/>
      <c r="AHF14" s="101"/>
      <c r="AHG14" s="101"/>
      <c r="AHH14" s="101"/>
      <c r="AHI14" s="101"/>
      <c r="AHJ14" s="101"/>
      <c r="AHK14" s="101"/>
      <c r="AHL14" s="101"/>
      <c r="AHM14" s="101"/>
      <c r="AHN14" s="101"/>
      <c r="AHO14" s="101"/>
      <c r="AHP14" s="101"/>
      <c r="AHQ14" s="101"/>
      <c r="AHR14" s="101"/>
      <c r="AHS14" s="101"/>
      <c r="AHT14" s="101"/>
      <c r="AHU14" s="101"/>
      <c r="AHV14" s="101"/>
      <c r="AHW14" s="101"/>
      <c r="AHX14" s="101"/>
      <c r="AHY14" s="101"/>
      <c r="AHZ14" s="101"/>
      <c r="AIA14" s="101"/>
      <c r="AIB14" s="101"/>
      <c r="AIC14" s="101"/>
      <c r="AID14" s="101"/>
      <c r="AIE14" s="101"/>
      <c r="AIF14" s="101"/>
      <c r="AIG14" s="101"/>
      <c r="AIH14" s="101"/>
      <c r="AII14" s="101"/>
      <c r="AIJ14" s="101"/>
      <c r="AIK14" s="101"/>
      <c r="AIL14" s="101"/>
      <c r="AIM14" s="101"/>
      <c r="AIN14" s="101"/>
      <c r="AIO14" s="101"/>
      <c r="AIP14" s="101"/>
      <c r="AIQ14" s="101"/>
      <c r="AIR14" s="101"/>
      <c r="AIS14" s="101"/>
      <c r="AIT14" s="101"/>
      <c r="AIU14" s="101"/>
      <c r="AIV14" s="101"/>
      <c r="AIW14" s="101"/>
      <c r="AIX14" s="101"/>
      <c r="AIY14" s="101"/>
      <c r="AIZ14" s="101"/>
      <c r="AJA14" s="101"/>
      <c r="AJB14" s="101"/>
      <c r="AJC14" s="101"/>
      <c r="AJD14" s="101"/>
      <c r="AJE14" s="101"/>
      <c r="AJF14" s="101"/>
      <c r="AJG14" s="101"/>
      <c r="AJH14" s="101"/>
      <c r="AJI14" s="101"/>
      <c r="AJJ14" s="101"/>
      <c r="AJK14" s="101"/>
      <c r="AJL14" s="101"/>
      <c r="AJM14" s="101"/>
      <c r="AJN14" s="101"/>
      <c r="AJO14" s="101"/>
      <c r="AJP14" s="101"/>
      <c r="AJQ14" s="101"/>
      <c r="AJR14" s="101"/>
      <c r="AJS14" s="101"/>
      <c r="AJT14" s="101"/>
      <c r="AJU14" s="101"/>
      <c r="AJV14" s="101"/>
      <c r="AJW14" s="101"/>
      <c r="AJX14" s="101"/>
      <c r="AJY14" s="101"/>
      <c r="AJZ14" s="101"/>
      <c r="AKA14" s="101"/>
      <c r="AKB14" s="101"/>
      <c r="AKC14" s="101"/>
      <c r="AKD14" s="101"/>
      <c r="AKE14" s="101"/>
      <c r="AKF14" s="101"/>
      <c r="AKG14" s="101"/>
      <c r="AKH14" s="101"/>
      <c r="AKI14" s="101"/>
      <c r="AKJ14" s="101"/>
      <c r="AKK14" s="101"/>
      <c r="AKL14" s="101"/>
      <c r="AKM14" s="101"/>
      <c r="AKN14" s="101"/>
      <c r="AKO14" s="101"/>
      <c r="AKP14" s="101"/>
      <c r="AKQ14" s="101"/>
      <c r="AKR14" s="101"/>
      <c r="AKS14" s="101"/>
      <c r="AKT14" s="101"/>
      <c r="AKU14" s="101"/>
      <c r="AKV14" s="101"/>
      <c r="AKW14" s="101"/>
      <c r="AKX14" s="101"/>
      <c r="AKY14" s="101"/>
      <c r="AKZ14" s="101"/>
      <c r="ALA14" s="101"/>
      <c r="ALB14" s="101"/>
      <c r="ALC14" s="101"/>
      <c r="ALD14" s="101"/>
      <c r="ALE14" s="101"/>
      <c r="ALF14" s="101"/>
      <c r="ALG14" s="101"/>
      <c r="ALH14" s="101"/>
      <c r="ALI14" s="101"/>
      <c r="ALJ14" s="101"/>
      <c r="ALK14" s="101"/>
      <c r="ALL14" s="101"/>
      <c r="ALM14" s="101"/>
      <c r="ALN14" s="101"/>
      <c r="ALO14" s="101"/>
      <c r="ALP14" s="101"/>
      <c r="ALQ14" s="101"/>
      <c r="ALR14" s="101"/>
      <c r="ALS14" s="101"/>
      <c r="ALT14" s="101"/>
      <c r="ALU14" s="101"/>
      <c r="ALV14" s="101"/>
      <c r="ALW14" s="101"/>
      <c r="ALX14" s="101"/>
      <c r="ALY14" s="101"/>
      <c r="ALZ14" s="101"/>
      <c r="AMA14" s="101"/>
      <c r="AMB14" s="101"/>
      <c r="AMC14" s="101"/>
      <c r="AMD14" s="101"/>
      <c r="AME14" s="101"/>
      <c r="AMF14" s="101"/>
      <c r="AMG14" s="101"/>
      <c r="AMH14" s="101"/>
      <c r="AMI14" s="101"/>
      <c r="AMJ14" s="101"/>
      <c r="AMK14" s="101"/>
      <c r="AML14" s="101"/>
      <c r="AMM14" s="101"/>
      <c r="AMN14" s="101"/>
      <c r="AMO14" s="101"/>
      <c r="AMP14" s="101"/>
      <c r="AMQ14" s="101"/>
      <c r="AMR14" s="101"/>
      <c r="AMS14" s="101"/>
      <c r="AMT14" s="101"/>
      <c r="AMU14" s="101"/>
      <c r="AMV14" s="101"/>
      <c r="AMW14" s="101"/>
      <c r="AMX14" s="101"/>
      <c r="AMY14" s="101"/>
      <c r="AMZ14" s="101"/>
      <c r="ANA14" s="101"/>
      <c r="ANB14" s="101"/>
      <c r="ANC14" s="101"/>
      <c r="AND14" s="101"/>
      <c r="ANE14" s="101"/>
      <c r="ANF14" s="101"/>
      <c r="ANG14" s="101"/>
      <c r="ANH14" s="101"/>
      <c r="ANI14" s="101"/>
      <c r="ANJ14" s="101"/>
      <c r="ANK14" s="101"/>
      <c r="ANL14" s="101"/>
      <c r="ANM14" s="101"/>
      <c r="ANN14" s="101"/>
      <c r="ANO14" s="101"/>
      <c r="ANP14" s="101"/>
      <c r="ANQ14" s="101"/>
      <c r="ANR14" s="101"/>
      <c r="ANS14" s="101"/>
      <c r="ANT14" s="101"/>
      <c r="ANU14" s="101"/>
      <c r="ANV14" s="101"/>
      <c r="ANW14" s="101"/>
      <c r="ANX14" s="101"/>
      <c r="ANY14" s="101"/>
      <c r="ANZ14" s="101"/>
      <c r="AOA14" s="101"/>
      <c r="AOB14" s="101"/>
      <c r="AOC14" s="101"/>
      <c r="AOD14" s="101"/>
      <c r="AOE14" s="101"/>
      <c r="AOF14" s="101"/>
      <c r="AOG14" s="101"/>
      <c r="AOH14" s="101"/>
      <c r="AOI14" s="101"/>
      <c r="AOJ14" s="101"/>
      <c r="AOK14" s="101"/>
      <c r="AOL14" s="101"/>
      <c r="AOM14" s="101"/>
      <c r="AON14" s="101"/>
      <c r="AOO14" s="101"/>
      <c r="AOP14" s="101"/>
      <c r="AOQ14" s="101"/>
      <c r="AOR14" s="101"/>
      <c r="AOS14" s="101"/>
      <c r="AOT14" s="101"/>
      <c r="AOU14" s="101"/>
      <c r="AOV14" s="101"/>
      <c r="AOW14" s="101"/>
      <c r="AOX14" s="101"/>
      <c r="AOY14" s="101"/>
      <c r="AOZ14" s="101"/>
      <c r="APA14" s="101"/>
      <c r="APB14" s="101"/>
      <c r="APC14" s="101"/>
      <c r="APD14" s="101"/>
      <c r="APE14" s="101"/>
      <c r="APF14" s="101"/>
      <c r="APG14" s="101"/>
      <c r="APH14" s="101"/>
      <c r="API14" s="101"/>
      <c r="APJ14" s="101"/>
      <c r="APK14" s="101"/>
      <c r="APL14" s="101"/>
      <c r="APM14" s="101"/>
      <c r="APN14" s="101"/>
      <c r="APO14" s="101"/>
      <c r="APP14" s="101"/>
      <c r="APQ14" s="101"/>
      <c r="APR14" s="101"/>
      <c r="APS14" s="101"/>
      <c r="APT14" s="101"/>
      <c r="APU14" s="101"/>
      <c r="APV14" s="101"/>
      <c r="APW14" s="101"/>
      <c r="APX14" s="101"/>
      <c r="APY14" s="101"/>
      <c r="APZ14" s="101"/>
      <c r="AQA14" s="101"/>
      <c r="AQB14" s="101"/>
      <c r="AQC14" s="101"/>
      <c r="AQD14" s="101"/>
      <c r="AQE14" s="101"/>
      <c r="AQF14" s="101"/>
      <c r="AQG14" s="101"/>
      <c r="AQH14" s="101"/>
      <c r="AQI14" s="101"/>
      <c r="AQJ14" s="101"/>
      <c r="AQK14" s="101"/>
      <c r="AQL14" s="101"/>
      <c r="AQM14" s="101"/>
      <c r="AQN14" s="101"/>
      <c r="AQO14" s="101"/>
      <c r="AQP14" s="101"/>
      <c r="AQQ14" s="101"/>
      <c r="AQR14" s="101"/>
      <c r="AQS14" s="101"/>
      <c r="AQT14" s="101"/>
      <c r="AQU14" s="101"/>
      <c r="AQV14" s="101"/>
      <c r="AQW14" s="101"/>
      <c r="AQX14" s="101"/>
      <c r="AQY14" s="101"/>
      <c r="AQZ14" s="101"/>
      <c r="ARA14" s="101"/>
      <c r="ARB14" s="101"/>
      <c r="ARC14" s="101"/>
      <c r="ARD14" s="101"/>
      <c r="ARE14" s="101"/>
      <c r="ARF14" s="101"/>
      <c r="ARG14" s="101"/>
      <c r="ARH14" s="101"/>
      <c r="ARI14" s="101"/>
      <c r="ARJ14" s="101"/>
      <c r="ARK14" s="101"/>
      <c r="ARL14" s="101"/>
      <c r="ARM14" s="101"/>
      <c r="ARN14" s="101"/>
      <c r="ARO14" s="101"/>
      <c r="ARP14" s="101"/>
      <c r="ARQ14" s="101"/>
      <c r="ARR14" s="101"/>
      <c r="ARS14" s="101"/>
      <c r="ART14" s="101"/>
      <c r="ARU14" s="101"/>
      <c r="ARV14" s="101"/>
      <c r="ARW14" s="101"/>
      <c r="ARX14" s="101"/>
      <c r="ARY14" s="101"/>
      <c r="ARZ14" s="101"/>
      <c r="ASA14" s="101"/>
      <c r="ASB14" s="101"/>
      <c r="ASC14" s="101"/>
      <c r="ASD14" s="101"/>
      <c r="ASE14" s="101"/>
      <c r="ASF14" s="101"/>
      <c r="ASG14" s="101"/>
      <c r="ASH14" s="101"/>
      <c r="ASI14" s="101"/>
      <c r="ASJ14" s="101"/>
      <c r="ASK14" s="101"/>
      <c r="ASL14" s="101"/>
      <c r="ASM14" s="101"/>
      <c r="ASN14" s="101"/>
      <c r="ASO14" s="101"/>
      <c r="ASP14" s="101"/>
      <c r="ASQ14" s="101"/>
      <c r="ASR14" s="101"/>
      <c r="ASS14" s="101"/>
      <c r="AST14" s="101"/>
      <c r="ASU14" s="101"/>
      <c r="ASV14" s="101"/>
      <c r="ASW14" s="101"/>
      <c r="ASX14" s="101"/>
      <c r="ASY14" s="101"/>
      <c r="ASZ14" s="101"/>
      <c r="ATA14" s="101"/>
      <c r="ATB14" s="101"/>
      <c r="ATC14" s="101"/>
      <c r="ATD14" s="101"/>
      <c r="ATE14" s="101"/>
      <c r="ATF14" s="101"/>
      <c r="ATG14" s="101"/>
      <c r="ATH14" s="101"/>
      <c r="ATI14" s="101"/>
      <c r="ATJ14" s="101"/>
      <c r="ATK14" s="101"/>
      <c r="ATL14" s="101"/>
      <c r="ATM14" s="101"/>
      <c r="ATN14" s="101"/>
      <c r="ATO14" s="101"/>
      <c r="ATP14" s="101"/>
      <c r="ATQ14" s="101"/>
      <c r="ATR14" s="101"/>
      <c r="ATS14" s="101"/>
      <c r="ATT14" s="101"/>
      <c r="ATU14" s="101"/>
      <c r="ATV14" s="101"/>
      <c r="ATW14" s="101"/>
      <c r="ATX14" s="101"/>
      <c r="ATY14" s="101"/>
      <c r="ATZ14" s="101"/>
      <c r="AUA14" s="101"/>
      <c r="AUB14" s="101"/>
      <c r="AUC14" s="101"/>
      <c r="AUD14" s="101"/>
      <c r="AUE14" s="101"/>
      <c r="AUF14" s="101"/>
      <c r="AUG14" s="101"/>
      <c r="AUH14" s="101"/>
      <c r="AUI14" s="101"/>
      <c r="AUJ14" s="101"/>
      <c r="AUK14" s="101"/>
      <c r="AUL14" s="101"/>
      <c r="AUM14" s="101"/>
      <c r="AUN14" s="101"/>
      <c r="AUO14" s="101"/>
      <c r="AUP14" s="101"/>
      <c r="AUQ14" s="101"/>
      <c r="AUR14" s="101"/>
      <c r="AUS14" s="101"/>
      <c r="AUT14" s="101"/>
      <c r="AUU14" s="101"/>
      <c r="AUV14" s="101"/>
      <c r="AUW14" s="101"/>
      <c r="AUX14" s="101"/>
      <c r="AUY14" s="101"/>
      <c r="AUZ14" s="101"/>
      <c r="AVA14" s="101"/>
      <c r="AVB14" s="101"/>
      <c r="AVC14" s="101"/>
      <c r="AVD14" s="101"/>
      <c r="AVE14" s="101"/>
      <c r="AVF14" s="101"/>
      <c r="AVG14" s="101"/>
      <c r="AVH14" s="101"/>
      <c r="AVI14" s="101"/>
      <c r="AVJ14" s="101"/>
      <c r="AVK14" s="101"/>
      <c r="AVL14" s="101"/>
      <c r="AVM14" s="101"/>
      <c r="AVN14" s="101"/>
      <c r="AVO14" s="101"/>
      <c r="AVP14" s="101"/>
      <c r="AVQ14" s="101"/>
      <c r="AVR14" s="101"/>
      <c r="AVS14" s="101"/>
      <c r="AVT14" s="101"/>
      <c r="AVU14" s="101"/>
      <c r="AVV14" s="101"/>
      <c r="AVW14" s="101"/>
      <c r="AVX14" s="101"/>
      <c r="AVY14" s="101"/>
      <c r="AVZ14" s="101"/>
      <c r="AWA14" s="101"/>
      <c r="AWB14" s="101"/>
      <c r="AWC14" s="101"/>
      <c r="AWD14" s="101"/>
      <c r="AWE14" s="101"/>
      <c r="AWF14" s="101"/>
      <c r="AWG14" s="101"/>
      <c r="AWH14" s="101"/>
      <c r="AWI14" s="101"/>
      <c r="AWJ14" s="101"/>
      <c r="AWK14" s="101"/>
      <c r="AWL14" s="101"/>
      <c r="AWM14" s="101"/>
      <c r="AWN14" s="101"/>
      <c r="AWO14" s="101"/>
      <c r="AWP14" s="101"/>
      <c r="AWQ14" s="101"/>
      <c r="AWR14" s="101"/>
      <c r="AWS14" s="101"/>
      <c r="AWT14" s="101"/>
      <c r="AWU14" s="101"/>
      <c r="AWV14" s="101"/>
      <c r="AWW14" s="101"/>
      <c r="AWX14" s="101"/>
      <c r="AWY14" s="101"/>
      <c r="AWZ14" s="101"/>
      <c r="AXA14" s="101"/>
      <c r="AXB14" s="101"/>
      <c r="AXC14" s="101"/>
      <c r="AXD14" s="101"/>
      <c r="AXE14" s="101"/>
      <c r="AXF14" s="101"/>
      <c r="AXG14" s="101"/>
      <c r="AXH14" s="101"/>
      <c r="AXI14" s="101"/>
      <c r="AXJ14" s="101"/>
      <c r="AXK14" s="101"/>
      <c r="AXL14" s="101"/>
      <c r="AXM14" s="101"/>
      <c r="AXN14" s="101"/>
      <c r="AXO14" s="101"/>
      <c r="AXP14" s="101"/>
      <c r="AXQ14" s="101"/>
      <c r="AXR14" s="101"/>
      <c r="AXS14" s="101"/>
      <c r="AXT14" s="101"/>
      <c r="AXU14" s="101"/>
      <c r="AXV14" s="101"/>
      <c r="AXW14" s="101"/>
      <c r="AXX14" s="101"/>
      <c r="AXY14" s="101"/>
      <c r="AXZ14" s="101"/>
      <c r="AYA14" s="101"/>
      <c r="AYB14" s="101"/>
      <c r="AYC14" s="101"/>
      <c r="AYD14" s="101"/>
      <c r="AYE14" s="101"/>
      <c r="AYF14" s="101"/>
      <c r="AYG14" s="101"/>
      <c r="AYH14" s="101"/>
      <c r="AYI14" s="101"/>
      <c r="AYJ14" s="101"/>
      <c r="AYK14" s="101"/>
      <c r="AYL14" s="101"/>
      <c r="AYM14" s="101"/>
      <c r="AYN14" s="101"/>
      <c r="AYO14" s="101"/>
      <c r="AYP14" s="101"/>
      <c r="AYQ14" s="101"/>
      <c r="AYR14" s="101"/>
      <c r="AYS14" s="101"/>
      <c r="AYT14" s="101"/>
      <c r="AYU14" s="101"/>
      <c r="AYV14" s="101"/>
      <c r="AYW14" s="101"/>
      <c r="AYX14" s="101"/>
      <c r="AYY14" s="101"/>
      <c r="AYZ14" s="101"/>
      <c r="AZA14" s="101"/>
      <c r="AZB14" s="101"/>
      <c r="AZC14" s="101"/>
      <c r="AZD14" s="101"/>
      <c r="AZE14" s="101"/>
      <c r="AZF14" s="101"/>
      <c r="AZG14" s="101"/>
      <c r="AZH14" s="101"/>
      <c r="AZI14" s="101"/>
      <c r="AZJ14" s="101"/>
      <c r="AZK14" s="101"/>
      <c r="AZL14" s="101"/>
      <c r="AZM14" s="101"/>
      <c r="AZN14" s="101"/>
      <c r="AZO14" s="101"/>
      <c r="AZP14" s="101"/>
      <c r="AZQ14" s="101"/>
      <c r="AZR14" s="101"/>
      <c r="AZS14" s="101"/>
      <c r="AZT14" s="101"/>
      <c r="AZU14" s="101"/>
      <c r="AZV14" s="101"/>
      <c r="AZW14" s="101"/>
      <c r="AZX14" s="101"/>
      <c r="AZY14" s="101"/>
      <c r="AZZ14" s="101"/>
      <c r="BAA14" s="101"/>
      <c r="BAB14" s="101"/>
      <c r="BAC14" s="101"/>
      <c r="BAD14" s="101"/>
      <c r="BAE14" s="101"/>
      <c r="BAF14" s="101"/>
      <c r="BAG14" s="101"/>
      <c r="BAH14" s="101"/>
      <c r="BAI14" s="101"/>
      <c r="BAJ14" s="101"/>
      <c r="BAK14" s="101"/>
      <c r="BAL14" s="101"/>
      <c r="BAM14" s="101"/>
      <c r="BAN14" s="101"/>
      <c r="BAO14" s="101"/>
      <c r="BAP14" s="101"/>
      <c r="BAQ14" s="101"/>
      <c r="BAR14" s="101"/>
      <c r="BAS14" s="101"/>
      <c r="BAT14" s="101"/>
      <c r="BAU14" s="101"/>
      <c r="BAV14" s="101"/>
      <c r="BAW14" s="101"/>
      <c r="BAX14" s="101"/>
      <c r="BAY14" s="101"/>
      <c r="BAZ14" s="101"/>
      <c r="BBA14" s="101"/>
      <c r="BBB14" s="101"/>
      <c r="BBC14" s="101"/>
      <c r="BBD14" s="101"/>
      <c r="BBE14" s="101"/>
      <c r="BBF14" s="101"/>
      <c r="BBG14" s="101"/>
      <c r="BBH14" s="101"/>
      <c r="BBI14" s="101"/>
      <c r="BBJ14" s="101"/>
      <c r="BBK14" s="101"/>
      <c r="BBL14" s="101"/>
      <c r="BBM14" s="101"/>
      <c r="BBN14" s="101"/>
      <c r="BBO14" s="101"/>
      <c r="BBP14" s="101"/>
      <c r="BBQ14" s="101"/>
      <c r="BBR14" s="101"/>
      <c r="BBS14" s="101"/>
      <c r="BBT14" s="101"/>
      <c r="BBU14" s="101"/>
      <c r="BBV14" s="101"/>
      <c r="BBW14" s="101"/>
      <c r="BBX14" s="101"/>
      <c r="BBY14" s="101"/>
      <c r="BBZ14" s="101"/>
      <c r="BCA14" s="101"/>
      <c r="BCB14" s="101"/>
      <c r="BCC14" s="101"/>
      <c r="BCD14" s="101"/>
      <c r="BCE14" s="101"/>
      <c r="BCF14" s="101"/>
      <c r="BCG14" s="101"/>
      <c r="BCH14" s="101"/>
      <c r="BCI14" s="101"/>
      <c r="BCJ14" s="101"/>
      <c r="BCK14" s="101"/>
      <c r="BCL14" s="101"/>
      <c r="BCM14" s="101"/>
      <c r="BCN14" s="101"/>
      <c r="BCO14" s="101"/>
      <c r="BCP14" s="101"/>
      <c r="BCQ14" s="101"/>
      <c r="BCR14" s="101"/>
      <c r="BCS14" s="101"/>
      <c r="BCT14" s="101"/>
      <c r="BCU14" s="101"/>
      <c r="BCV14" s="101"/>
      <c r="BCW14" s="101"/>
      <c r="BCX14" s="101"/>
      <c r="BCY14" s="101"/>
      <c r="BCZ14" s="101"/>
      <c r="BDA14" s="101"/>
      <c r="BDB14" s="101"/>
      <c r="BDC14" s="101"/>
      <c r="BDD14" s="101"/>
      <c r="BDE14" s="101"/>
      <c r="BDF14" s="101"/>
      <c r="BDG14" s="101"/>
      <c r="BDH14" s="101"/>
      <c r="BDI14" s="101"/>
      <c r="BDJ14" s="101"/>
      <c r="BDK14" s="101"/>
      <c r="BDL14" s="101"/>
      <c r="BDM14" s="101"/>
      <c r="BDN14" s="101"/>
      <c r="BDO14" s="101"/>
      <c r="BDP14" s="101"/>
      <c r="BDQ14" s="101"/>
      <c r="BDR14" s="101"/>
      <c r="BDS14" s="101"/>
      <c r="BDT14" s="101"/>
      <c r="BDU14" s="101"/>
      <c r="BDV14" s="101"/>
      <c r="BDW14" s="101"/>
      <c r="BDX14" s="101"/>
      <c r="BDY14" s="101"/>
      <c r="BDZ14" s="101"/>
      <c r="BEA14" s="101"/>
      <c r="BEB14" s="101"/>
      <c r="BEC14" s="101"/>
      <c r="BED14" s="101"/>
      <c r="BEE14" s="101"/>
      <c r="BEF14" s="101"/>
      <c r="BEG14" s="101"/>
      <c r="BEH14" s="101"/>
      <c r="BEI14" s="101"/>
      <c r="BEJ14" s="101"/>
      <c r="BEK14" s="101"/>
      <c r="BEL14" s="101"/>
      <c r="BEM14" s="101"/>
      <c r="BEN14" s="101"/>
      <c r="BEO14" s="101"/>
      <c r="BEP14" s="101"/>
      <c r="BEQ14" s="101"/>
      <c r="BER14" s="101"/>
      <c r="BES14" s="101"/>
      <c r="BET14" s="101"/>
      <c r="BEU14" s="101"/>
      <c r="BEV14" s="101"/>
      <c r="BEW14" s="101"/>
      <c r="BEX14" s="101"/>
      <c r="BEY14" s="101"/>
      <c r="BEZ14" s="101"/>
      <c r="BFA14" s="101"/>
      <c r="BFB14" s="101"/>
      <c r="BFC14" s="101"/>
      <c r="BFD14" s="101"/>
      <c r="BFE14" s="101"/>
      <c r="BFF14" s="101"/>
      <c r="BFG14" s="101"/>
      <c r="BFH14" s="101"/>
      <c r="BFI14" s="101"/>
      <c r="BFJ14" s="101"/>
      <c r="BFK14" s="101"/>
      <c r="BFL14" s="101"/>
      <c r="BFM14" s="101"/>
      <c r="BFN14" s="101"/>
      <c r="BFO14" s="101"/>
      <c r="BFP14" s="101"/>
      <c r="BFQ14" s="101"/>
      <c r="BFR14" s="101"/>
      <c r="BFS14" s="101"/>
      <c r="BFT14" s="101"/>
      <c r="BFU14" s="101"/>
      <c r="BFV14" s="101"/>
      <c r="BFW14" s="101"/>
      <c r="BFX14" s="101"/>
      <c r="BFY14" s="101"/>
      <c r="BFZ14" s="101"/>
      <c r="BGA14" s="101"/>
      <c r="BGB14" s="101"/>
      <c r="BGC14" s="101"/>
      <c r="BGD14" s="101"/>
      <c r="BGE14" s="101"/>
      <c r="BGF14" s="101"/>
      <c r="BGG14" s="101"/>
      <c r="BGH14" s="101"/>
      <c r="BGI14" s="101"/>
      <c r="BGJ14" s="101"/>
      <c r="BGK14" s="101"/>
      <c r="BGL14" s="101"/>
      <c r="BGM14" s="101"/>
      <c r="BGN14" s="101"/>
      <c r="BGO14" s="101"/>
      <c r="BGP14" s="101"/>
      <c r="BGQ14" s="101"/>
      <c r="BGR14" s="101"/>
      <c r="BGS14" s="101"/>
      <c r="BGT14" s="101"/>
      <c r="BGU14" s="101"/>
      <c r="BGV14" s="101"/>
      <c r="BGW14" s="101"/>
      <c r="BGX14" s="101"/>
      <c r="BGY14" s="101"/>
      <c r="BGZ14" s="101"/>
      <c r="BHA14" s="101"/>
      <c r="BHB14" s="101"/>
      <c r="BHC14" s="101"/>
      <c r="BHD14" s="101"/>
      <c r="BHE14" s="101"/>
      <c r="BHF14" s="101"/>
      <c r="BHG14" s="101"/>
      <c r="BHH14" s="101"/>
      <c r="BHI14" s="101"/>
      <c r="BHJ14" s="101"/>
      <c r="BHK14" s="101"/>
      <c r="BHL14" s="101"/>
      <c r="BHM14" s="101"/>
      <c r="BHN14" s="101"/>
      <c r="BHO14" s="101"/>
      <c r="BHP14" s="101"/>
      <c r="BHQ14" s="101"/>
      <c r="BHR14" s="101"/>
      <c r="BHS14" s="101"/>
      <c r="BHT14" s="101"/>
      <c r="BHU14" s="101"/>
      <c r="BHV14" s="101"/>
      <c r="BHW14" s="101"/>
      <c r="BHX14" s="101"/>
      <c r="BHY14" s="101"/>
      <c r="BHZ14" s="101"/>
      <c r="BIA14" s="101"/>
      <c r="BIB14" s="101"/>
      <c r="BIC14" s="101"/>
      <c r="BID14" s="101"/>
      <c r="BIE14" s="101"/>
      <c r="BIF14" s="101"/>
      <c r="BIG14" s="101"/>
      <c r="BIH14" s="101"/>
      <c r="BII14" s="101"/>
      <c r="BIJ14" s="101"/>
      <c r="BIK14" s="101"/>
      <c r="BIL14" s="101"/>
      <c r="BIM14" s="101"/>
      <c r="BIN14" s="101"/>
      <c r="BIO14" s="101"/>
      <c r="BIP14" s="101"/>
      <c r="BIQ14" s="101"/>
      <c r="BIR14" s="101"/>
      <c r="BIS14" s="101"/>
      <c r="BIT14" s="101"/>
      <c r="BIU14" s="101"/>
      <c r="BIV14" s="101"/>
      <c r="BIW14" s="101"/>
      <c r="BIX14" s="101"/>
      <c r="BIY14" s="101"/>
      <c r="BIZ14" s="101"/>
      <c r="BJA14" s="101"/>
      <c r="BJB14" s="101"/>
      <c r="BJC14" s="101"/>
      <c r="BJD14" s="101"/>
      <c r="BJE14" s="101"/>
      <c r="BJF14" s="101"/>
      <c r="BJG14" s="101"/>
      <c r="BJH14" s="101"/>
      <c r="BJI14" s="101"/>
      <c r="BJJ14" s="101"/>
      <c r="BJK14" s="101"/>
      <c r="BJL14" s="101"/>
      <c r="BJM14" s="101"/>
      <c r="BJN14" s="101"/>
      <c r="BJO14" s="101"/>
      <c r="BJP14" s="101"/>
      <c r="BJQ14" s="101"/>
      <c r="BJR14" s="101"/>
      <c r="BJS14" s="101"/>
      <c r="BJT14" s="101"/>
      <c r="BJU14" s="101"/>
      <c r="BJV14" s="101"/>
      <c r="BJW14" s="101"/>
      <c r="BJX14" s="101"/>
      <c r="BJY14" s="101"/>
      <c r="BJZ14" s="101"/>
      <c r="BKA14" s="101"/>
      <c r="BKB14" s="101"/>
      <c r="BKC14" s="101"/>
      <c r="BKD14" s="101"/>
      <c r="BKE14" s="101"/>
      <c r="BKF14" s="101"/>
      <c r="BKG14" s="101"/>
      <c r="BKH14" s="101"/>
      <c r="BKI14" s="101"/>
      <c r="BKJ14" s="101"/>
      <c r="BKK14" s="101"/>
      <c r="BKL14" s="101"/>
      <c r="BKM14" s="101"/>
      <c r="BKN14" s="101"/>
      <c r="BKO14" s="101"/>
      <c r="BKP14" s="101"/>
      <c r="BKQ14" s="101"/>
      <c r="BKR14" s="101"/>
      <c r="BKS14" s="101"/>
      <c r="BKT14" s="101"/>
      <c r="BKU14" s="101"/>
      <c r="BKV14" s="101"/>
      <c r="BKW14" s="101"/>
      <c r="BKX14" s="101"/>
      <c r="BKY14" s="101"/>
      <c r="BKZ14" s="101"/>
      <c r="BLA14" s="101"/>
      <c r="BLB14" s="101"/>
      <c r="BLC14" s="101"/>
      <c r="BLD14" s="101"/>
      <c r="BLE14" s="101"/>
      <c r="BLF14" s="101"/>
      <c r="BLG14" s="101"/>
      <c r="BLH14" s="101"/>
      <c r="BLI14" s="101"/>
      <c r="BLJ14" s="101"/>
      <c r="BLK14" s="101"/>
      <c r="BLL14" s="101"/>
      <c r="BLM14" s="101"/>
      <c r="BLN14" s="101"/>
      <c r="BLO14" s="101"/>
      <c r="BLP14" s="101"/>
      <c r="BLQ14" s="101"/>
      <c r="BLR14" s="101"/>
      <c r="BLS14" s="101"/>
      <c r="BLT14" s="101"/>
      <c r="BLU14" s="101"/>
      <c r="BLV14" s="101"/>
      <c r="BLW14" s="101"/>
      <c r="BLX14" s="101"/>
      <c r="BLY14" s="101"/>
      <c r="BLZ14" s="101"/>
      <c r="BMA14" s="101"/>
      <c r="BMB14" s="101"/>
      <c r="BMC14" s="101"/>
      <c r="BMD14" s="101"/>
      <c r="BME14" s="101"/>
      <c r="BMF14" s="101"/>
      <c r="BMG14" s="101"/>
      <c r="BMH14" s="101"/>
      <c r="BMI14" s="101"/>
      <c r="BMJ14" s="101"/>
      <c r="BMK14" s="101"/>
      <c r="BML14" s="101"/>
      <c r="BMM14" s="101"/>
      <c r="BMN14" s="101"/>
      <c r="BMO14" s="101"/>
      <c r="BMP14" s="101"/>
      <c r="BMQ14" s="101"/>
      <c r="BMR14" s="101"/>
      <c r="BMS14" s="101"/>
      <c r="BMT14" s="101"/>
      <c r="BMU14" s="101"/>
      <c r="BMV14" s="101"/>
      <c r="BMW14" s="101"/>
      <c r="BMX14" s="101"/>
      <c r="BMY14" s="101"/>
      <c r="BMZ14" s="101"/>
      <c r="BNA14" s="101"/>
      <c r="BNB14" s="101"/>
      <c r="BNC14" s="101"/>
      <c r="BND14" s="101"/>
      <c r="BNE14" s="101"/>
      <c r="BNF14" s="101"/>
      <c r="BNG14" s="101"/>
      <c r="BNH14" s="101"/>
      <c r="BNI14" s="101"/>
      <c r="BNJ14" s="101"/>
      <c r="BNK14" s="101"/>
      <c r="BNL14" s="101"/>
      <c r="BNM14" s="101"/>
      <c r="BNN14" s="101"/>
      <c r="BNO14" s="101"/>
      <c r="BNP14" s="101"/>
      <c r="BNQ14" s="101"/>
      <c r="BNR14" s="101"/>
      <c r="BNS14" s="101"/>
      <c r="BNT14" s="101"/>
      <c r="BNU14" s="101"/>
      <c r="BNV14" s="101"/>
      <c r="BNW14" s="101"/>
      <c r="BNX14" s="101"/>
      <c r="BNY14" s="101"/>
      <c r="BNZ14" s="101"/>
      <c r="BOA14" s="101"/>
      <c r="BOB14" s="101"/>
      <c r="BOC14" s="101"/>
      <c r="BOD14" s="101"/>
      <c r="BOE14" s="101"/>
      <c r="BOF14" s="101"/>
      <c r="BOG14" s="101"/>
      <c r="BOH14" s="101"/>
      <c r="BOI14" s="101"/>
      <c r="BOJ14" s="101"/>
      <c r="BOK14" s="101"/>
      <c r="BOL14" s="101"/>
      <c r="BOM14" s="101"/>
      <c r="BON14" s="101"/>
      <c r="BOO14" s="101"/>
      <c r="BOP14" s="101"/>
      <c r="BOQ14" s="101"/>
      <c r="BOR14" s="101"/>
      <c r="BOS14" s="101"/>
      <c r="BOT14" s="101"/>
      <c r="BOU14" s="101"/>
      <c r="BOV14" s="101"/>
      <c r="BOW14" s="101"/>
      <c r="BOX14" s="101"/>
      <c r="BOY14" s="101"/>
      <c r="BOZ14" s="101"/>
      <c r="BPA14" s="101"/>
      <c r="BPB14" s="101"/>
      <c r="BPC14" s="101"/>
      <c r="BPD14" s="101"/>
      <c r="BPE14" s="101"/>
      <c r="BPF14" s="101"/>
      <c r="BPG14" s="101"/>
      <c r="BPH14" s="101"/>
      <c r="BPI14" s="101"/>
      <c r="BPJ14" s="101"/>
      <c r="BPK14" s="101"/>
      <c r="BPL14" s="101"/>
      <c r="BPM14" s="101"/>
      <c r="BPN14" s="101"/>
      <c r="BPO14" s="101"/>
      <c r="BPP14" s="101"/>
      <c r="BPQ14" s="101"/>
      <c r="BPR14" s="101"/>
      <c r="BPS14" s="101"/>
      <c r="BPT14" s="101"/>
      <c r="BPU14" s="101"/>
      <c r="BPV14" s="101"/>
      <c r="BPW14" s="101"/>
      <c r="BPX14" s="101"/>
      <c r="BPY14" s="101"/>
      <c r="BPZ14" s="101"/>
      <c r="BQA14" s="101"/>
      <c r="BQB14" s="101"/>
      <c r="BQC14" s="101"/>
      <c r="BQD14" s="101"/>
      <c r="BQE14" s="101"/>
      <c r="BQF14" s="101"/>
      <c r="BQG14" s="101"/>
      <c r="BQH14" s="101"/>
      <c r="BQI14" s="101"/>
      <c r="BQJ14" s="101"/>
      <c r="BQK14" s="101"/>
      <c r="BQL14" s="101"/>
      <c r="BQM14" s="101"/>
      <c r="BQN14" s="101"/>
      <c r="BQO14" s="101"/>
      <c r="BQP14" s="101"/>
      <c r="BQQ14" s="101"/>
      <c r="BQR14" s="101"/>
      <c r="BQS14" s="101"/>
      <c r="BQT14" s="101"/>
      <c r="BQU14" s="101"/>
      <c r="BQV14" s="101"/>
      <c r="BQW14" s="101"/>
      <c r="BQX14" s="101"/>
      <c r="BQY14" s="101"/>
      <c r="BQZ14" s="101"/>
      <c r="BRA14" s="101"/>
      <c r="BRB14" s="101"/>
      <c r="BRC14" s="101"/>
      <c r="BRD14" s="101"/>
      <c r="BRE14" s="101"/>
      <c r="BRF14" s="101"/>
      <c r="BRG14" s="101"/>
      <c r="BRH14" s="101"/>
      <c r="BRI14" s="101"/>
      <c r="BRJ14" s="101"/>
      <c r="BRK14" s="101"/>
      <c r="BRL14" s="101"/>
      <c r="BRM14" s="101"/>
      <c r="BRN14" s="101"/>
      <c r="BRO14" s="101"/>
      <c r="BRP14" s="101"/>
      <c r="BRQ14" s="101"/>
      <c r="BRR14" s="101"/>
      <c r="BRS14" s="101"/>
      <c r="BRT14" s="101"/>
      <c r="BRU14" s="101"/>
      <c r="BRV14" s="101"/>
      <c r="BRW14" s="101"/>
      <c r="BRX14" s="101"/>
      <c r="BRY14" s="101"/>
      <c r="BRZ14" s="101"/>
      <c r="BSA14" s="101"/>
      <c r="BSB14" s="101"/>
      <c r="BSC14" s="101"/>
      <c r="BSD14" s="101"/>
      <c r="BSE14" s="101"/>
      <c r="BSF14" s="101"/>
      <c r="BSG14" s="101"/>
      <c r="BSH14" s="101"/>
      <c r="BSI14" s="101"/>
      <c r="BSJ14" s="101"/>
      <c r="BSK14" s="101"/>
      <c r="BSL14" s="101"/>
      <c r="BSM14" s="101"/>
      <c r="BSN14" s="101"/>
      <c r="BSO14" s="101"/>
      <c r="BSP14" s="101"/>
      <c r="BSQ14" s="101"/>
      <c r="BSR14" s="101"/>
      <c r="BSS14" s="101"/>
      <c r="BST14" s="101"/>
      <c r="BSU14" s="101"/>
      <c r="BSV14" s="101"/>
      <c r="BSW14" s="101"/>
      <c r="BSX14" s="101"/>
      <c r="BSY14" s="101"/>
      <c r="BSZ14" s="101"/>
      <c r="BTA14" s="101"/>
      <c r="BTB14" s="101"/>
      <c r="BTC14" s="101"/>
      <c r="BTD14" s="101"/>
      <c r="BTE14" s="101"/>
      <c r="BTF14" s="101"/>
      <c r="BTG14" s="101"/>
      <c r="BTH14" s="101"/>
      <c r="BTI14" s="101"/>
      <c r="BTJ14" s="101"/>
      <c r="BTK14" s="101"/>
      <c r="BTL14" s="101"/>
      <c r="BTM14" s="101"/>
      <c r="BTN14" s="101"/>
      <c r="BTO14" s="101"/>
      <c r="BTP14" s="101"/>
      <c r="BTQ14" s="101"/>
      <c r="BTR14" s="101"/>
      <c r="BTS14" s="101"/>
      <c r="BTT14" s="101"/>
      <c r="BTU14" s="101"/>
      <c r="BTV14" s="101"/>
      <c r="BTW14" s="101"/>
      <c r="BTX14" s="101"/>
      <c r="BTY14" s="101"/>
      <c r="BTZ14" s="101"/>
      <c r="BUA14" s="101"/>
      <c r="BUB14" s="101"/>
      <c r="BUC14" s="101"/>
      <c r="BUD14" s="101"/>
      <c r="BUE14" s="101"/>
      <c r="BUF14" s="101"/>
      <c r="BUG14" s="101"/>
      <c r="BUH14" s="101"/>
      <c r="BUI14" s="101"/>
      <c r="BUJ14" s="101"/>
      <c r="BUK14" s="101"/>
      <c r="BUL14" s="101"/>
      <c r="BUM14" s="101"/>
      <c r="BUN14" s="101"/>
      <c r="BUO14" s="101"/>
      <c r="BUP14" s="101"/>
      <c r="BUQ14" s="101"/>
      <c r="BUR14" s="101"/>
      <c r="BUS14" s="101"/>
      <c r="BUT14" s="101"/>
      <c r="BUU14" s="101"/>
      <c r="BUV14" s="101"/>
      <c r="BUW14" s="101"/>
      <c r="BUX14" s="101"/>
      <c r="BUY14" s="101"/>
      <c r="BUZ14" s="101"/>
      <c r="BVA14" s="101"/>
      <c r="BVB14" s="101"/>
      <c r="BVC14" s="101"/>
      <c r="BVD14" s="101"/>
      <c r="BVE14" s="101"/>
      <c r="BVF14" s="101"/>
      <c r="BVG14" s="101"/>
      <c r="BVH14" s="101"/>
      <c r="BVI14" s="101"/>
      <c r="BVJ14" s="101"/>
      <c r="BVK14" s="101"/>
      <c r="BVL14" s="101"/>
      <c r="BVM14" s="101"/>
      <c r="BVN14" s="101"/>
      <c r="BVO14" s="101"/>
      <c r="BVP14" s="101"/>
      <c r="BVQ14" s="101"/>
      <c r="BVR14" s="101"/>
      <c r="BVS14" s="101"/>
      <c r="BVT14" s="101"/>
      <c r="BVU14" s="101"/>
      <c r="BVV14" s="101"/>
      <c r="BVW14" s="101"/>
      <c r="BVX14" s="101"/>
      <c r="BVY14" s="101"/>
      <c r="BVZ14" s="101"/>
      <c r="BWA14" s="101"/>
      <c r="BWB14" s="101"/>
      <c r="BWC14" s="101"/>
      <c r="BWD14" s="101"/>
      <c r="BWE14" s="101"/>
      <c r="BWF14" s="101"/>
      <c r="BWG14" s="101"/>
      <c r="BWH14" s="101"/>
      <c r="BWI14" s="101"/>
      <c r="BWJ14" s="101"/>
      <c r="BWK14" s="101"/>
      <c r="BWL14" s="101"/>
      <c r="BWM14" s="101"/>
      <c r="BWN14" s="101"/>
      <c r="BWO14" s="101"/>
      <c r="BWP14" s="101"/>
      <c r="BWQ14" s="101"/>
      <c r="BWR14" s="101"/>
      <c r="BWS14" s="101"/>
      <c r="BWT14" s="101"/>
      <c r="BWU14" s="101"/>
      <c r="BWV14" s="101"/>
      <c r="BWW14" s="101"/>
      <c r="BWX14" s="101"/>
      <c r="BWY14" s="101"/>
      <c r="BWZ14" s="101"/>
      <c r="BXA14" s="101"/>
      <c r="BXB14" s="101"/>
      <c r="BXC14" s="101"/>
      <c r="BXD14" s="101"/>
      <c r="BXE14" s="101"/>
      <c r="BXF14" s="101"/>
      <c r="BXG14" s="101"/>
      <c r="BXH14" s="101"/>
      <c r="BXI14" s="101"/>
      <c r="BXJ14" s="101"/>
      <c r="BXK14" s="101"/>
      <c r="BXL14" s="101"/>
      <c r="BXM14" s="101"/>
      <c r="BXN14" s="101"/>
      <c r="BXO14" s="101"/>
      <c r="BXP14" s="101"/>
      <c r="BXQ14" s="101"/>
      <c r="BXR14" s="101"/>
      <c r="BXS14" s="101"/>
      <c r="BXT14" s="101"/>
      <c r="BXU14" s="101"/>
      <c r="BXV14" s="101"/>
      <c r="BXW14" s="101"/>
      <c r="BXX14" s="101"/>
      <c r="BXY14" s="101"/>
      <c r="BXZ14" s="101"/>
      <c r="BYA14" s="101"/>
      <c r="BYB14" s="101"/>
      <c r="BYC14" s="101"/>
      <c r="BYD14" s="101"/>
      <c r="BYE14" s="101"/>
      <c r="BYF14" s="101"/>
      <c r="BYG14" s="101"/>
      <c r="BYH14" s="101"/>
      <c r="BYI14" s="101"/>
      <c r="BYJ14" s="101"/>
      <c r="BYK14" s="101"/>
      <c r="BYL14" s="101"/>
      <c r="BYM14" s="101"/>
      <c r="BYN14" s="101"/>
      <c r="BYO14" s="101"/>
      <c r="BYP14" s="101"/>
      <c r="BYQ14" s="101"/>
      <c r="BYR14" s="101"/>
      <c r="BYS14" s="101"/>
      <c r="BYT14" s="101"/>
      <c r="BYU14" s="101"/>
      <c r="BYV14" s="101"/>
      <c r="BYW14" s="101"/>
      <c r="BYX14" s="101"/>
      <c r="BYY14" s="101"/>
      <c r="BYZ14" s="101"/>
      <c r="BZA14" s="101"/>
      <c r="BZB14" s="101"/>
      <c r="BZC14" s="101"/>
      <c r="BZD14" s="101"/>
      <c r="BZE14" s="101"/>
      <c r="BZF14" s="101"/>
      <c r="BZG14" s="101"/>
      <c r="BZH14" s="101"/>
      <c r="BZI14" s="101"/>
      <c r="BZJ14" s="101"/>
      <c r="BZK14" s="101"/>
      <c r="BZL14" s="101"/>
      <c r="BZM14" s="101"/>
      <c r="BZN14" s="101"/>
      <c r="BZO14" s="101"/>
      <c r="BZP14" s="101"/>
      <c r="BZQ14" s="101"/>
      <c r="BZR14" s="101"/>
      <c r="BZS14" s="101"/>
      <c r="BZT14" s="101"/>
      <c r="BZU14" s="101"/>
      <c r="BZV14" s="101"/>
      <c r="BZW14" s="101"/>
      <c r="BZX14" s="101"/>
      <c r="BZY14" s="101"/>
      <c r="BZZ14" s="101"/>
      <c r="CAA14" s="101"/>
      <c r="CAB14" s="101"/>
      <c r="CAC14" s="101"/>
      <c r="CAD14" s="101"/>
      <c r="CAE14" s="101"/>
      <c r="CAF14" s="101"/>
      <c r="CAG14" s="101"/>
      <c r="CAH14" s="101"/>
      <c r="CAI14" s="101"/>
      <c r="CAJ14" s="101"/>
      <c r="CAK14" s="101"/>
      <c r="CAL14" s="101"/>
      <c r="CAM14" s="101"/>
      <c r="CAN14" s="101"/>
      <c r="CAO14" s="101"/>
      <c r="CAP14" s="101"/>
      <c r="CAQ14" s="101"/>
      <c r="CAR14" s="101"/>
      <c r="CAS14" s="101"/>
      <c r="CAT14" s="101"/>
      <c r="CAU14" s="101"/>
      <c r="CAV14" s="101"/>
      <c r="CAW14" s="101"/>
      <c r="CAX14" s="101"/>
      <c r="CAY14" s="101"/>
      <c r="CAZ14" s="101"/>
      <c r="CBA14" s="101"/>
      <c r="CBB14" s="101"/>
      <c r="CBC14" s="101"/>
      <c r="CBD14" s="101"/>
      <c r="CBE14" s="101"/>
      <c r="CBF14" s="101"/>
      <c r="CBG14" s="101"/>
      <c r="CBH14" s="101"/>
      <c r="CBI14" s="101"/>
      <c r="CBJ14" s="101"/>
      <c r="CBK14" s="101"/>
      <c r="CBL14" s="101"/>
      <c r="CBM14" s="101"/>
      <c r="CBN14" s="101"/>
      <c r="CBO14" s="101"/>
      <c r="CBP14" s="101"/>
      <c r="CBQ14" s="101"/>
      <c r="CBR14" s="101"/>
      <c r="CBS14" s="101"/>
      <c r="CBT14" s="101"/>
      <c r="CBU14" s="101"/>
      <c r="CBV14" s="101"/>
      <c r="CBW14" s="101"/>
      <c r="CBX14" s="101"/>
      <c r="CBY14" s="101"/>
      <c r="CBZ14" s="101"/>
      <c r="CCA14" s="101"/>
      <c r="CCB14" s="101"/>
      <c r="CCC14" s="101"/>
      <c r="CCD14" s="101"/>
      <c r="CCE14" s="101"/>
      <c r="CCF14" s="101"/>
      <c r="CCG14" s="101"/>
      <c r="CCH14" s="101"/>
      <c r="CCI14" s="101"/>
      <c r="CCJ14" s="101"/>
      <c r="CCK14" s="101"/>
      <c r="CCL14" s="101"/>
      <c r="CCM14" s="101"/>
      <c r="CCN14" s="101"/>
      <c r="CCO14" s="101"/>
      <c r="CCP14" s="101"/>
      <c r="CCQ14" s="101"/>
      <c r="CCR14" s="101"/>
      <c r="CCS14" s="101"/>
      <c r="CCT14" s="101"/>
      <c r="CCU14" s="101"/>
      <c r="CCV14" s="101"/>
      <c r="CCW14" s="101"/>
      <c r="CCX14" s="101"/>
      <c r="CCY14" s="101"/>
      <c r="CCZ14" s="101"/>
      <c r="CDA14" s="101"/>
      <c r="CDB14" s="101"/>
      <c r="CDC14" s="101"/>
      <c r="CDD14" s="101"/>
      <c r="CDE14" s="101"/>
      <c r="CDF14" s="101"/>
      <c r="CDG14" s="101"/>
      <c r="CDH14" s="101"/>
      <c r="CDI14" s="101"/>
      <c r="CDJ14" s="101"/>
      <c r="CDK14" s="101"/>
      <c r="CDL14" s="101"/>
      <c r="CDM14" s="101"/>
      <c r="CDN14" s="101"/>
      <c r="CDO14" s="101"/>
      <c r="CDP14" s="101"/>
      <c r="CDQ14" s="101"/>
      <c r="CDR14" s="101"/>
      <c r="CDS14" s="101"/>
      <c r="CDT14" s="101"/>
      <c r="CDU14" s="101"/>
      <c r="CDV14" s="101"/>
      <c r="CDW14" s="101"/>
      <c r="CDX14" s="101"/>
      <c r="CDY14" s="101"/>
      <c r="CDZ14" s="101"/>
      <c r="CEA14" s="101"/>
      <c r="CEB14" s="101"/>
      <c r="CEC14" s="101"/>
      <c r="CED14" s="101"/>
      <c r="CEE14" s="101"/>
      <c r="CEF14" s="101"/>
      <c r="CEG14" s="101"/>
      <c r="CEH14" s="101"/>
      <c r="CEI14" s="101"/>
      <c r="CEJ14" s="101"/>
      <c r="CEK14" s="101"/>
      <c r="CEL14" s="101"/>
      <c r="CEM14" s="101"/>
      <c r="CEN14" s="101"/>
      <c r="CEO14" s="101"/>
      <c r="CEP14" s="101"/>
      <c r="CEQ14" s="101"/>
      <c r="CER14" s="101"/>
      <c r="CES14" s="101"/>
      <c r="CET14" s="101"/>
      <c r="CEU14" s="101"/>
      <c r="CEV14" s="101"/>
      <c r="CEW14" s="101"/>
      <c r="CEX14" s="101"/>
      <c r="CEY14" s="101"/>
      <c r="CEZ14" s="101"/>
      <c r="CFA14" s="101"/>
      <c r="CFB14" s="101"/>
      <c r="CFC14" s="101"/>
      <c r="CFD14" s="101"/>
      <c r="CFE14" s="101"/>
      <c r="CFF14" s="101"/>
      <c r="CFG14" s="101"/>
      <c r="CFH14" s="101"/>
      <c r="CFI14" s="101"/>
      <c r="CFJ14" s="101"/>
      <c r="CFK14" s="101"/>
      <c r="CFL14" s="101"/>
      <c r="CFM14" s="101"/>
      <c r="CFN14" s="101"/>
      <c r="CFO14" s="101"/>
      <c r="CFP14" s="101"/>
      <c r="CFQ14" s="101"/>
      <c r="CFR14" s="101"/>
      <c r="CFS14" s="101"/>
      <c r="CFT14" s="101"/>
      <c r="CFU14" s="101"/>
      <c r="CFV14" s="101"/>
      <c r="CFW14" s="101"/>
      <c r="CFX14" s="101"/>
      <c r="CFY14" s="101"/>
      <c r="CFZ14" s="101"/>
      <c r="CGA14" s="101"/>
      <c r="CGB14" s="101"/>
      <c r="CGC14" s="101"/>
      <c r="CGD14" s="101"/>
      <c r="CGE14" s="101"/>
      <c r="CGF14" s="101"/>
      <c r="CGG14" s="101"/>
      <c r="CGH14" s="101"/>
      <c r="CGI14" s="101"/>
      <c r="CGJ14" s="101"/>
      <c r="CGK14" s="101"/>
      <c r="CGL14" s="101"/>
      <c r="CGM14" s="101"/>
      <c r="CGN14" s="101"/>
      <c r="CGO14" s="101"/>
      <c r="CGP14" s="101"/>
      <c r="CGQ14" s="101"/>
      <c r="CGR14" s="101"/>
      <c r="CGS14" s="101"/>
      <c r="CGT14" s="101"/>
      <c r="CGU14" s="101"/>
      <c r="CGV14" s="101"/>
      <c r="CGW14" s="101"/>
      <c r="CGX14" s="101"/>
      <c r="CGY14" s="101"/>
      <c r="CGZ14" s="101"/>
      <c r="CHA14" s="101"/>
      <c r="CHB14" s="101"/>
      <c r="CHC14" s="101"/>
      <c r="CHD14" s="101"/>
      <c r="CHE14" s="101"/>
      <c r="CHF14" s="101"/>
      <c r="CHG14" s="101"/>
      <c r="CHH14" s="101"/>
      <c r="CHI14" s="101"/>
      <c r="CHJ14" s="101"/>
      <c r="CHK14" s="101"/>
      <c r="CHL14" s="101"/>
      <c r="CHM14" s="101"/>
      <c r="CHN14" s="101"/>
      <c r="CHO14" s="101"/>
      <c r="CHP14" s="101"/>
      <c r="CHQ14" s="101"/>
      <c r="CHR14" s="101"/>
      <c r="CHS14" s="101"/>
      <c r="CHT14" s="101"/>
      <c r="CHU14" s="101"/>
      <c r="CHV14" s="101"/>
      <c r="CHW14" s="101"/>
      <c r="CHX14" s="101"/>
      <c r="CHY14" s="101"/>
      <c r="CHZ14" s="101"/>
      <c r="CIA14" s="101"/>
      <c r="CIB14" s="101"/>
      <c r="CIC14" s="101"/>
      <c r="CID14" s="101"/>
      <c r="CIE14" s="101"/>
      <c r="CIF14" s="101"/>
      <c r="CIG14" s="101"/>
      <c r="CIH14" s="101"/>
      <c r="CII14" s="101"/>
      <c r="CIJ14" s="101"/>
      <c r="CIK14" s="101"/>
      <c r="CIL14" s="101"/>
      <c r="CIM14" s="101"/>
      <c r="CIN14" s="101"/>
      <c r="CIO14" s="101"/>
      <c r="CIP14" s="101"/>
      <c r="CIQ14" s="101"/>
      <c r="CIR14" s="101"/>
      <c r="CIS14" s="101"/>
      <c r="CIT14" s="101"/>
      <c r="CIU14" s="101"/>
      <c r="CIV14" s="101"/>
      <c r="CIW14" s="101"/>
      <c r="CIX14" s="101"/>
      <c r="CIY14" s="101"/>
      <c r="CIZ14" s="101"/>
      <c r="CJA14" s="101"/>
      <c r="CJB14" s="101"/>
      <c r="CJC14" s="101"/>
      <c r="CJD14" s="101"/>
      <c r="CJE14" s="101"/>
      <c r="CJF14" s="101"/>
      <c r="CJG14" s="101"/>
      <c r="CJH14" s="101"/>
      <c r="CJI14" s="101"/>
      <c r="CJJ14" s="101"/>
      <c r="CJK14" s="101"/>
      <c r="CJL14" s="101"/>
      <c r="CJM14" s="101"/>
      <c r="CJN14" s="101"/>
      <c r="CJO14" s="101"/>
      <c r="CJP14" s="101"/>
      <c r="CJQ14" s="101"/>
      <c r="CJR14" s="101"/>
      <c r="CJS14" s="101"/>
      <c r="CJT14" s="101"/>
      <c r="CJU14" s="101"/>
      <c r="CJV14" s="101"/>
      <c r="CJW14" s="101"/>
      <c r="CJX14" s="101"/>
      <c r="CJY14" s="101"/>
      <c r="CJZ14" s="101"/>
      <c r="CKA14" s="101"/>
      <c r="CKB14" s="101"/>
      <c r="CKC14" s="101"/>
      <c r="CKD14" s="101"/>
      <c r="CKE14" s="101"/>
      <c r="CKF14" s="101"/>
      <c r="CKG14" s="101"/>
      <c r="CKH14" s="101"/>
      <c r="CKI14" s="101"/>
      <c r="CKJ14" s="101"/>
      <c r="CKK14" s="101"/>
      <c r="CKL14" s="101"/>
      <c r="CKM14" s="101"/>
      <c r="CKN14" s="101"/>
      <c r="CKO14" s="101"/>
      <c r="CKP14" s="101"/>
      <c r="CKQ14" s="101"/>
      <c r="CKR14" s="101"/>
      <c r="CKS14" s="101"/>
      <c r="CKT14" s="101"/>
      <c r="CKU14" s="101"/>
      <c r="CKV14" s="101"/>
      <c r="CKW14" s="101"/>
      <c r="CKX14" s="101"/>
      <c r="CKY14" s="101"/>
      <c r="CKZ14" s="101"/>
      <c r="CLA14" s="101"/>
      <c r="CLB14" s="101"/>
      <c r="CLC14" s="101"/>
      <c r="CLD14" s="101"/>
      <c r="CLE14" s="101"/>
      <c r="CLF14" s="101"/>
      <c r="CLG14" s="101"/>
      <c r="CLH14" s="101"/>
      <c r="CLI14" s="101"/>
      <c r="CLJ14" s="101"/>
      <c r="CLK14" s="101"/>
      <c r="CLL14" s="101"/>
      <c r="CLM14" s="101"/>
      <c r="CLN14" s="101"/>
      <c r="CLO14" s="101"/>
      <c r="CLP14" s="101"/>
      <c r="CLQ14" s="101"/>
      <c r="CLR14" s="101"/>
      <c r="CLS14" s="101"/>
      <c r="CLT14" s="101"/>
      <c r="CLU14" s="101"/>
      <c r="CLV14" s="101"/>
      <c r="CLW14" s="101"/>
      <c r="CLX14" s="101"/>
      <c r="CLY14" s="101"/>
      <c r="CLZ14" s="101"/>
      <c r="CMA14" s="101"/>
      <c r="CMB14" s="101"/>
      <c r="CMC14" s="101"/>
      <c r="CMD14" s="101"/>
      <c r="CME14" s="101"/>
      <c r="CMF14" s="101"/>
      <c r="CMG14" s="101"/>
      <c r="CMH14" s="101"/>
      <c r="CMI14" s="101"/>
      <c r="CMJ14" s="101"/>
      <c r="CMK14" s="101"/>
      <c r="CML14" s="101"/>
      <c r="CMM14" s="101"/>
      <c r="CMN14" s="101"/>
      <c r="CMO14" s="101"/>
      <c r="CMP14" s="101"/>
      <c r="CMQ14" s="101"/>
      <c r="CMR14" s="101"/>
      <c r="CMS14" s="101"/>
      <c r="CMT14" s="101"/>
      <c r="CMU14" s="101"/>
      <c r="CMV14" s="101"/>
      <c r="CMW14" s="101"/>
      <c r="CMX14" s="101"/>
      <c r="CMY14" s="101"/>
      <c r="CMZ14" s="101"/>
      <c r="CNA14" s="101"/>
      <c r="CNB14" s="101"/>
      <c r="CNC14" s="101"/>
      <c r="CND14" s="101"/>
      <c r="CNE14" s="101"/>
      <c r="CNF14" s="101"/>
      <c r="CNG14" s="101"/>
      <c r="CNH14" s="101"/>
      <c r="CNI14" s="101"/>
      <c r="CNJ14" s="101"/>
      <c r="CNK14" s="101"/>
      <c r="CNL14" s="101"/>
      <c r="CNM14" s="101"/>
      <c r="CNN14" s="101"/>
      <c r="CNO14" s="101"/>
      <c r="CNP14" s="101"/>
      <c r="CNQ14" s="101"/>
      <c r="CNR14" s="101"/>
      <c r="CNS14" s="101"/>
      <c r="CNT14" s="101"/>
      <c r="CNU14" s="101"/>
      <c r="CNV14" s="101"/>
      <c r="CNW14" s="101"/>
      <c r="CNX14" s="101"/>
      <c r="CNY14" s="101"/>
      <c r="CNZ14" s="101"/>
      <c r="COA14" s="101"/>
      <c r="COB14" s="101"/>
      <c r="COC14" s="101"/>
      <c r="COD14" s="101"/>
      <c r="COE14" s="101"/>
      <c r="COF14" s="101"/>
      <c r="COG14" s="101"/>
      <c r="COH14" s="101"/>
      <c r="COI14" s="101"/>
      <c r="COJ14" s="101"/>
      <c r="COK14" s="101"/>
      <c r="COL14" s="101"/>
      <c r="COM14" s="101"/>
      <c r="CON14" s="101"/>
      <c r="COO14" s="101"/>
      <c r="COP14" s="101"/>
      <c r="COQ14" s="101"/>
      <c r="COR14" s="101"/>
      <c r="COS14" s="101"/>
      <c r="COT14" s="101"/>
      <c r="COU14" s="101"/>
      <c r="COV14" s="101"/>
      <c r="COW14" s="101"/>
      <c r="COX14" s="101"/>
      <c r="COY14" s="101"/>
      <c r="COZ14" s="101"/>
      <c r="CPA14" s="101"/>
      <c r="CPB14" s="101"/>
      <c r="CPC14" s="101"/>
      <c r="CPD14" s="101"/>
      <c r="CPE14" s="101"/>
      <c r="CPF14" s="101"/>
      <c r="CPG14" s="101"/>
      <c r="CPH14" s="101"/>
      <c r="CPI14" s="101"/>
      <c r="CPJ14" s="101"/>
      <c r="CPK14" s="101"/>
      <c r="CPL14" s="101"/>
      <c r="CPM14" s="101"/>
      <c r="CPN14" s="101"/>
      <c r="CPO14" s="101"/>
      <c r="CPP14" s="101"/>
      <c r="CPQ14" s="101"/>
      <c r="CPR14" s="101"/>
      <c r="CPS14" s="101"/>
      <c r="CPT14" s="101"/>
      <c r="CPU14" s="101"/>
      <c r="CPV14" s="101"/>
      <c r="CPW14" s="101"/>
      <c r="CPX14" s="101"/>
      <c r="CPY14" s="101"/>
      <c r="CPZ14" s="101"/>
      <c r="CQA14" s="101"/>
      <c r="CQB14" s="101"/>
      <c r="CQC14" s="101"/>
      <c r="CQD14" s="101"/>
      <c r="CQE14" s="101"/>
      <c r="CQF14" s="101"/>
      <c r="CQG14" s="101"/>
      <c r="CQH14" s="101"/>
      <c r="CQI14" s="101"/>
      <c r="CQJ14" s="101"/>
      <c r="CQK14" s="101"/>
      <c r="CQL14" s="101"/>
      <c r="CQM14" s="101"/>
      <c r="CQN14" s="101"/>
      <c r="CQO14" s="101"/>
      <c r="CQP14" s="101"/>
      <c r="CQQ14" s="101"/>
      <c r="CQR14" s="101"/>
      <c r="CQS14" s="101"/>
      <c r="CQT14" s="101"/>
      <c r="CQU14" s="101"/>
      <c r="CQV14" s="101"/>
      <c r="CQW14" s="101"/>
      <c r="CQX14" s="101"/>
      <c r="CQY14" s="101"/>
      <c r="CQZ14" s="101"/>
      <c r="CRA14" s="101"/>
      <c r="CRB14" s="101"/>
      <c r="CRC14" s="101"/>
      <c r="CRD14" s="101"/>
      <c r="CRE14" s="101"/>
      <c r="CRF14" s="101"/>
      <c r="CRG14" s="101"/>
      <c r="CRH14" s="101"/>
      <c r="CRI14" s="101"/>
      <c r="CRJ14" s="101"/>
      <c r="CRK14" s="101"/>
      <c r="CRL14" s="101"/>
      <c r="CRM14" s="101"/>
      <c r="CRN14" s="101"/>
      <c r="CRO14" s="101"/>
      <c r="CRP14" s="101"/>
      <c r="CRQ14" s="101"/>
      <c r="CRR14" s="101"/>
      <c r="CRS14" s="101"/>
      <c r="CRT14" s="101"/>
      <c r="CRU14" s="101"/>
      <c r="CRV14" s="101"/>
      <c r="CRW14" s="101"/>
      <c r="CRX14" s="101"/>
      <c r="CRY14" s="101"/>
      <c r="CRZ14" s="101"/>
      <c r="CSA14" s="101"/>
      <c r="CSB14" s="101"/>
      <c r="CSC14" s="101"/>
      <c r="CSD14" s="101"/>
      <c r="CSE14" s="101"/>
      <c r="CSF14" s="101"/>
      <c r="CSG14" s="101"/>
      <c r="CSH14" s="101"/>
      <c r="CSI14" s="101"/>
      <c r="CSJ14" s="101"/>
      <c r="CSK14" s="101"/>
      <c r="CSL14" s="101"/>
      <c r="CSM14" s="101"/>
      <c r="CSN14" s="101"/>
      <c r="CSO14" s="101"/>
      <c r="CSP14" s="101"/>
      <c r="CSQ14" s="101"/>
      <c r="CSR14" s="101"/>
      <c r="CSS14" s="101"/>
      <c r="CST14" s="101"/>
      <c r="CSU14" s="101"/>
      <c r="CSV14" s="101"/>
      <c r="CSW14" s="101"/>
      <c r="CSX14" s="101"/>
      <c r="CSY14" s="101"/>
      <c r="CSZ14" s="101"/>
      <c r="CTA14" s="101"/>
      <c r="CTB14" s="101"/>
      <c r="CTC14" s="101"/>
      <c r="CTD14" s="101"/>
      <c r="CTE14" s="101"/>
      <c r="CTF14" s="101"/>
      <c r="CTG14" s="101"/>
      <c r="CTH14" s="101"/>
      <c r="CTI14" s="101"/>
      <c r="CTJ14" s="101"/>
      <c r="CTK14" s="101"/>
      <c r="CTL14" s="101"/>
      <c r="CTM14" s="101"/>
      <c r="CTN14" s="101"/>
      <c r="CTO14" s="101"/>
      <c r="CTP14" s="101"/>
      <c r="CTQ14" s="101"/>
      <c r="CTR14" s="101"/>
      <c r="CTS14" s="101"/>
      <c r="CTT14" s="101"/>
      <c r="CTU14" s="101"/>
      <c r="CTV14" s="101"/>
      <c r="CTW14" s="101"/>
      <c r="CTX14" s="101"/>
      <c r="CTY14" s="101"/>
      <c r="CTZ14" s="101"/>
      <c r="CUA14" s="101"/>
      <c r="CUB14" s="101"/>
      <c r="CUC14" s="101"/>
      <c r="CUD14" s="101"/>
      <c r="CUE14" s="101"/>
      <c r="CUF14" s="101"/>
      <c r="CUG14" s="101"/>
      <c r="CUH14" s="101"/>
      <c r="CUI14" s="101"/>
      <c r="CUJ14" s="101"/>
      <c r="CUK14" s="101"/>
      <c r="CUL14" s="101"/>
      <c r="CUM14" s="101"/>
      <c r="CUN14" s="101"/>
      <c r="CUO14" s="101"/>
      <c r="CUP14" s="101"/>
      <c r="CUQ14" s="101"/>
      <c r="CUR14" s="101"/>
      <c r="CUS14" s="101"/>
      <c r="CUT14" s="101"/>
      <c r="CUU14" s="101"/>
      <c r="CUV14" s="101"/>
      <c r="CUW14" s="101"/>
      <c r="CUX14" s="101"/>
      <c r="CUY14" s="101"/>
      <c r="CUZ14" s="101"/>
      <c r="CVA14" s="101"/>
      <c r="CVB14" s="101"/>
      <c r="CVC14" s="101"/>
      <c r="CVD14" s="101"/>
      <c r="CVE14" s="101"/>
      <c r="CVF14" s="101"/>
      <c r="CVG14" s="101"/>
      <c r="CVH14" s="101"/>
      <c r="CVI14" s="101"/>
      <c r="CVJ14" s="101"/>
      <c r="CVK14" s="101"/>
      <c r="CVL14" s="101"/>
      <c r="CVM14" s="101"/>
      <c r="CVN14" s="101"/>
      <c r="CVO14" s="101"/>
      <c r="CVP14" s="101"/>
      <c r="CVQ14" s="101"/>
      <c r="CVR14" s="101"/>
      <c r="CVS14" s="101"/>
      <c r="CVT14" s="101"/>
      <c r="CVU14" s="101"/>
      <c r="CVV14" s="101"/>
      <c r="CVW14" s="101"/>
      <c r="CVX14" s="101"/>
      <c r="CVY14" s="101"/>
      <c r="CVZ14" s="101"/>
      <c r="CWA14" s="101"/>
      <c r="CWB14" s="101"/>
      <c r="CWC14" s="101"/>
      <c r="CWD14" s="101"/>
      <c r="CWE14" s="101"/>
      <c r="CWF14" s="101"/>
      <c r="CWG14" s="101"/>
      <c r="CWH14" s="101"/>
      <c r="CWI14" s="101"/>
      <c r="CWJ14" s="101"/>
      <c r="CWK14" s="101"/>
      <c r="CWL14" s="101"/>
      <c r="CWM14" s="101"/>
      <c r="CWN14" s="101"/>
      <c r="CWO14" s="101"/>
      <c r="CWP14" s="101"/>
      <c r="CWQ14" s="101"/>
      <c r="CWR14" s="101"/>
      <c r="CWS14" s="101"/>
      <c r="CWT14" s="101"/>
      <c r="CWU14" s="101"/>
      <c r="CWV14" s="101"/>
      <c r="CWW14" s="101"/>
      <c r="CWX14" s="101"/>
      <c r="CWY14" s="101"/>
      <c r="CWZ14" s="101"/>
      <c r="CXA14" s="101"/>
      <c r="CXB14" s="101"/>
      <c r="CXC14" s="101"/>
      <c r="CXD14" s="101"/>
      <c r="CXE14" s="101"/>
      <c r="CXF14" s="101"/>
      <c r="CXG14" s="101"/>
      <c r="CXH14" s="101"/>
      <c r="CXI14" s="101"/>
      <c r="CXJ14" s="101"/>
      <c r="CXK14" s="101"/>
      <c r="CXL14" s="101"/>
      <c r="CXM14" s="101"/>
      <c r="CXN14" s="101"/>
      <c r="CXO14" s="101"/>
      <c r="CXP14" s="101"/>
      <c r="CXQ14" s="101"/>
      <c r="CXR14" s="101"/>
      <c r="CXS14" s="101"/>
      <c r="CXT14" s="101"/>
      <c r="CXU14" s="101"/>
      <c r="CXV14" s="101"/>
      <c r="CXW14" s="101"/>
      <c r="CXX14" s="101"/>
      <c r="CXY14" s="101"/>
      <c r="CXZ14" s="101"/>
      <c r="CYA14" s="101"/>
      <c r="CYB14" s="101"/>
      <c r="CYC14" s="101"/>
      <c r="CYD14" s="101"/>
      <c r="CYE14" s="101"/>
      <c r="CYF14" s="101"/>
      <c r="CYG14" s="101"/>
      <c r="CYH14" s="101"/>
      <c r="CYI14" s="101"/>
      <c r="CYJ14" s="101"/>
      <c r="CYK14" s="101"/>
      <c r="CYL14" s="101"/>
      <c r="CYM14" s="101"/>
      <c r="CYN14" s="101"/>
      <c r="CYO14" s="101"/>
      <c r="CYP14" s="101"/>
      <c r="CYQ14" s="101"/>
      <c r="CYR14" s="101"/>
      <c r="CYS14" s="101"/>
      <c r="CYT14" s="101"/>
      <c r="CYU14" s="101"/>
      <c r="CYV14" s="101"/>
      <c r="CYW14" s="101"/>
      <c r="CYX14" s="101"/>
      <c r="CYY14" s="101"/>
      <c r="CYZ14" s="101"/>
      <c r="CZA14" s="101"/>
      <c r="CZB14" s="101"/>
      <c r="CZC14" s="101"/>
      <c r="CZD14" s="101"/>
      <c r="CZE14" s="101"/>
      <c r="CZF14" s="101"/>
      <c r="CZG14" s="101"/>
      <c r="CZH14" s="101"/>
      <c r="CZI14" s="101"/>
      <c r="CZJ14" s="101"/>
      <c r="CZK14" s="101"/>
      <c r="CZL14" s="101"/>
      <c r="CZM14" s="101"/>
      <c r="CZN14" s="101"/>
      <c r="CZO14" s="101"/>
      <c r="CZP14" s="101"/>
      <c r="CZQ14" s="101"/>
      <c r="CZR14" s="101"/>
      <c r="CZS14" s="101"/>
      <c r="CZT14" s="101"/>
      <c r="CZU14" s="101"/>
      <c r="CZV14" s="101"/>
      <c r="CZW14" s="101"/>
      <c r="CZX14" s="101"/>
      <c r="CZY14" s="101"/>
      <c r="CZZ14" s="101"/>
      <c r="DAA14" s="101"/>
      <c r="DAB14" s="101"/>
      <c r="DAC14" s="101"/>
      <c r="DAD14" s="101"/>
      <c r="DAE14" s="101"/>
      <c r="DAF14" s="101"/>
      <c r="DAG14" s="101"/>
      <c r="DAH14" s="101"/>
      <c r="DAI14" s="101"/>
      <c r="DAJ14" s="101"/>
      <c r="DAK14" s="101"/>
      <c r="DAL14" s="101"/>
      <c r="DAM14" s="101"/>
      <c r="DAN14" s="101"/>
      <c r="DAO14" s="101"/>
      <c r="DAP14" s="101"/>
      <c r="DAQ14" s="101"/>
      <c r="DAR14" s="101"/>
      <c r="DAS14" s="101"/>
      <c r="DAT14" s="101"/>
      <c r="DAU14" s="101"/>
      <c r="DAV14" s="101"/>
      <c r="DAW14" s="101"/>
      <c r="DAX14" s="101"/>
      <c r="DAY14" s="101"/>
      <c r="DAZ14" s="101"/>
      <c r="DBA14" s="101"/>
      <c r="DBB14" s="101"/>
      <c r="DBC14" s="101"/>
      <c r="DBD14" s="101"/>
      <c r="DBE14" s="101"/>
      <c r="DBF14" s="101"/>
      <c r="DBG14" s="101"/>
      <c r="DBH14" s="101"/>
      <c r="DBI14" s="101"/>
      <c r="DBJ14" s="101"/>
      <c r="DBK14" s="101"/>
      <c r="DBL14" s="101"/>
      <c r="DBM14" s="101"/>
      <c r="DBN14" s="101"/>
      <c r="DBO14" s="101"/>
      <c r="DBP14" s="101"/>
      <c r="DBQ14" s="101"/>
      <c r="DBR14" s="101"/>
      <c r="DBS14" s="101"/>
      <c r="DBT14" s="101"/>
      <c r="DBU14" s="101"/>
      <c r="DBV14" s="101"/>
      <c r="DBW14" s="101"/>
      <c r="DBX14" s="101"/>
      <c r="DBY14" s="101"/>
      <c r="DBZ14" s="101"/>
      <c r="DCA14" s="101"/>
      <c r="DCB14" s="101"/>
      <c r="DCC14" s="101"/>
      <c r="DCD14" s="101"/>
      <c r="DCE14" s="101"/>
      <c r="DCF14" s="101"/>
      <c r="DCG14" s="101"/>
      <c r="DCH14" s="101"/>
      <c r="DCI14" s="101"/>
      <c r="DCJ14" s="101"/>
      <c r="DCK14" s="101"/>
      <c r="DCL14" s="101"/>
      <c r="DCM14" s="101"/>
      <c r="DCN14" s="101"/>
      <c r="DCO14" s="101"/>
      <c r="DCP14" s="101"/>
      <c r="DCQ14" s="101"/>
      <c r="DCR14" s="101"/>
      <c r="DCS14" s="101"/>
      <c r="DCT14" s="101"/>
      <c r="DCU14" s="101"/>
      <c r="DCV14" s="101"/>
      <c r="DCW14" s="101"/>
      <c r="DCX14" s="101"/>
      <c r="DCY14" s="101"/>
      <c r="DCZ14" s="101"/>
      <c r="DDA14" s="101"/>
      <c r="DDB14" s="101"/>
      <c r="DDC14" s="101"/>
      <c r="DDD14" s="101"/>
      <c r="DDE14" s="101"/>
      <c r="DDF14" s="101"/>
      <c r="DDG14" s="101"/>
      <c r="DDH14" s="101"/>
      <c r="DDI14" s="101"/>
      <c r="DDJ14" s="101"/>
      <c r="DDK14" s="101"/>
      <c r="DDL14" s="101"/>
      <c r="DDM14" s="101"/>
      <c r="DDN14" s="101"/>
      <c r="DDO14" s="101"/>
      <c r="DDP14" s="101"/>
      <c r="DDQ14" s="101"/>
      <c r="DDR14" s="101"/>
      <c r="DDS14" s="101"/>
      <c r="DDT14" s="101"/>
      <c r="DDU14" s="101"/>
      <c r="DDV14" s="101"/>
      <c r="DDW14" s="101"/>
      <c r="DDX14" s="101"/>
      <c r="DDY14" s="101"/>
      <c r="DDZ14" s="101"/>
      <c r="DEA14" s="101"/>
      <c r="DEB14" s="101"/>
      <c r="DEC14" s="101"/>
      <c r="DED14" s="101"/>
      <c r="DEE14" s="101"/>
      <c r="DEF14" s="101"/>
      <c r="DEG14" s="101"/>
      <c r="DEH14" s="101"/>
      <c r="DEI14" s="101"/>
      <c r="DEJ14" s="101"/>
      <c r="DEK14" s="101"/>
      <c r="DEL14" s="101"/>
      <c r="DEM14" s="101"/>
      <c r="DEN14" s="101"/>
      <c r="DEO14" s="101"/>
      <c r="DEP14" s="101"/>
      <c r="DEQ14" s="101"/>
      <c r="DER14" s="101"/>
      <c r="DES14" s="101"/>
      <c r="DET14" s="101"/>
      <c r="DEU14" s="101"/>
      <c r="DEV14" s="101"/>
      <c r="DEW14" s="101"/>
      <c r="DEX14" s="101"/>
      <c r="DEY14" s="101"/>
      <c r="DEZ14" s="101"/>
      <c r="DFA14" s="101"/>
      <c r="DFB14" s="101"/>
      <c r="DFC14" s="101"/>
      <c r="DFD14" s="101"/>
      <c r="DFE14" s="101"/>
      <c r="DFF14" s="101"/>
      <c r="DFG14" s="101"/>
      <c r="DFH14" s="101"/>
      <c r="DFI14" s="101"/>
      <c r="DFJ14" s="101"/>
      <c r="DFK14" s="101"/>
      <c r="DFL14" s="101"/>
      <c r="DFM14" s="101"/>
      <c r="DFN14" s="101"/>
      <c r="DFO14" s="101"/>
      <c r="DFP14" s="101"/>
      <c r="DFQ14" s="101"/>
      <c r="DFR14" s="101"/>
      <c r="DFS14" s="101"/>
      <c r="DFT14" s="101"/>
      <c r="DFU14" s="101"/>
      <c r="DFV14" s="101"/>
      <c r="DFW14" s="101"/>
      <c r="DFX14" s="101"/>
      <c r="DFY14" s="101"/>
      <c r="DFZ14" s="101"/>
      <c r="DGA14" s="101"/>
      <c r="DGB14" s="101"/>
      <c r="DGC14" s="101"/>
      <c r="DGD14" s="101"/>
      <c r="DGE14" s="101"/>
      <c r="DGF14" s="101"/>
      <c r="DGG14" s="101"/>
      <c r="DGH14" s="101"/>
      <c r="DGI14" s="101"/>
      <c r="DGJ14" s="101"/>
      <c r="DGK14" s="101"/>
      <c r="DGL14" s="101"/>
      <c r="DGM14" s="101"/>
      <c r="DGN14" s="101"/>
      <c r="DGO14" s="101"/>
      <c r="DGP14" s="101"/>
      <c r="DGQ14" s="101"/>
      <c r="DGR14" s="101"/>
      <c r="DGS14" s="101"/>
      <c r="DGT14" s="101"/>
      <c r="DGU14" s="101"/>
      <c r="DGV14" s="101"/>
      <c r="DGW14" s="101"/>
      <c r="DGX14" s="101"/>
      <c r="DGY14" s="101"/>
      <c r="DGZ14" s="101"/>
      <c r="DHA14" s="101"/>
      <c r="DHB14" s="101"/>
      <c r="DHC14" s="101"/>
      <c r="DHD14" s="101"/>
      <c r="DHE14" s="101"/>
      <c r="DHF14" s="101"/>
      <c r="DHG14" s="101"/>
      <c r="DHH14" s="101"/>
      <c r="DHI14" s="101"/>
      <c r="DHJ14" s="101"/>
      <c r="DHK14" s="101"/>
      <c r="DHL14" s="101"/>
      <c r="DHM14" s="101"/>
      <c r="DHN14" s="101"/>
      <c r="DHO14" s="101"/>
      <c r="DHP14" s="101"/>
      <c r="DHQ14" s="101"/>
      <c r="DHR14" s="101"/>
      <c r="DHS14" s="101"/>
      <c r="DHT14" s="101"/>
      <c r="DHU14" s="101"/>
      <c r="DHV14" s="101"/>
      <c r="DHW14" s="101"/>
      <c r="DHX14" s="101"/>
      <c r="DHY14" s="101"/>
      <c r="DHZ14" s="101"/>
      <c r="DIA14" s="101"/>
      <c r="DIB14" s="101"/>
      <c r="DIC14" s="101"/>
      <c r="DID14" s="101"/>
      <c r="DIE14" s="101"/>
      <c r="DIF14" s="101"/>
      <c r="DIG14" s="101"/>
      <c r="DIH14" s="101"/>
      <c r="DII14" s="101"/>
      <c r="DIJ14" s="101"/>
      <c r="DIK14" s="101"/>
      <c r="DIL14" s="101"/>
      <c r="DIM14" s="101"/>
      <c r="DIN14" s="101"/>
      <c r="DIO14" s="101"/>
      <c r="DIP14" s="101"/>
      <c r="DIQ14" s="101"/>
      <c r="DIR14" s="101"/>
      <c r="DIS14" s="101"/>
      <c r="DIT14" s="101"/>
      <c r="DIU14" s="101"/>
      <c r="DIV14" s="101"/>
      <c r="DIW14" s="101"/>
      <c r="DIX14" s="101"/>
      <c r="DIY14" s="101"/>
      <c r="DIZ14" s="101"/>
      <c r="DJA14" s="101"/>
      <c r="DJB14" s="101"/>
      <c r="DJC14" s="101"/>
      <c r="DJD14" s="101"/>
      <c r="DJE14" s="101"/>
      <c r="DJF14" s="101"/>
      <c r="DJG14" s="101"/>
      <c r="DJH14" s="101"/>
      <c r="DJI14" s="101"/>
      <c r="DJJ14" s="101"/>
      <c r="DJK14" s="101"/>
      <c r="DJL14" s="101"/>
      <c r="DJM14" s="101"/>
      <c r="DJN14" s="101"/>
      <c r="DJO14" s="101"/>
      <c r="DJP14" s="101"/>
      <c r="DJQ14" s="101"/>
      <c r="DJR14" s="101"/>
      <c r="DJS14" s="101"/>
      <c r="DJT14" s="101"/>
      <c r="DJU14" s="101"/>
      <c r="DJV14" s="101"/>
      <c r="DJW14" s="101"/>
      <c r="DJX14" s="101"/>
      <c r="DJY14" s="101"/>
      <c r="DJZ14" s="101"/>
      <c r="DKA14" s="101"/>
      <c r="DKB14" s="101"/>
      <c r="DKC14" s="101"/>
      <c r="DKD14" s="101"/>
      <c r="DKE14" s="101"/>
      <c r="DKF14" s="101"/>
      <c r="DKG14" s="101"/>
      <c r="DKH14" s="101"/>
      <c r="DKI14" s="101"/>
      <c r="DKJ14" s="101"/>
      <c r="DKK14" s="101"/>
      <c r="DKL14" s="101"/>
      <c r="DKM14" s="101"/>
      <c r="DKN14" s="101"/>
      <c r="DKO14" s="101"/>
      <c r="DKP14" s="101"/>
      <c r="DKQ14" s="101"/>
      <c r="DKR14" s="101"/>
      <c r="DKS14" s="101"/>
      <c r="DKT14" s="101"/>
      <c r="DKU14" s="101"/>
      <c r="DKV14" s="101"/>
      <c r="DKW14" s="101"/>
      <c r="DKX14" s="101"/>
      <c r="DKY14" s="101"/>
      <c r="DKZ14" s="101"/>
      <c r="DLA14" s="101"/>
      <c r="DLB14" s="101"/>
      <c r="DLC14" s="101"/>
      <c r="DLD14" s="101"/>
      <c r="DLE14" s="101"/>
      <c r="DLF14" s="101"/>
      <c r="DLG14" s="101"/>
      <c r="DLH14" s="101"/>
      <c r="DLI14" s="101"/>
      <c r="DLJ14" s="101"/>
      <c r="DLK14" s="101"/>
      <c r="DLL14" s="101"/>
      <c r="DLM14" s="101"/>
      <c r="DLN14" s="101"/>
      <c r="DLO14" s="101"/>
      <c r="DLP14" s="101"/>
      <c r="DLQ14" s="101"/>
      <c r="DLR14" s="101"/>
      <c r="DLS14" s="101"/>
      <c r="DLT14" s="101"/>
      <c r="DLU14" s="101"/>
      <c r="DLV14" s="101"/>
      <c r="DLW14" s="101"/>
      <c r="DLX14" s="101"/>
      <c r="DLY14" s="101"/>
      <c r="DLZ14" s="101"/>
      <c r="DMA14" s="101"/>
      <c r="DMB14" s="101"/>
      <c r="DMC14" s="101"/>
      <c r="DMD14" s="101"/>
      <c r="DME14" s="101"/>
      <c r="DMF14" s="101"/>
      <c r="DMG14" s="101"/>
      <c r="DMH14" s="101"/>
      <c r="DMI14" s="101"/>
      <c r="DMJ14" s="101"/>
      <c r="DMK14" s="101"/>
      <c r="DML14" s="101"/>
      <c r="DMM14" s="101"/>
      <c r="DMN14" s="101"/>
      <c r="DMO14" s="101"/>
      <c r="DMP14" s="101"/>
      <c r="DMQ14" s="101"/>
      <c r="DMR14" s="101"/>
      <c r="DMS14" s="101"/>
      <c r="DMT14" s="101"/>
      <c r="DMU14" s="101"/>
      <c r="DMV14" s="101"/>
      <c r="DMW14" s="101"/>
      <c r="DMX14" s="101"/>
      <c r="DMY14" s="101"/>
      <c r="DMZ14" s="101"/>
      <c r="DNA14" s="101"/>
      <c r="DNB14" s="101"/>
      <c r="DNC14" s="101"/>
      <c r="DND14" s="101"/>
      <c r="DNE14" s="101"/>
      <c r="DNF14" s="101"/>
      <c r="DNG14" s="101"/>
      <c r="DNH14" s="101"/>
      <c r="DNI14" s="101"/>
      <c r="DNJ14" s="101"/>
      <c r="DNK14" s="101"/>
      <c r="DNL14" s="101"/>
      <c r="DNM14" s="101"/>
      <c r="DNN14" s="101"/>
      <c r="DNO14" s="101"/>
      <c r="DNP14" s="101"/>
      <c r="DNQ14" s="101"/>
      <c r="DNR14" s="101"/>
      <c r="DNS14" s="101"/>
      <c r="DNT14" s="101"/>
      <c r="DNU14" s="101"/>
      <c r="DNV14" s="101"/>
      <c r="DNW14" s="101"/>
      <c r="DNX14" s="101"/>
      <c r="DNY14" s="101"/>
      <c r="DNZ14" s="101"/>
      <c r="DOA14" s="101"/>
      <c r="DOB14" s="101"/>
      <c r="DOC14" s="101"/>
      <c r="DOD14" s="101"/>
      <c r="DOE14" s="101"/>
      <c r="DOF14" s="101"/>
      <c r="DOG14" s="101"/>
      <c r="DOH14" s="101"/>
      <c r="DOI14" s="101"/>
      <c r="DOJ14" s="101"/>
      <c r="DOK14" s="101"/>
      <c r="DOL14" s="101"/>
      <c r="DOM14" s="101"/>
      <c r="DON14" s="101"/>
      <c r="DOO14" s="101"/>
      <c r="DOP14" s="101"/>
      <c r="DOQ14" s="101"/>
      <c r="DOR14" s="101"/>
      <c r="DOS14" s="101"/>
      <c r="DOT14" s="101"/>
      <c r="DOU14" s="101"/>
      <c r="DOV14" s="101"/>
      <c r="DOW14" s="101"/>
      <c r="DOX14" s="101"/>
      <c r="DOY14" s="101"/>
      <c r="DOZ14" s="101"/>
      <c r="DPA14" s="101"/>
      <c r="DPB14" s="101"/>
      <c r="DPC14" s="101"/>
      <c r="DPD14" s="101"/>
      <c r="DPE14" s="101"/>
      <c r="DPF14" s="101"/>
      <c r="DPG14" s="101"/>
      <c r="DPH14" s="101"/>
      <c r="DPI14" s="101"/>
      <c r="DPJ14" s="101"/>
      <c r="DPK14" s="101"/>
      <c r="DPL14" s="101"/>
      <c r="DPM14" s="101"/>
      <c r="DPN14" s="101"/>
      <c r="DPO14" s="101"/>
      <c r="DPP14" s="101"/>
      <c r="DPQ14" s="101"/>
      <c r="DPR14" s="101"/>
      <c r="DPS14" s="101"/>
      <c r="DPT14" s="101"/>
      <c r="DPU14" s="101"/>
      <c r="DPV14" s="101"/>
      <c r="DPW14" s="101"/>
      <c r="DPX14" s="101"/>
      <c r="DPY14" s="101"/>
      <c r="DPZ14" s="101"/>
      <c r="DQA14" s="101"/>
      <c r="DQB14" s="101"/>
      <c r="DQC14" s="101"/>
      <c r="DQD14" s="101"/>
      <c r="DQE14" s="101"/>
      <c r="DQF14" s="101"/>
      <c r="DQG14" s="101"/>
      <c r="DQH14" s="101"/>
      <c r="DQI14" s="101"/>
      <c r="DQJ14" s="101"/>
      <c r="DQK14" s="101"/>
      <c r="DQL14" s="101"/>
      <c r="DQM14" s="101"/>
      <c r="DQN14" s="101"/>
      <c r="DQO14" s="101"/>
      <c r="DQP14" s="101"/>
      <c r="DQQ14" s="101"/>
      <c r="DQR14" s="101"/>
      <c r="DQS14" s="101"/>
      <c r="DQT14" s="101"/>
      <c r="DQU14" s="101"/>
      <c r="DQV14" s="101"/>
      <c r="DQW14" s="101"/>
      <c r="DQX14" s="101"/>
      <c r="DQY14" s="101"/>
      <c r="DQZ14" s="101"/>
      <c r="DRA14" s="101"/>
      <c r="DRB14" s="101"/>
      <c r="DRC14" s="101"/>
      <c r="DRD14" s="101"/>
      <c r="DRE14" s="101"/>
      <c r="DRF14" s="101"/>
      <c r="DRG14" s="101"/>
      <c r="DRH14" s="101"/>
      <c r="DRI14" s="101"/>
      <c r="DRJ14" s="101"/>
      <c r="DRK14" s="101"/>
      <c r="DRL14" s="101"/>
      <c r="DRM14" s="101"/>
      <c r="DRN14" s="101"/>
      <c r="DRO14" s="101"/>
      <c r="DRP14" s="101"/>
      <c r="DRQ14" s="101"/>
      <c r="DRR14" s="101"/>
      <c r="DRS14" s="101"/>
      <c r="DRT14" s="101"/>
      <c r="DRU14" s="101"/>
      <c r="DRV14" s="101"/>
      <c r="DRW14" s="101"/>
      <c r="DRX14" s="101"/>
      <c r="DRY14" s="101"/>
      <c r="DRZ14" s="101"/>
      <c r="DSA14" s="101"/>
      <c r="DSB14" s="101"/>
      <c r="DSC14" s="101"/>
      <c r="DSD14" s="101"/>
      <c r="DSE14" s="101"/>
      <c r="DSF14" s="101"/>
      <c r="DSG14" s="101"/>
      <c r="DSH14" s="101"/>
      <c r="DSI14" s="101"/>
      <c r="DSJ14" s="101"/>
      <c r="DSK14" s="101"/>
      <c r="DSL14" s="101"/>
      <c r="DSM14" s="101"/>
      <c r="DSN14" s="101"/>
      <c r="DSO14" s="101"/>
      <c r="DSP14" s="101"/>
      <c r="DSQ14" s="101"/>
      <c r="DSR14" s="101"/>
      <c r="DSS14" s="101"/>
      <c r="DST14" s="101"/>
      <c r="DSU14" s="101"/>
      <c r="DSV14" s="101"/>
      <c r="DSW14" s="101"/>
      <c r="DSX14" s="101"/>
      <c r="DSY14" s="101"/>
      <c r="DSZ14" s="101"/>
      <c r="DTA14" s="101"/>
      <c r="DTB14" s="101"/>
      <c r="DTC14" s="101"/>
      <c r="DTD14" s="101"/>
      <c r="DTE14" s="101"/>
      <c r="DTF14" s="101"/>
      <c r="DTG14" s="101"/>
      <c r="DTH14" s="101"/>
      <c r="DTI14" s="101"/>
      <c r="DTJ14" s="101"/>
      <c r="DTK14" s="101"/>
      <c r="DTL14" s="101"/>
      <c r="DTM14" s="101"/>
      <c r="DTN14" s="101"/>
      <c r="DTO14" s="101"/>
      <c r="DTP14" s="101"/>
      <c r="DTQ14" s="101"/>
      <c r="DTR14" s="101"/>
      <c r="DTS14" s="101"/>
      <c r="DTT14" s="101"/>
      <c r="DTU14" s="101"/>
      <c r="DTV14" s="101"/>
      <c r="DTW14" s="101"/>
      <c r="DTX14" s="101"/>
      <c r="DTY14" s="101"/>
      <c r="DTZ14" s="101"/>
      <c r="DUA14" s="101"/>
      <c r="DUB14" s="101"/>
      <c r="DUC14" s="101"/>
      <c r="DUD14" s="101"/>
      <c r="DUE14" s="101"/>
      <c r="DUF14" s="101"/>
      <c r="DUG14" s="101"/>
      <c r="DUH14" s="101"/>
      <c r="DUI14" s="101"/>
      <c r="DUJ14" s="101"/>
      <c r="DUK14" s="101"/>
      <c r="DUL14" s="101"/>
      <c r="DUM14" s="101"/>
      <c r="DUN14" s="101"/>
      <c r="DUO14" s="101"/>
      <c r="DUP14" s="101"/>
      <c r="DUQ14" s="101"/>
      <c r="DUR14" s="101"/>
      <c r="DUS14" s="101"/>
      <c r="DUT14" s="101"/>
      <c r="DUU14" s="101"/>
      <c r="DUV14" s="101"/>
      <c r="DUW14" s="101"/>
      <c r="DUX14" s="101"/>
      <c r="DUY14" s="101"/>
      <c r="DUZ14" s="101"/>
      <c r="DVA14" s="101"/>
      <c r="DVB14" s="101"/>
      <c r="DVC14" s="101"/>
      <c r="DVD14" s="101"/>
      <c r="DVE14" s="101"/>
      <c r="DVF14" s="101"/>
      <c r="DVG14" s="101"/>
      <c r="DVH14" s="101"/>
      <c r="DVI14" s="101"/>
      <c r="DVJ14" s="101"/>
      <c r="DVK14" s="101"/>
      <c r="DVL14" s="101"/>
      <c r="DVM14" s="101"/>
      <c r="DVN14" s="101"/>
      <c r="DVO14" s="101"/>
      <c r="DVP14" s="101"/>
      <c r="DVQ14" s="101"/>
      <c r="DVR14" s="101"/>
      <c r="DVS14" s="101"/>
      <c r="DVT14" s="101"/>
      <c r="DVU14" s="101"/>
      <c r="DVV14" s="101"/>
      <c r="DVW14" s="101"/>
      <c r="DVX14" s="101"/>
      <c r="DVY14" s="101"/>
      <c r="DVZ14" s="101"/>
      <c r="DWA14" s="101"/>
      <c r="DWB14" s="101"/>
      <c r="DWC14" s="101"/>
      <c r="DWD14" s="101"/>
      <c r="DWE14" s="101"/>
      <c r="DWF14" s="101"/>
      <c r="DWG14" s="101"/>
      <c r="DWH14" s="101"/>
      <c r="DWI14" s="101"/>
      <c r="DWJ14" s="101"/>
      <c r="DWK14" s="101"/>
      <c r="DWL14" s="101"/>
      <c r="DWM14" s="101"/>
      <c r="DWN14" s="101"/>
      <c r="DWO14" s="101"/>
      <c r="DWP14" s="101"/>
      <c r="DWQ14" s="101"/>
      <c r="DWR14" s="101"/>
      <c r="DWS14" s="101"/>
      <c r="DWT14" s="101"/>
      <c r="DWU14" s="101"/>
      <c r="DWV14" s="101"/>
      <c r="DWW14" s="101"/>
      <c r="DWX14" s="101"/>
      <c r="DWY14" s="101"/>
      <c r="DWZ14" s="101"/>
      <c r="DXA14" s="101"/>
      <c r="DXB14" s="101"/>
      <c r="DXC14" s="101"/>
      <c r="DXD14" s="101"/>
      <c r="DXE14" s="101"/>
      <c r="DXF14" s="101"/>
      <c r="DXG14" s="101"/>
      <c r="DXH14" s="101"/>
      <c r="DXI14" s="101"/>
      <c r="DXJ14" s="101"/>
      <c r="DXK14" s="101"/>
      <c r="DXL14" s="101"/>
      <c r="DXM14" s="101"/>
      <c r="DXN14" s="101"/>
      <c r="DXO14" s="101"/>
      <c r="DXP14" s="101"/>
      <c r="DXQ14" s="101"/>
      <c r="DXR14" s="101"/>
      <c r="DXS14" s="101"/>
      <c r="DXT14" s="101"/>
      <c r="DXU14" s="101"/>
      <c r="DXV14" s="101"/>
      <c r="DXW14" s="101"/>
      <c r="DXX14" s="101"/>
      <c r="DXY14" s="101"/>
      <c r="DXZ14" s="101"/>
      <c r="DYA14" s="101"/>
      <c r="DYB14" s="101"/>
      <c r="DYC14" s="101"/>
      <c r="DYD14" s="101"/>
      <c r="DYE14" s="101"/>
      <c r="DYF14" s="101"/>
      <c r="DYG14" s="101"/>
      <c r="DYH14" s="101"/>
      <c r="DYI14" s="101"/>
      <c r="DYJ14" s="101"/>
      <c r="DYK14" s="101"/>
      <c r="DYL14" s="101"/>
      <c r="DYM14" s="101"/>
      <c r="DYN14" s="101"/>
      <c r="DYO14" s="101"/>
      <c r="DYP14" s="101"/>
      <c r="DYQ14" s="101"/>
      <c r="DYR14" s="101"/>
      <c r="DYS14" s="101"/>
      <c r="DYT14" s="101"/>
      <c r="DYU14" s="101"/>
      <c r="DYV14" s="101"/>
      <c r="DYW14" s="101"/>
      <c r="DYX14" s="101"/>
      <c r="DYY14" s="101"/>
      <c r="DYZ14" s="101"/>
      <c r="DZA14" s="101"/>
      <c r="DZB14" s="101"/>
      <c r="DZC14" s="101"/>
      <c r="DZD14" s="101"/>
      <c r="DZE14" s="101"/>
      <c r="DZF14" s="101"/>
      <c r="DZG14" s="101"/>
      <c r="DZH14" s="101"/>
      <c r="DZI14" s="101"/>
      <c r="DZJ14" s="101"/>
      <c r="DZK14" s="101"/>
      <c r="DZL14" s="101"/>
      <c r="DZM14" s="101"/>
      <c r="DZN14" s="101"/>
      <c r="DZO14" s="101"/>
      <c r="DZP14" s="101"/>
      <c r="DZQ14" s="101"/>
      <c r="DZR14" s="101"/>
      <c r="DZS14" s="101"/>
      <c r="DZT14" s="101"/>
      <c r="DZU14" s="101"/>
      <c r="DZV14" s="101"/>
      <c r="DZW14" s="101"/>
      <c r="DZX14" s="101"/>
      <c r="DZY14" s="101"/>
      <c r="DZZ14" s="101"/>
      <c r="EAA14" s="101"/>
      <c r="EAB14" s="101"/>
      <c r="EAC14" s="101"/>
      <c r="EAD14" s="101"/>
      <c r="EAE14" s="101"/>
      <c r="EAF14" s="101"/>
      <c r="EAG14" s="101"/>
      <c r="EAH14" s="101"/>
      <c r="EAI14" s="101"/>
      <c r="EAJ14" s="101"/>
      <c r="EAK14" s="101"/>
      <c r="EAL14" s="101"/>
      <c r="EAM14" s="101"/>
      <c r="EAN14" s="101"/>
      <c r="EAO14" s="101"/>
      <c r="EAP14" s="101"/>
      <c r="EAQ14" s="101"/>
      <c r="EAR14" s="101"/>
      <c r="EAS14" s="101"/>
      <c r="EAT14" s="101"/>
      <c r="EAU14" s="101"/>
      <c r="EAV14" s="101"/>
      <c r="EAW14" s="101"/>
      <c r="EAX14" s="101"/>
      <c r="EAY14" s="101"/>
      <c r="EAZ14" s="101"/>
      <c r="EBA14" s="101"/>
      <c r="EBB14" s="101"/>
      <c r="EBC14" s="101"/>
      <c r="EBD14" s="101"/>
      <c r="EBE14" s="101"/>
      <c r="EBF14" s="101"/>
      <c r="EBG14" s="101"/>
      <c r="EBH14" s="101"/>
      <c r="EBI14" s="101"/>
      <c r="EBJ14" s="101"/>
      <c r="EBK14" s="101"/>
      <c r="EBL14" s="101"/>
      <c r="EBM14" s="101"/>
      <c r="EBN14" s="101"/>
      <c r="EBO14" s="101"/>
      <c r="EBP14" s="101"/>
      <c r="EBQ14" s="101"/>
      <c r="EBR14" s="101"/>
      <c r="EBS14" s="101"/>
      <c r="EBT14" s="101"/>
      <c r="EBU14" s="101"/>
      <c r="EBV14" s="101"/>
      <c r="EBW14" s="101"/>
      <c r="EBX14" s="101"/>
      <c r="EBY14" s="101"/>
      <c r="EBZ14" s="101"/>
      <c r="ECA14" s="101"/>
      <c r="ECB14" s="101"/>
      <c r="ECC14" s="101"/>
      <c r="ECD14" s="101"/>
      <c r="ECE14" s="101"/>
      <c r="ECF14" s="101"/>
      <c r="ECG14" s="101"/>
      <c r="ECH14" s="101"/>
      <c r="ECI14" s="101"/>
      <c r="ECJ14" s="101"/>
      <c r="ECK14" s="101"/>
      <c r="ECL14" s="101"/>
      <c r="ECM14" s="101"/>
      <c r="ECN14" s="101"/>
      <c r="ECO14" s="101"/>
      <c r="ECP14" s="101"/>
      <c r="ECQ14" s="101"/>
      <c r="ECR14" s="101"/>
      <c r="ECS14" s="101"/>
      <c r="ECT14" s="101"/>
      <c r="ECU14" s="101"/>
      <c r="ECV14" s="101"/>
      <c r="ECW14" s="101"/>
      <c r="ECX14" s="101"/>
      <c r="ECY14" s="101"/>
      <c r="ECZ14" s="101"/>
      <c r="EDA14" s="101"/>
      <c r="EDB14" s="101"/>
      <c r="EDC14" s="101"/>
      <c r="EDD14" s="101"/>
      <c r="EDE14" s="101"/>
      <c r="EDF14" s="101"/>
      <c r="EDG14" s="101"/>
      <c r="EDH14" s="101"/>
      <c r="EDI14" s="101"/>
      <c r="EDJ14" s="101"/>
      <c r="EDK14" s="101"/>
      <c r="EDL14" s="101"/>
      <c r="EDM14" s="101"/>
      <c r="EDN14" s="101"/>
      <c r="EDO14" s="101"/>
      <c r="EDP14" s="101"/>
      <c r="EDQ14" s="101"/>
      <c r="EDR14" s="101"/>
      <c r="EDS14" s="101"/>
      <c r="EDT14" s="101"/>
      <c r="EDU14" s="101"/>
      <c r="EDV14" s="101"/>
      <c r="EDW14" s="101"/>
      <c r="EDX14" s="101"/>
      <c r="EDY14" s="101"/>
      <c r="EDZ14" s="101"/>
      <c r="EEA14" s="101"/>
      <c r="EEB14" s="101"/>
      <c r="EEC14" s="101"/>
      <c r="EED14" s="101"/>
      <c r="EEE14" s="101"/>
      <c r="EEF14" s="101"/>
      <c r="EEG14" s="101"/>
      <c r="EEH14" s="101"/>
      <c r="EEI14" s="101"/>
      <c r="EEJ14" s="101"/>
      <c r="EEK14" s="101"/>
      <c r="EEL14" s="101"/>
      <c r="EEM14" s="101"/>
      <c r="EEN14" s="101"/>
      <c r="EEO14" s="101"/>
      <c r="EEP14" s="101"/>
      <c r="EEQ14" s="101"/>
      <c r="EER14" s="101"/>
      <c r="EES14" s="101"/>
      <c r="EET14" s="101"/>
      <c r="EEU14" s="101"/>
      <c r="EEV14" s="101"/>
      <c r="EEW14" s="101"/>
      <c r="EEX14" s="101"/>
      <c r="EEY14" s="101"/>
      <c r="EEZ14" s="101"/>
      <c r="EFA14" s="101"/>
      <c r="EFB14" s="101"/>
      <c r="EFC14" s="101"/>
      <c r="EFD14" s="101"/>
      <c r="EFE14" s="101"/>
      <c r="EFF14" s="101"/>
      <c r="EFG14" s="101"/>
      <c r="EFH14" s="101"/>
      <c r="EFI14" s="101"/>
      <c r="EFJ14" s="101"/>
      <c r="EFK14" s="101"/>
      <c r="EFL14" s="101"/>
      <c r="EFM14" s="101"/>
      <c r="EFN14" s="101"/>
      <c r="EFO14" s="101"/>
      <c r="EFP14" s="101"/>
      <c r="EFQ14" s="101"/>
      <c r="EFR14" s="101"/>
      <c r="EFS14" s="101"/>
      <c r="EFT14" s="101"/>
      <c r="EFU14" s="101"/>
      <c r="EFV14" s="101"/>
      <c r="EFW14" s="101"/>
      <c r="EFX14" s="101"/>
      <c r="EFY14" s="101"/>
      <c r="EFZ14" s="101"/>
      <c r="EGA14" s="101"/>
      <c r="EGB14" s="101"/>
      <c r="EGC14" s="101"/>
      <c r="EGD14" s="101"/>
      <c r="EGE14" s="101"/>
      <c r="EGF14" s="101"/>
      <c r="EGG14" s="101"/>
      <c r="EGH14" s="101"/>
      <c r="EGI14" s="101"/>
      <c r="EGJ14" s="101"/>
      <c r="EGK14" s="101"/>
      <c r="EGL14" s="101"/>
      <c r="EGM14" s="101"/>
      <c r="EGN14" s="101"/>
      <c r="EGO14" s="101"/>
      <c r="EGP14" s="101"/>
      <c r="EGQ14" s="101"/>
      <c r="EGR14" s="101"/>
      <c r="EGS14" s="101"/>
      <c r="EGT14" s="101"/>
      <c r="EGU14" s="101"/>
      <c r="EGV14" s="101"/>
      <c r="EGW14" s="101"/>
      <c r="EGX14" s="101"/>
      <c r="EGY14" s="101"/>
      <c r="EGZ14" s="101"/>
      <c r="EHA14" s="101"/>
      <c r="EHB14" s="101"/>
      <c r="EHC14" s="101"/>
      <c r="EHD14" s="101"/>
      <c r="EHE14" s="101"/>
      <c r="EHF14" s="101"/>
      <c r="EHG14" s="101"/>
      <c r="EHH14" s="101"/>
      <c r="EHI14" s="101"/>
      <c r="EHJ14" s="101"/>
      <c r="EHK14" s="101"/>
      <c r="EHL14" s="101"/>
      <c r="EHM14" s="101"/>
      <c r="EHN14" s="101"/>
      <c r="EHO14" s="101"/>
      <c r="EHP14" s="101"/>
      <c r="EHQ14" s="101"/>
      <c r="EHR14" s="101"/>
      <c r="EHS14" s="101"/>
      <c r="EHT14" s="101"/>
      <c r="EHU14" s="101"/>
      <c r="EHV14" s="101"/>
      <c r="EHW14" s="101"/>
      <c r="EHX14" s="101"/>
      <c r="EHY14" s="101"/>
      <c r="EHZ14" s="101"/>
      <c r="EIA14" s="101"/>
      <c r="EIB14" s="101"/>
      <c r="EIC14" s="101"/>
      <c r="EID14" s="101"/>
      <c r="EIE14" s="101"/>
      <c r="EIF14" s="101"/>
      <c r="EIG14" s="101"/>
      <c r="EIH14" s="101"/>
      <c r="EII14" s="101"/>
      <c r="EIJ14" s="101"/>
      <c r="EIK14" s="101"/>
      <c r="EIL14" s="101"/>
      <c r="EIM14" s="101"/>
      <c r="EIN14" s="101"/>
      <c r="EIO14" s="101"/>
      <c r="EIP14" s="101"/>
      <c r="EIQ14" s="101"/>
      <c r="EIR14" s="101"/>
      <c r="EIS14" s="101"/>
      <c r="EIT14" s="101"/>
      <c r="EIU14" s="101"/>
      <c r="EIV14" s="101"/>
      <c r="EIW14" s="101"/>
      <c r="EIX14" s="101"/>
      <c r="EIY14" s="101"/>
      <c r="EIZ14" s="101"/>
      <c r="EJA14" s="101"/>
      <c r="EJB14" s="101"/>
      <c r="EJC14" s="101"/>
      <c r="EJD14" s="101"/>
      <c r="EJE14" s="101"/>
      <c r="EJF14" s="101"/>
      <c r="EJG14" s="101"/>
      <c r="EJH14" s="101"/>
      <c r="EJI14" s="101"/>
      <c r="EJJ14" s="101"/>
      <c r="EJK14" s="101"/>
      <c r="EJL14" s="101"/>
      <c r="EJM14" s="101"/>
      <c r="EJN14" s="101"/>
      <c r="EJO14" s="101"/>
      <c r="EJP14" s="101"/>
      <c r="EJQ14" s="101"/>
      <c r="EJR14" s="101"/>
      <c r="EJS14" s="101"/>
      <c r="EJT14" s="101"/>
      <c r="EJU14" s="101"/>
      <c r="EJV14" s="101"/>
      <c r="EJW14" s="101"/>
      <c r="EJX14" s="101"/>
      <c r="EJY14" s="101"/>
      <c r="EJZ14" s="101"/>
      <c r="EKA14" s="101"/>
      <c r="EKB14" s="101"/>
      <c r="EKC14" s="101"/>
      <c r="EKD14" s="101"/>
      <c r="EKE14" s="101"/>
      <c r="EKF14" s="101"/>
      <c r="EKG14" s="101"/>
      <c r="EKH14" s="101"/>
      <c r="EKI14" s="101"/>
      <c r="EKJ14" s="101"/>
      <c r="EKK14" s="101"/>
      <c r="EKL14" s="101"/>
      <c r="EKM14" s="101"/>
      <c r="EKN14" s="101"/>
      <c r="EKO14" s="101"/>
      <c r="EKP14" s="101"/>
      <c r="EKQ14" s="101"/>
      <c r="EKR14" s="101"/>
      <c r="EKS14" s="101"/>
      <c r="EKT14" s="101"/>
      <c r="EKU14" s="101"/>
      <c r="EKV14" s="101"/>
      <c r="EKW14" s="101"/>
      <c r="EKX14" s="101"/>
      <c r="EKY14" s="101"/>
      <c r="EKZ14" s="101"/>
      <c r="ELA14" s="101"/>
      <c r="ELB14" s="101"/>
      <c r="ELC14" s="101"/>
      <c r="ELD14" s="101"/>
      <c r="ELE14" s="101"/>
      <c r="ELF14" s="101"/>
      <c r="ELG14" s="101"/>
      <c r="ELH14" s="101"/>
      <c r="ELI14" s="101"/>
      <c r="ELJ14" s="101"/>
      <c r="ELK14" s="101"/>
      <c r="ELL14" s="101"/>
      <c r="ELM14" s="101"/>
      <c r="ELN14" s="101"/>
      <c r="ELO14" s="101"/>
      <c r="ELP14" s="101"/>
      <c r="ELQ14" s="101"/>
      <c r="ELR14" s="101"/>
      <c r="ELS14" s="101"/>
      <c r="ELT14" s="101"/>
      <c r="ELU14" s="101"/>
      <c r="ELV14" s="101"/>
      <c r="ELW14" s="101"/>
      <c r="ELX14" s="101"/>
      <c r="ELY14" s="101"/>
      <c r="ELZ14" s="101"/>
      <c r="EMA14" s="101"/>
      <c r="EMB14" s="101"/>
      <c r="EMC14" s="101"/>
      <c r="EMD14" s="101"/>
      <c r="EME14" s="101"/>
      <c r="EMF14" s="101"/>
      <c r="EMG14" s="101"/>
      <c r="EMH14" s="101"/>
      <c r="EMI14" s="101"/>
      <c r="EMJ14" s="101"/>
      <c r="EMK14" s="101"/>
      <c r="EML14" s="101"/>
      <c r="EMM14" s="101"/>
      <c r="EMN14" s="101"/>
      <c r="EMO14" s="101"/>
      <c r="EMP14" s="101"/>
      <c r="EMQ14" s="101"/>
      <c r="EMR14" s="101"/>
      <c r="EMS14" s="101"/>
      <c r="EMT14" s="101"/>
      <c r="EMU14" s="101"/>
      <c r="EMV14" s="101"/>
      <c r="EMW14" s="101"/>
      <c r="EMX14" s="101"/>
      <c r="EMY14" s="101"/>
      <c r="EMZ14" s="101"/>
      <c r="ENA14" s="101"/>
      <c r="ENB14" s="101"/>
      <c r="ENC14" s="101"/>
      <c r="END14" s="101"/>
      <c r="ENE14" s="101"/>
      <c r="ENF14" s="101"/>
      <c r="ENG14" s="101"/>
      <c r="ENH14" s="101"/>
      <c r="ENI14" s="101"/>
      <c r="ENJ14" s="101"/>
      <c r="ENK14" s="101"/>
      <c r="ENL14" s="101"/>
      <c r="ENM14" s="101"/>
      <c r="ENN14" s="101"/>
      <c r="ENO14" s="101"/>
      <c r="ENP14" s="101"/>
      <c r="ENQ14" s="101"/>
      <c r="ENR14" s="101"/>
      <c r="ENS14" s="101"/>
      <c r="ENT14" s="101"/>
      <c r="ENU14" s="101"/>
      <c r="ENV14" s="101"/>
      <c r="ENW14" s="101"/>
      <c r="ENX14" s="101"/>
      <c r="ENY14" s="101"/>
      <c r="ENZ14" s="101"/>
      <c r="EOA14" s="101"/>
      <c r="EOB14" s="101"/>
      <c r="EOC14" s="101"/>
      <c r="EOD14" s="101"/>
      <c r="EOE14" s="101"/>
      <c r="EOF14" s="101"/>
      <c r="EOG14" s="101"/>
      <c r="EOH14" s="101"/>
      <c r="EOI14" s="101"/>
      <c r="EOJ14" s="101"/>
      <c r="EOK14" s="101"/>
      <c r="EOL14" s="101"/>
      <c r="EOM14" s="101"/>
      <c r="EON14" s="101"/>
      <c r="EOO14" s="101"/>
      <c r="EOP14" s="101"/>
      <c r="EOQ14" s="101"/>
      <c r="EOR14" s="101"/>
      <c r="EOS14" s="101"/>
      <c r="EOT14" s="101"/>
      <c r="EOU14" s="101"/>
      <c r="EOV14" s="101"/>
      <c r="EOW14" s="101"/>
      <c r="EOX14" s="101"/>
      <c r="EOY14" s="101"/>
      <c r="EOZ14" s="101"/>
      <c r="EPA14" s="101"/>
      <c r="EPB14" s="101"/>
      <c r="EPC14" s="101"/>
      <c r="EPD14" s="101"/>
      <c r="EPE14" s="101"/>
      <c r="EPF14" s="101"/>
      <c r="EPG14" s="101"/>
      <c r="EPH14" s="101"/>
      <c r="EPI14" s="101"/>
      <c r="EPJ14" s="101"/>
      <c r="EPK14" s="101"/>
      <c r="EPL14" s="101"/>
      <c r="EPM14" s="101"/>
      <c r="EPN14" s="101"/>
      <c r="EPO14" s="101"/>
      <c r="EPP14" s="101"/>
      <c r="EPQ14" s="101"/>
      <c r="EPR14" s="101"/>
      <c r="EPS14" s="101"/>
      <c r="EPT14" s="101"/>
      <c r="EPU14" s="101"/>
      <c r="EPV14" s="101"/>
      <c r="EPW14" s="101"/>
      <c r="EPX14" s="101"/>
      <c r="EPY14" s="101"/>
      <c r="EPZ14" s="101"/>
      <c r="EQA14" s="101"/>
      <c r="EQB14" s="101"/>
      <c r="EQC14" s="101"/>
      <c r="EQD14" s="101"/>
      <c r="EQE14" s="101"/>
      <c r="EQF14" s="101"/>
      <c r="EQG14" s="101"/>
      <c r="EQH14" s="101"/>
      <c r="EQI14" s="101"/>
      <c r="EQJ14" s="101"/>
      <c r="EQK14" s="101"/>
      <c r="EQL14" s="101"/>
      <c r="EQM14" s="101"/>
      <c r="EQN14" s="101"/>
      <c r="EQO14" s="101"/>
      <c r="EQP14" s="101"/>
      <c r="EQQ14" s="101"/>
      <c r="EQR14" s="101"/>
      <c r="EQS14" s="101"/>
      <c r="EQT14" s="101"/>
      <c r="EQU14" s="101"/>
      <c r="EQV14" s="101"/>
      <c r="EQW14" s="101"/>
      <c r="EQX14" s="101"/>
      <c r="EQY14" s="101"/>
      <c r="EQZ14" s="101"/>
      <c r="ERA14" s="101"/>
      <c r="ERB14" s="101"/>
      <c r="ERC14" s="101"/>
      <c r="ERD14" s="101"/>
      <c r="ERE14" s="101"/>
      <c r="ERF14" s="101"/>
      <c r="ERG14" s="101"/>
      <c r="ERH14" s="101"/>
      <c r="ERI14" s="101"/>
      <c r="ERJ14" s="101"/>
      <c r="ERK14" s="101"/>
      <c r="ERL14" s="101"/>
      <c r="ERM14" s="101"/>
      <c r="ERN14" s="101"/>
      <c r="ERO14" s="101"/>
      <c r="ERP14" s="101"/>
      <c r="ERQ14" s="101"/>
      <c r="ERR14" s="101"/>
      <c r="ERS14" s="101"/>
      <c r="ERT14" s="101"/>
      <c r="ERU14" s="101"/>
      <c r="ERV14" s="101"/>
      <c r="ERW14" s="101"/>
      <c r="ERX14" s="101"/>
      <c r="ERY14" s="101"/>
      <c r="ERZ14" s="101"/>
      <c r="ESA14" s="101"/>
      <c r="ESB14" s="101"/>
      <c r="ESC14" s="101"/>
      <c r="ESD14" s="101"/>
      <c r="ESE14" s="101"/>
      <c r="ESF14" s="101"/>
      <c r="ESG14" s="101"/>
      <c r="ESH14" s="101"/>
      <c r="ESI14" s="101"/>
      <c r="ESJ14" s="101"/>
      <c r="ESK14" s="101"/>
      <c r="ESL14" s="101"/>
      <c r="ESM14" s="101"/>
      <c r="ESN14" s="101"/>
      <c r="ESO14" s="101"/>
      <c r="ESP14" s="101"/>
      <c r="ESQ14" s="101"/>
      <c r="ESR14" s="101"/>
      <c r="ESS14" s="101"/>
      <c r="EST14" s="101"/>
      <c r="ESU14" s="101"/>
      <c r="ESV14" s="101"/>
      <c r="ESW14" s="101"/>
      <c r="ESX14" s="101"/>
      <c r="ESY14" s="101"/>
      <c r="ESZ14" s="101"/>
      <c r="ETA14" s="101"/>
      <c r="ETB14" s="101"/>
      <c r="ETC14" s="101"/>
      <c r="ETD14" s="101"/>
      <c r="ETE14" s="101"/>
      <c r="ETF14" s="101"/>
      <c r="ETG14" s="101"/>
      <c r="ETH14" s="101"/>
      <c r="ETI14" s="101"/>
      <c r="ETJ14" s="101"/>
      <c r="ETK14" s="101"/>
      <c r="ETL14" s="101"/>
      <c r="ETM14" s="101"/>
      <c r="ETN14" s="101"/>
      <c r="ETO14" s="101"/>
      <c r="ETP14" s="101"/>
      <c r="ETQ14" s="101"/>
      <c r="ETR14" s="101"/>
      <c r="ETS14" s="101"/>
      <c r="ETT14" s="101"/>
      <c r="ETU14" s="101"/>
      <c r="ETV14" s="101"/>
      <c r="ETW14" s="101"/>
      <c r="ETX14" s="101"/>
      <c r="ETY14" s="101"/>
      <c r="ETZ14" s="101"/>
      <c r="EUA14" s="101"/>
      <c r="EUB14" s="101"/>
      <c r="EUC14" s="101"/>
      <c r="EUD14" s="101"/>
      <c r="EUE14" s="101"/>
      <c r="EUF14" s="101"/>
      <c r="EUG14" s="101"/>
      <c r="EUH14" s="101"/>
      <c r="EUI14" s="101"/>
      <c r="EUJ14" s="101"/>
      <c r="EUK14" s="101"/>
      <c r="EUL14" s="101"/>
      <c r="EUM14" s="101"/>
      <c r="EUN14" s="101"/>
      <c r="EUO14" s="101"/>
      <c r="EUP14" s="101"/>
      <c r="EUQ14" s="101"/>
      <c r="EUR14" s="101"/>
      <c r="EUS14" s="101"/>
      <c r="EUT14" s="101"/>
      <c r="EUU14" s="101"/>
      <c r="EUV14" s="101"/>
      <c r="EUW14" s="101"/>
      <c r="EUX14" s="101"/>
      <c r="EUY14" s="101"/>
      <c r="EUZ14" s="101"/>
      <c r="EVA14" s="101"/>
      <c r="EVB14" s="101"/>
      <c r="EVC14" s="101"/>
      <c r="EVD14" s="101"/>
      <c r="EVE14" s="101"/>
      <c r="EVF14" s="101"/>
      <c r="EVG14" s="101"/>
      <c r="EVH14" s="101"/>
      <c r="EVI14" s="101"/>
      <c r="EVJ14" s="101"/>
      <c r="EVK14" s="101"/>
      <c r="EVL14" s="101"/>
      <c r="EVM14" s="101"/>
      <c r="EVN14" s="101"/>
      <c r="EVO14" s="101"/>
      <c r="EVP14" s="101"/>
      <c r="EVQ14" s="101"/>
      <c r="EVR14" s="101"/>
      <c r="EVS14" s="101"/>
      <c r="EVT14" s="101"/>
      <c r="EVU14" s="101"/>
      <c r="EVV14" s="101"/>
      <c r="EVW14" s="101"/>
      <c r="EVX14" s="101"/>
      <c r="EVY14" s="101"/>
      <c r="EVZ14" s="101"/>
      <c r="EWA14" s="101"/>
      <c r="EWB14" s="101"/>
      <c r="EWC14" s="101"/>
      <c r="EWD14" s="101"/>
      <c r="EWE14" s="101"/>
      <c r="EWF14" s="101"/>
      <c r="EWG14" s="101"/>
      <c r="EWH14" s="101"/>
      <c r="EWI14" s="101"/>
      <c r="EWJ14" s="101"/>
      <c r="EWK14" s="101"/>
      <c r="EWL14" s="101"/>
      <c r="EWM14" s="101"/>
      <c r="EWN14" s="101"/>
      <c r="EWO14" s="101"/>
      <c r="EWP14" s="101"/>
      <c r="EWQ14" s="101"/>
      <c r="EWR14" s="101"/>
      <c r="EWS14" s="101"/>
      <c r="EWT14" s="101"/>
      <c r="EWU14" s="101"/>
      <c r="EWV14" s="101"/>
      <c r="EWW14" s="101"/>
      <c r="EWX14" s="101"/>
      <c r="EWY14" s="101"/>
      <c r="EWZ14" s="101"/>
      <c r="EXA14" s="101"/>
      <c r="EXB14" s="101"/>
      <c r="EXC14" s="101"/>
      <c r="EXD14" s="101"/>
      <c r="EXE14" s="101"/>
      <c r="EXF14" s="101"/>
      <c r="EXG14" s="101"/>
      <c r="EXH14" s="101"/>
      <c r="EXI14" s="101"/>
      <c r="EXJ14" s="101"/>
      <c r="EXK14" s="101"/>
      <c r="EXL14" s="101"/>
      <c r="EXM14" s="101"/>
      <c r="EXN14" s="101"/>
      <c r="EXO14" s="101"/>
      <c r="EXP14" s="101"/>
      <c r="EXQ14" s="101"/>
      <c r="EXR14" s="101"/>
      <c r="EXS14" s="101"/>
      <c r="EXT14" s="101"/>
      <c r="EXU14" s="101"/>
      <c r="EXV14" s="101"/>
      <c r="EXW14" s="101"/>
      <c r="EXX14" s="101"/>
      <c r="EXY14" s="101"/>
      <c r="EXZ14" s="101"/>
      <c r="EYA14" s="101"/>
      <c r="EYB14" s="101"/>
      <c r="EYC14" s="101"/>
      <c r="EYD14" s="101"/>
      <c r="EYE14" s="101"/>
      <c r="EYF14" s="101"/>
      <c r="EYG14" s="101"/>
      <c r="EYH14" s="101"/>
      <c r="EYI14" s="101"/>
      <c r="EYJ14" s="101"/>
      <c r="EYK14" s="101"/>
      <c r="EYL14" s="101"/>
      <c r="EYM14" s="101"/>
      <c r="EYN14" s="101"/>
      <c r="EYO14" s="101"/>
      <c r="EYP14" s="101"/>
      <c r="EYQ14" s="101"/>
      <c r="EYR14" s="101"/>
      <c r="EYS14" s="101"/>
      <c r="EYT14" s="101"/>
      <c r="EYU14" s="101"/>
      <c r="EYV14" s="101"/>
      <c r="EYW14" s="101"/>
      <c r="EYX14" s="101"/>
      <c r="EYY14" s="101"/>
      <c r="EYZ14" s="101"/>
      <c r="EZA14" s="101"/>
      <c r="EZB14" s="101"/>
      <c r="EZC14" s="101"/>
      <c r="EZD14" s="101"/>
      <c r="EZE14" s="101"/>
      <c r="EZF14" s="101"/>
      <c r="EZG14" s="101"/>
      <c r="EZH14" s="101"/>
      <c r="EZI14" s="101"/>
      <c r="EZJ14" s="101"/>
      <c r="EZK14" s="101"/>
      <c r="EZL14" s="101"/>
      <c r="EZM14" s="101"/>
      <c r="EZN14" s="101"/>
      <c r="EZO14" s="101"/>
      <c r="EZP14" s="101"/>
      <c r="EZQ14" s="101"/>
      <c r="EZR14" s="101"/>
      <c r="EZS14" s="101"/>
      <c r="EZT14" s="101"/>
      <c r="EZU14" s="101"/>
      <c r="EZV14" s="101"/>
      <c r="EZW14" s="101"/>
      <c r="EZX14" s="101"/>
      <c r="EZY14" s="101"/>
      <c r="EZZ14" s="101"/>
      <c r="FAA14" s="101"/>
      <c r="FAB14" s="101"/>
      <c r="FAC14" s="101"/>
      <c r="FAD14" s="101"/>
      <c r="FAE14" s="101"/>
      <c r="FAF14" s="101"/>
      <c r="FAG14" s="101"/>
      <c r="FAH14" s="101"/>
      <c r="FAI14" s="101"/>
      <c r="FAJ14" s="101"/>
      <c r="FAK14" s="101"/>
      <c r="FAL14" s="101"/>
      <c r="FAM14" s="101"/>
      <c r="FAN14" s="101"/>
      <c r="FAO14" s="101"/>
      <c r="FAP14" s="101"/>
      <c r="FAQ14" s="101"/>
      <c r="FAR14" s="101"/>
      <c r="FAS14" s="101"/>
      <c r="FAT14" s="101"/>
      <c r="FAU14" s="101"/>
      <c r="FAV14" s="101"/>
      <c r="FAW14" s="101"/>
      <c r="FAX14" s="101"/>
      <c r="FAY14" s="101"/>
      <c r="FAZ14" s="101"/>
      <c r="FBA14" s="101"/>
      <c r="FBB14" s="101"/>
      <c r="FBC14" s="101"/>
      <c r="FBD14" s="101"/>
      <c r="FBE14" s="101"/>
      <c r="FBF14" s="101"/>
      <c r="FBG14" s="101"/>
      <c r="FBH14" s="101"/>
      <c r="FBI14" s="101"/>
      <c r="FBJ14" s="101"/>
      <c r="FBK14" s="101"/>
      <c r="FBL14" s="101"/>
      <c r="FBM14" s="101"/>
      <c r="FBN14" s="101"/>
      <c r="FBO14" s="101"/>
      <c r="FBP14" s="101"/>
      <c r="FBQ14" s="101"/>
      <c r="FBR14" s="101"/>
      <c r="FBS14" s="101"/>
      <c r="FBT14" s="101"/>
      <c r="FBU14" s="101"/>
      <c r="FBV14" s="101"/>
      <c r="FBW14" s="101"/>
      <c r="FBX14" s="101"/>
      <c r="FBY14" s="101"/>
      <c r="FBZ14" s="101"/>
      <c r="FCA14" s="101"/>
      <c r="FCB14" s="101"/>
      <c r="FCC14" s="101"/>
      <c r="FCD14" s="101"/>
      <c r="FCE14" s="101"/>
      <c r="FCF14" s="101"/>
      <c r="FCG14" s="101"/>
      <c r="FCH14" s="101"/>
      <c r="FCI14" s="101"/>
      <c r="FCJ14" s="101"/>
      <c r="FCK14" s="101"/>
      <c r="FCL14" s="101"/>
      <c r="FCM14" s="101"/>
      <c r="FCN14" s="101"/>
      <c r="FCO14" s="101"/>
      <c r="FCP14" s="101"/>
      <c r="FCQ14" s="101"/>
      <c r="FCR14" s="101"/>
      <c r="FCS14" s="101"/>
      <c r="FCT14" s="101"/>
      <c r="FCU14" s="101"/>
      <c r="FCV14" s="101"/>
      <c r="FCW14" s="101"/>
      <c r="FCX14" s="101"/>
      <c r="FCY14" s="101"/>
      <c r="FCZ14" s="101"/>
      <c r="FDA14" s="101"/>
      <c r="FDB14" s="101"/>
      <c r="FDC14" s="101"/>
      <c r="FDD14" s="101"/>
      <c r="FDE14" s="101"/>
      <c r="FDF14" s="101"/>
      <c r="FDG14" s="101"/>
      <c r="FDH14" s="101"/>
      <c r="FDI14" s="101"/>
      <c r="FDJ14" s="101"/>
      <c r="FDK14" s="101"/>
      <c r="FDL14" s="101"/>
      <c r="FDM14" s="101"/>
      <c r="FDN14" s="101"/>
      <c r="FDO14" s="101"/>
      <c r="FDP14" s="101"/>
      <c r="FDQ14" s="101"/>
      <c r="FDR14" s="101"/>
      <c r="FDS14" s="101"/>
      <c r="FDT14" s="101"/>
      <c r="FDU14" s="101"/>
      <c r="FDV14" s="101"/>
      <c r="FDW14" s="101"/>
      <c r="FDX14" s="101"/>
      <c r="FDY14" s="101"/>
      <c r="FDZ14" s="101"/>
      <c r="FEA14" s="101"/>
      <c r="FEB14" s="101"/>
      <c r="FEC14" s="101"/>
      <c r="FED14" s="101"/>
      <c r="FEE14" s="101"/>
      <c r="FEF14" s="101"/>
      <c r="FEG14" s="101"/>
      <c r="FEH14" s="101"/>
      <c r="FEI14" s="101"/>
      <c r="FEJ14" s="101"/>
      <c r="FEK14" s="101"/>
      <c r="FEL14" s="101"/>
      <c r="FEM14" s="101"/>
      <c r="FEN14" s="101"/>
      <c r="FEO14" s="101"/>
      <c r="FEP14" s="101"/>
      <c r="FEQ14" s="101"/>
      <c r="FER14" s="101"/>
      <c r="FES14" s="101"/>
      <c r="FET14" s="101"/>
      <c r="FEU14" s="101"/>
      <c r="FEV14" s="101"/>
      <c r="FEW14" s="101"/>
      <c r="FEX14" s="101"/>
      <c r="FEY14" s="101"/>
      <c r="FEZ14" s="101"/>
      <c r="FFA14" s="101"/>
      <c r="FFB14" s="101"/>
      <c r="FFC14" s="101"/>
      <c r="FFD14" s="101"/>
      <c r="FFE14" s="101"/>
      <c r="FFF14" s="101"/>
      <c r="FFG14" s="101"/>
      <c r="FFH14" s="101"/>
      <c r="FFI14" s="101"/>
      <c r="FFJ14" s="101"/>
      <c r="FFK14" s="101"/>
      <c r="FFL14" s="101"/>
      <c r="FFM14" s="101"/>
      <c r="FFN14" s="101"/>
      <c r="FFO14" s="101"/>
      <c r="FFP14" s="101"/>
      <c r="FFQ14" s="101"/>
      <c r="FFR14" s="101"/>
      <c r="FFS14" s="101"/>
      <c r="FFT14" s="101"/>
      <c r="FFU14" s="101"/>
      <c r="FFV14" s="101"/>
      <c r="FFW14" s="101"/>
      <c r="FFX14" s="101"/>
      <c r="FFY14" s="101"/>
      <c r="FFZ14" s="101"/>
      <c r="FGA14" s="101"/>
      <c r="FGB14" s="101"/>
      <c r="FGC14" s="101"/>
      <c r="FGD14" s="101"/>
      <c r="FGE14" s="101"/>
      <c r="FGF14" s="101"/>
      <c r="FGG14" s="101"/>
      <c r="FGH14" s="101"/>
      <c r="FGI14" s="101"/>
      <c r="FGJ14" s="101"/>
      <c r="FGK14" s="101"/>
      <c r="FGL14" s="101"/>
      <c r="FGM14" s="101"/>
      <c r="FGN14" s="101"/>
      <c r="FGO14" s="101"/>
      <c r="FGP14" s="101"/>
      <c r="FGQ14" s="101"/>
      <c r="FGR14" s="101"/>
      <c r="FGS14" s="101"/>
      <c r="FGT14" s="101"/>
      <c r="FGU14" s="101"/>
      <c r="FGV14" s="101"/>
      <c r="FGW14" s="101"/>
      <c r="FGX14" s="101"/>
      <c r="FGY14" s="101"/>
      <c r="FGZ14" s="101"/>
      <c r="FHA14" s="101"/>
      <c r="FHB14" s="101"/>
      <c r="FHC14" s="101"/>
      <c r="FHD14" s="101"/>
      <c r="FHE14" s="101"/>
      <c r="FHF14" s="101"/>
      <c r="FHG14" s="101"/>
      <c r="FHH14" s="101"/>
      <c r="FHI14" s="101"/>
      <c r="FHJ14" s="101"/>
      <c r="FHK14" s="101"/>
      <c r="FHL14" s="101"/>
      <c r="FHM14" s="101"/>
      <c r="FHN14" s="101"/>
      <c r="FHO14" s="101"/>
      <c r="FHP14" s="101"/>
      <c r="FHQ14" s="101"/>
      <c r="FHR14" s="101"/>
      <c r="FHS14" s="101"/>
      <c r="FHT14" s="101"/>
      <c r="FHU14" s="101"/>
      <c r="FHV14" s="101"/>
      <c r="FHW14" s="101"/>
      <c r="FHX14" s="101"/>
      <c r="FHY14" s="101"/>
      <c r="FHZ14" s="101"/>
      <c r="FIA14" s="101"/>
      <c r="FIB14" s="101"/>
      <c r="FIC14" s="101"/>
      <c r="FID14" s="101"/>
      <c r="FIE14" s="101"/>
      <c r="FIF14" s="101"/>
      <c r="FIG14" s="101"/>
      <c r="FIH14" s="101"/>
      <c r="FII14" s="101"/>
      <c r="FIJ14" s="101"/>
      <c r="FIK14" s="101"/>
      <c r="FIL14" s="101"/>
      <c r="FIM14" s="101"/>
      <c r="FIN14" s="101"/>
      <c r="FIO14" s="101"/>
      <c r="FIP14" s="101"/>
      <c r="FIQ14" s="101"/>
      <c r="FIR14" s="101"/>
      <c r="FIS14" s="101"/>
      <c r="FIT14" s="101"/>
      <c r="FIU14" s="101"/>
      <c r="FIV14" s="101"/>
      <c r="FIW14" s="101"/>
      <c r="FIX14" s="101"/>
      <c r="FIY14" s="101"/>
      <c r="FIZ14" s="101"/>
      <c r="FJA14" s="101"/>
      <c r="FJB14" s="101"/>
      <c r="FJC14" s="101"/>
      <c r="FJD14" s="101"/>
      <c r="FJE14" s="101"/>
      <c r="FJF14" s="101"/>
      <c r="FJG14" s="101"/>
      <c r="FJH14" s="101"/>
      <c r="FJI14" s="101"/>
      <c r="FJJ14" s="101"/>
      <c r="FJK14" s="101"/>
      <c r="FJL14" s="101"/>
      <c r="FJM14" s="101"/>
      <c r="FJN14" s="101"/>
      <c r="FJO14" s="101"/>
      <c r="FJP14" s="101"/>
      <c r="FJQ14" s="101"/>
      <c r="FJR14" s="101"/>
      <c r="FJS14" s="101"/>
      <c r="FJT14" s="101"/>
      <c r="FJU14" s="101"/>
      <c r="FJV14" s="101"/>
      <c r="FJW14" s="101"/>
      <c r="FJX14" s="101"/>
      <c r="FJY14" s="101"/>
      <c r="FJZ14" s="101"/>
      <c r="FKA14" s="101"/>
      <c r="FKB14" s="101"/>
      <c r="FKC14" s="101"/>
      <c r="FKD14" s="101"/>
      <c r="FKE14" s="101"/>
      <c r="FKF14" s="101"/>
      <c r="FKG14" s="101"/>
      <c r="FKH14" s="101"/>
      <c r="FKI14" s="101"/>
      <c r="FKJ14" s="101"/>
      <c r="FKK14" s="101"/>
      <c r="FKL14" s="101"/>
      <c r="FKM14" s="101"/>
      <c r="FKN14" s="101"/>
      <c r="FKO14" s="101"/>
      <c r="FKP14" s="101"/>
      <c r="FKQ14" s="101"/>
      <c r="FKR14" s="101"/>
      <c r="FKS14" s="101"/>
      <c r="FKT14" s="101"/>
      <c r="FKU14" s="101"/>
      <c r="FKV14" s="101"/>
      <c r="FKW14" s="101"/>
      <c r="FKX14" s="101"/>
      <c r="FKY14" s="101"/>
      <c r="FKZ14" s="101"/>
      <c r="FLA14" s="101"/>
      <c r="FLB14" s="101"/>
      <c r="FLC14" s="101"/>
      <c r="FLD14" s="101"/>
      <c r="FLE14" s="101"/>
      <c r="FLF14" s="101"/>
      <c r="FLG14" s="101"/>
      <c r="FLH14" s="101"/>
      <c r="FLI14" s="101"/>
      <c r="FLJ14" s="101"/>
      <c r="FLK14" s="101"/>
      <c r="FLL14" s="101"/>
      <c r="FLM14" s="101"/>
      <c r="FLN14" s="101"/>
      <c r="FLO14" s="101"/>
      <c r="FLP14" s="101"/>
      <c r="FLQ14" s="101"/>
      <c r="FLR14" s="101"/>
      <c r="FLS14" s="101"/>
      <c r="FLT14" s="101"/>
      <c r="FLU14" s="101"/>
      <c r="FLV14" s="101"/>
      <c r="FLW14" s="101"/>
      <c r="FLX14" s="101"/>
      <c r="FLY14" s="101"/>
      <c r="FLZ14" s="101"/>
      <c r="FMA14" s="101"/>
      <c r="FMB14" s="101"/>
      <c r="FMC14" s="101"/>
      <c r="FMD14" s="101"/>
      <c r="FME14" s="101"/>
      <c r="FMF14" s="101"/>
      <c r="FMG14" s="101"/>
      <c r="FMH14" s="101"/>
      <c r="FMI14" s="101"/>
      <c r="FMJ14" s="101"/>
      <c r="FMK14" s="101"/>
      <c r="FML14" s="101"/>
      <c r="FMM14" s="101"/>
      <c r="FMN14" s="101"/>
      <c r="FMO14" s="101"/>
      <c r="FMP14" s="101"/>
      <c r="FMQ14" s="101"/>
      <c r="FMR14" s="101"/>
      <c r="FMS14" s="101"/>
      <c r="FMT14" s="101"/>
      <c r="FMU14" s="101"/>
      <c r="FMV14" s="101"/>
      <c r="FMW14" s="101"/>
      <c r="FMX14" s="101"/>
      <c r="FMY14" s="101"/>
      <c r="FMZ14" s="101"/>
      <c r="FNA14" s="101"/>
      <c r="FNB14" s="101"/>
      <c r="FNC14" s="101"/>
      <c r="FND14" s="101"/>
      <c r="FNE14" s="101"/>
      <c r="FNF14" s="101"/>
      <c r="FNG14" s="101"/>
      <c r="FNH14" s="101"/>
      <c r="FNI14" s="101"/>
      <c r="FNJ14" s="101"/>
      <c r="FNK14" s="101"/>
      <c r="FNL14" s="101"/>
      <c r="FNM14" s="101"/>
      <c r="FNN14" s="101"/>
      <c r="FNO14" s="101"/>
      <c r="FNP14" s="101"/>
      <c r="FNQ14" s="101"/>
      <c r="FNR14" s="101"/>
      <c r="FNS14" s="101"/>
      <c r="FNT14" s="101"/>
      <c r="FNU14" s="101"/>
      <c r="FNV14" s="101"/>
      <c r="FNW14" s="101"/>
      <c r="FNX14" s="101"/>
      <c r="FNY14" s="101"/>
      <c r="FNZ14" s="101"/>
      <c r="FOA14" s="101"/>
      <c r="FOB14" s="101"/>
      <c r="FOC14" s="101"/>
      <c r="FOD14" s="101"/>
      <c r="FOE14" s="101"/>
      <c r="FOF14" s="101"/>
      <c r="FOG14" s="101"/>
      <c r="FOH14" s="101"/>
      <c r="FOI14" s="101"/>
      <c r="FOJ14" s="101"/>
      <c r="FOK14" s="101"/>
      <c r="FOL14" s="101"/>
      <c r="FOM14" s="101"/>
      <c r="FON14" s="101"/>
      <c r="FOO14" s="101"/>
      <c r="FOP14" s="101"/>
      <c r="FOQ14" s="101"/>
      <c r="FOR14" s="101"/>
      <c r="FOS14" s="101"/>
      <c r="FOT14" s="101"/>
      <c r="FOU14" s="101"/>
      <c r="FOV14" s="101"/>
      <c r="FOW14" s="101"/>
      <c r="FOX14" s="101"/>
      <c r="FOY14" s="101"/>
      <c r="FOZ14" s="101"/>
      <c r="FPA14" s="101"/>
      <c r="FPB14" s="101"/>
      <c r="FPC14" s="101"/>
      <c r="FPD14" s="101"/>
      <c r="FPE14" s="101"/>
      <c r="FPF14" s="101"/>
      <c r="FPG14" s="101"/>
      <c r="FPH14" s="101"/>
      <c r="FPI14" s="101"/>
      <c r="FPJ14" s="101"/>
      <c r="FPK14" s="101"/>
      <c r="FPL14" s="101"/>
      <c r="FPM14" s="101"/>
      <c r="FPN14" s="101"/>
      <c r="FPO14" s="101"/>
      <c r="FPP14" s="101"/>
      <c r="FPQ14" s="101"/>
      <c r="FPR14" s="101"/>
      <c r="FPS14" s="101"/>
      <c r="FPT14" s="101"/>
      <c r="FPU14" s="101"/>
      <c r="FPV14" s="101"/>
      <c r="FPW14" s="101"/>
      <c r="FPX14" s="101"/>
      <c r="FPY14" s="101"/>
      <c r="FPZ14" s="101"/>
      <c r="FQA14" s="101"/>
      <c r="FQB14" s="101"/>
      <c r="FQC14" s="101"/>
      <c r="FQD14" s="101"/>
      <c r="FQE14" s="101"/>
      <c r="FQF14" s="101"/>
      <c r="FQG14" s="101"/>
      <c r="FQH14" s="101"/>
      <c r="FQI14" s="101"/>
      <c r="FQJ14" s="101"/>
      <c r="FQK14" s="101"/>
      <c r="FQL14" s="101"/>
      <c r="FQM14" s="101"/>
      <c r="FQN14" s="101"/>
      <c r="FQO14" s="101"/>
      <c r="FQP14" s="101"/>
      <c r="FQQ14" s="101"/>
      <c r="FQR14" s="101"/>
      <c r="FQS14" s="101"/>
      <c r="FQT14" s="101"/>
      <c r="FQU14" s="101"/>
      <c r="FQV14" s="101"/>
      <c r="FQW14" s="101"/>
      <c r="FQX14" s="101"/>
      <c r="FQY14" s="101"/>
      <c r="FQZ14" s="101"/>
      <c r="FRA14" s="101"/>
      <c r="FRB14" s="101"/>
      <c r="FRC14" s="101"/>
      <c r="FRD14" s="101"/>
      <c r="FRE14" s="101"/>
      <c r="FRF14" s="101"/>
      <c r="FRG14" s="101"/>
      <c r="FRH14" s="101"/>
      <c r="FRI14" s="101"/>
      <c r="FRJ14" s="101"/>
      <c r="FRK14" s="101"/>
      <c r="FRL14" s="101"/>
      <c r="FRM14" s="101"/>
      <c r="FRN14" s="101"/>
      <c r="FRO14" s="101"/>
      <c r="FRP14" s="101"/>
      <c r="FRQ14" s="101"/>
      <c r="FRR14" s="101"/>
      <c r="FRS14" s="101"/>
      <c r="FRT14" s="101"/>
      <c r="FRU14" s="101"/>
      <c r="FRV14" s="101"/>
      <c r="FRW14" s="101"/>
      <c r="FRX14" s="101"/>
      <c r="FRY14" s="101"/>
      <c r="FRZ14" s="101"/>
      <c r="FSA14" s="101"/>
      <c r="FSB14" s="101"/>
      <c r="FSC14" s="101"/>
      <c r="FSD14" s="101"/>
      <c r="FSE14" s="101"/>
      <c r="FSF14" s="101"/>
      <c r="FSG14" s="101"/>
      <c r="FSH14" s="101"/>
      <c r="FSI14" s="101"/>
      <c r="FSJ14" s="101"/>
      <c r="FSK14" s="101"/>
      <c r="FSL14" s="101"/>
      <c r="FSM14" s="101"/>
      <c r="FSN14" s="101"/>
      <c r="FSO14" s="101"/>
      <c r="FSP14" s="101"/>
      <c r="FSQ14" s="101"/>
      <c r="FSR14" s="101"/>
      <c r="FSS14" s="101"/>
      <c r="FST14" s="101"/>
      <c r="FSU14" s="101"/>
      <c r="FSV14" s="101"/>
      <c r="FSW14" s="101"/>
      <c r="FSX14" s="101"/>
      <c r="FSY14" s="101"/>
      <c r="FSZ14" s="101"/>
      <c r="FTA14" s="101"/>
      <c r="FTB14" s="101"/>
      <c r="FTC14" s="101"/>
      <c r="FTD14" s="101"/>
      <c r="FTE14" s="101"/>
      <c r="FTF14" s="101"/>
      <c r="FTG14" s="101"/>
      <c r="FTH14" s="101"/>
      <c r="FTI14" s="101"/>
      <c r="FTJ14" s="101"/>
      <c r="FTK14" s="101"/>
      <c r="FTL14" s="101"/>
      <c r="FTM14" s="101"/>
      <c r="FTN14" s="101"/>
      <c r="FTO14" s="101"/>
      <c r="FTP14" s="101"/>
      <c r="FTQ14" s="101"/>
      <c r="FTR14" s="101"/>
      <c r="FTS14" s="101"/>
      <c r="FTT14" s="101"/>
      <c r="FTU14" s="101"/>
      <c r="FTV14" s="101"/>
      <c r="FTW14" s="101"/>
      <c r="FTX14" s="101"/>
      <c r="FTY14" s="101"/>
      <c r="FTZ14" s="101"/>
      <c r="FUA14" s="101"/>
      <c r="FUB14" s="101"/>
      <c r="FUC14" s="101"/>
      <c r="FUD14" s="101"/>
      <c r="FUE14" s="101"/>
      <c r="FUF14" s="101"/>
      <c r="FUG14" s="101"/>
      <c r="FUH14" s="101"/>
      <c r="FUI14" s="101"/>
      <c r="FUJ14" s="101"/>
      <c r="FUK14" s="101"/>
      <c r="FUL14" s="101"/>
      <c r="FUM14" s="101"/>
      <c r="FUN14" s="101"/>
      <c r="FUO14" s="101"/>
      <c r="FUP14" s="101"/>
      <c r="FUQ14" s="101"/>
      <c r="FUR14" s="101"/>
      <c r="FUS14" s="101"/>
      <c r="FUT14" s="101"/>
      <c r="FUU14" s="101"/>
      <c r="FUV14" s="101"/>
      <c r="FUW14" s="101"/>
      <c r="FUX14" s="101"/>
      <c r="FUY14" s="101"/>
      <c r="FUZ14" s="101"/>
      <c r="FVA14" s="101"/>
      <c r="FVB14" s="101"/>
      <c r="FVC14" s="101"/>
      <c r="FVD14" s="101"/>
      <c r="FVE14" s="101"/>
      <c r="FVF14" s="101"/>
      <c r="FVG14" s="101"/>
      <c r="FVH14" s="101"/>
      <c r="FVI14" s="101"/>
      <c r="FVJ14" s="101"/>
      <c r="FVK14" s="101"/>
      <c r="FVL14" s="101"/>
      <c r="FVM14" s="101"/>
      <c r="FVN14" s="101"/>
      <c r="FVO14" s="101"/>
      <c r="FVP14" s="101"/>
      <c r="FVQ14" s="101"/>
      <c r="FVR14" s="101"/>
      <c r="FVS14" s="101"/>
      <c r="FVT14" s="101"/>
      <c r="FVU14" s="101"/>
      <c r="FVV14" s="101"/>
      <c r="FVW14" s="101"/>
      <c r="FVX14" s="101"/>
      <c r="FVY14" s="101"/>
      <c r="FVZ14" s="101"/>
      <c r="FWA14" s="101"/>
      <c r="FWB14" s="101"/>
      <c r="FWC14" s="101"/>
      <c r="FWD14" s="101"/>
      <c r="FWE14" s="101"/>
      <c r="FWF14" s="101"/>
      <c r="FWG14" s="101"/>
      <c r="FWH14" s="101"/>
      <c r="FWI14" s="101"/>
      <c r="FWJ14" s="101"/>
      <c r="FWK14" s="101"/>
      <c r="FWL14" s="101"/>
      <c r="FWM14" s="101"/>
      <c r="FWN14" s="101"/>
      <c r="FWO14" s="101"/>
      <c r="FWP14" s="101"/>
      <c r="FWQ14" s="101"/>
      <c r="FWR14" s="101"/>
      <c r="FWS14" s="101"/>
      <c r="FWT14" s="101"/>
      <c r="FWU14" s="101"/>
      <c r="FWV14" s="101"/>
      <c r="FWW14" s="101"/>
      <c r="FWX14" s="101"/>
      <c r="FWY14" s="101"/>
      <c r="FWZ14" s="101"/>
      <c r="FXA14" s="101"/>
      <c r="FXB14" s="101"/>
      <c r="FXC14" s="101"/>
      <c r="FXD14" s="101"/>
      <c r="FXE14" s="101"/>
      <c r="FXF14" s="101"/>
      <c r="FXG14" s="101"/>
      <c r="FXH14" s="101"/>
      <c r="FXI14" s="101"/>
      <c r="FXJ14" s="101"/>
      <c r="FXK14" s="101"/>
      <c r="FXL14" s="101"/>
      <c r="FXM14" s="101"/>
      <c r="FXN14" s="101"/>
      <c r="FXO14" s="101"/>
      <c r="FXP14" s="101"/>
      <c r="FXQ14" s="101"/>
      <c r="FXR14" s="101"/>
      <c r="FXS14" s="101"/>
      <c r="FXT14" s="101"/>
      <c r="FXU14" s="101"/>
      <c r="FXV14" s="101"/>
      <c r="FXW14" s="101"/>
      <c r="FXX14" s="101"/>
      <c r="FXY14" s="101"/>
      <c r="FXZ14" s="101"/>
      <c r="FYA14" s="101"/>
      <c r="FYB14" s="101"/>
      <c r="FYC14" s="101"/>
      <c r="FYD14" s="101"/>
      <c r="FYE14" s="101"/>
      <c r="FYF14" s="101"/>
      <c r="FYG14" s="101"/>
      <c r="FYH14" s="101"/>
      <c r="FYI14" s="101"/>
      <c r="FYJ14" s="101"/>
      <c r="FYK14" s="101"/>
      <c r="FYL14" s="101"/>
      <c r="FYM14" s="101"/>
      <c r="FYN14" s="101"/>
      <c r="FYO14" s="101"/>
      <c r="FYP14" s="101"/>
      <c r="FYQ14" s="101"/>
      <c r="FYR14" s="101"/>
      <c r="FYS14" s="101"/>
      <c r="FYT14" s="101"/>
      <c r="FYU14" s="101"/>
      <c r="FYV14" s="101"/>
      <c r="FYW14" s="101"/>
      <c r="FYX14" s="101"/>
      <c r="FYY14" s="101"/>
      <c r="FYZ14" s="101"/>
      <c r="FZA14" s="101"/>
      <c r="FZB14" s="101"/>
      <c r="FZC14" s="101"/>
      <c r="FZD14" s="101"/>
      <c r="FZE14" s="101"/>
      <c r="FZF14" s="101"/>
      <c r="FZG14" s="101"/>
      <c r="FZH14" s="101"/>
      <c r="FZI14" s="101"/>
      <c r="FZJ14" s="101"/>
      <c r="FZK14" s="101"/>
      <c r="FZL14" s="101"/>
      <c r="FZM14" s="101"/>
      <c r="FZN14" s="101"/>
      <c r="FZO14" s="101"/>
      <c r="FZP14" s="101"/>
      <c r="FZQ14" s="101"/>
      <c r="FZR14" s="101"/>
      <c r="FZS14" s="101"/>
      <c r="FZT14" s="101"/>
      <c r="FZU14" s="101"/>
      <c r="FZV14" s="101"/>
      <c r="FZW14" s="101"/>
      <c r="FZX14" s="101"/>
      <c r="FZY14" s="101"/>
      <c r="FZZ14" s="101"/>
      <c r="GAA14" s="101"/>
      <c r="GAB14" s="101"/>
      <c r="GAC14" s="101"/>
      <c r="GAD14" s="101"/>
      <c r="GAE14" s="101"/>
      <c r="GAF14" s="101"/>
      <c r="GAG14" s="101"/>
      <c r="GAH14" s="101"/>
      <c r="GAI14" s="101"/>
      <c r="GAJ14" s="101"/>
      <c r="GAK14" s="101"/>
      <c r="GAL14" s="101"/>
      <c r="GAM14" s="101"/>
      <c r="GAN14" s="101"/>
      <c r="GAO14" s="101"/>
      <c r="GAP14" s="101"/>
      <c r="GAQ14" s="101"/>
      <c r="GAR14" s="101"/>
      <c r="GAS14" s="101"/>
      <c r="GAT14" s="101"/>
      <c r="GAU14" s="101"/>
      <c r="GAV14" s="101"/>
      <c r="GAW14" s="101"/>
      <c r="GAX14" s="101"/>
      <c r="GAY14" s="101"/>
      <c r="GAZ14" s="101"/>
      <c r="GBA14" s="101"/>
      <c r="GBB14" s="101"/>
      <c r="GBC14" s="101"/>
      <c r="GBD14" s="101"/>
      <c r="GBE14" s="101"/>
      <c r="GBF14" s="101"/>
      <c r="GBG14" s="101"/>
      <c r="GBH14" s="101"/>
      <c r="GBI14" s="101"/>
      <c r="GBJ14" s="101"/>
      <c r="GBK14" s="101"/>
      <c r="GBL14" s="101"/>
      <c r="GBM14" s="101"/>
      <c r="GBN14" s="101"/>
      <c r="GBO14" s="101"/>
      <c r="GBP14" s="101"/>
      <c r="GBQ14" s="101"/>
      <c r="GBR14" s="101"/>
      <c r="GBS14" s="101"/>
      <c r="GBT14" s="101"/>
      <c r="GBU14" s="101"/>
      <c r="GBV14" s="101"/>
      <c r="GBW14" s="101"/>
      <c r="GBX14" s="101"/>
      <c r="GBY14" s="101"/>
      <c r="GBZ14" s="101"/>
      <c r="GCA14" s="101"/>
      <c r="GCB14" s="101"/>
      <c r="GCC14" s="101"/>
      <c r="GCD14" s="101"/>
      <c r="GCE14" s="101"/>
      <c r="GCF14" s="101"/>
      <c r="GCG14" s="101"/>
      <c r="GCH14" s="101"/>
      <c r="GCI14" s="101"/>
      <c r="GCJ14" s="101"/>
      <c r="GCK14" s="101"/>
      <c r="GCL14" s="101"/>
      <c r="GCM14" s="101"/>
      <c r="GCN14" s="101"/>
      <c r="GCO14" s="101"/>
      <c r="GCP14" s="101"/>
      <c r="GCQ14" s="101"/>
      <c r="GCR14" s="101"/>
      <c r="GCS14" s="101"/>
      <c r="GCT14" s="101"/>
      <c r="GCU14" s="101"/>
      <c r="GCV14" s="101"/>
      <c r="GCW14" s="101"/>
      <c r="GCX14" s="101"/>
      <c r="GCY14" s="101"/>
      <c r="GCZ14" s="101"/>
      <c r="GDA14" s="101"/>
      <c r="GDB14" s="101"/>
      <c r="GDC14" s="101"/>
      <c r="GDD14" s="101"/>
      <c r="GDE14" s="101"/>
      <c r="GDF14" s="101"/>
      <c r="GDG14" s="101"/>
      <c r="GDH14" s="101"/>
      <c r="GDI14" s="101"/>
      <c r="GDJ14" s="101"/>
      <c r="GDK14" s="101"/>
      <c r="GDL14" s="101"/>
      <c r="GDM14" s="101"/>
      <c r="GDN14" s="101"/>
      <c r="GDO14" s="101"/>
      <c r="GDP14" s="101"/>
      <c r="GDQ14" s="101"/>
      <c r="GDR14" s="101"/>
      <c r="GDS14" s="101"/>
      <c r="GDT14" s="101"/>
      <c r="GDU14" s="101"/>
      <c r="GDV14" s="101"/>
      <c r="GDW14" s="101"/>
      <c r="GDX14" s="101"/>
      <c r="GDY14" s="101"/>
      <c r="GDZ14" s="101"/>
      <c r="GEA14" s="101"/>
      <c r="GEB14" s="101"/>
      <c r="GEC14" s="101"/>
      <c r="GED14" s="101"/>
      <c r="GEE14" s="101"/>
      <c r="GEF14" s="101"/>
      <c r="GEG14" s="101"/>
      <c r="GEH14" s="101"/>
      <c r="GEI14" s="101"/>
      <c r="GEJ14" s="101"/>
      <c r="GEK14" s="101"/>
      <c r="GEL14" s="101"/>
      <c r="GEM14" s="101"/>
      <c r="GEN14" s="101"/>
      <c r="GEO14" s="101"/>
      <c r="GEP14" s="101"/>
      <c r="GEQ14" s="101"/>
      <c r="GER14" s="101"/>
      <c r="GES14" s="101"/>
      <c r="GET14" s="101"/>
      <c r="GEU14" s="101"/>
      <c r="GEV14" s="101"/>
      <c r="GEW14" s="101"/>
      <c r="GEX14" s="101"/>
      <c r="GEY14" s="101"/>
      <c r="GEZ14" s="101"/>
      <c r="GFA14" s="101"/>
      <c r="GFB14" s="101"/>
      <c r="GFC14" s="101"/>
      <c r="GFD14" s="101"/>
      <c r="GFE14" s="101"/>
      <c r="GFF14" s="101"/>
      <c r="GFG14" s="101"/>
      <c r="GFH14" s="101"/>
      <c r="GFI14" s="101"/>
      <c r="GFJ14" s="101"/>
      <c r="GFK14" s="101"/>
      <c r="GFL14" s="101"/>
      <c r="GFM14" s="101"/>
      <c r="GFN14" s="101"/>
      <c r="GFO14" s="101"/>
      <c r="GFP14" s="101"/>
      <c r="GFQ14" s="101"/>
      <c r="GFR14" s="101"/>
      <c r="GFS14" s="101"/>
      <c r="GFT14" s="101"/>
      <c r="GFU14" s="101"/>
      <c r="GFV14" s="101"/>
      <c r="GFW14" s="101"/>
      <c r="GFX14" s="101"/>
      <c r="GFY14" s="101"/>
      <c r="GFZ14" s="101"/>
      <c r="GGA14" s="101"/>
      <c r="GGB14" s="101"/>
      <c r="GGC14" s="101"/>
      <c r="GGD14" s="101"/>
      <c r="GGE14" s="101"/>
      <c r="GGF14" s="101"/>
      <c r="GGG14" s="101"/>
      <c r="GGH14" s="101"/>
      <c r="GGI14" s="101"/>
      <c r="GGJ14" s="101"/>
      <c r="GGK14" s="101"/>
      <c r="GGL14" s="101"/>
      <c r="GGM14" s="101"/>
      <c r="GGN14" s="101"/>
      <c r="GGO14" s="101"/>
      <c r="GGP14" s="101"/>
      <c r="GGQ14" s="101"/>
      <c r="GGR14" s="101"/>
      <c r="GGS14" s="101"/>
      <c r="GGT14" s="101"/>
      <c r="GGU14" s="101"/>
      <c r="GGV14" s="101"/>
      <c r="GGW14" s="101"/>
      <c r="GGX14" s="101"/>
      <c r="GGY14" s="101"/>
      <c r="GGZ14" s="101"/>
      <c r="GHA14" s="101"/>
      <c r="GHB14" s="101"/>
      <c r="GHC14" s="101"/>
      <c r="GHD14" s="101"/>
      <c r="GHE14" s="101"/>
      <c r="GHF14" s="101"/>
      <c r="GHG14" s="101"/>
      <c r="GHH14" s="101"/>
      <c r="GHI14" s="101"/>
      <c r="GHJ14" s="101"/>
      <c r="GHK14" s="101"/>
      <c r="GHL14" s="101"/>
      <c r="GHM14" s="101"/>
      <c r="GHN14" s="101"/>
      <c r="GHO14" s="101"/>
      <c r="GHP14" s="101"/>
      <c r="GHQ14" s="101"/>
      <c r="GHR14" s="101"/>
      <c r="GHS14" s="101"/>
      <c r="GHT14" s="101"/>
      <c r="GHU14" s="101"/>
      <c r="GHV14" s="101"/>
      <c r="GHW14" s="101"/>
      <c r="GHX14" s="101"/>
      <c r="GHY14" s="101"/>
      <c r="GHZ14" s="101"/>
      <c r="GIA14" s="101"/>
      <c r="GIB14" s="101"/>
      <c r="GIC14" s="101"/>
      <c r="GID14" s="101"/>
      <c r="GIE14" s="101"/>
      <c r="GIF14" s="101"/>
      <c r="GIG14" s="101"/>
      <c r="GIH14" s="101"/>
      <c r="GII14" s="101"/>
      <c r="GIJ14" s="101"/>
      <c r="GIK14" s="101"/>
      <c r="GIL14" s="101"/>
      <c r="GIM14" s="101"/>
      <c r="GIN14" s="101"/>
      <c r="GIO14" s="101"/>
      <c r="GIP14" s="101"/>
      <c r="GIQ14" s="101"/>
      <c r="GIR14" s="101"/>
      <c r="GIS14" s="101"/>
      <c r="GIT14" s="101"/>
      <c r="GIU14" s="101"/>
      <c r="GIV14" s="101"/>
      <c r="GIW14" s="101"/>
      <c r="GIX14" s="101"/>
      <c r="GIY14" s="101"/>
      <c r="GIZ14" s="101"/>
      <c r="GJA14" s="101"/>
      <c r="GJB14" s="101"/>
      <c r="GJC14" s="101"/>
      <c r="GJD14" s="101"/>
      <c r="GJE14" s="101"/>
      <c r="GJF14" s="101"/>
      <c r="GJG14" s="101"/>
      <c r="GJH14" s="101"/>
      <c r="GJI14" s="101"/>
      <c r="GJJ14" s="101"/>
      <c r="GJK14" s="101"/>
      <c r="GJL14" s="101"/>
      <c r="GJM14" s="101"/>
      <c r="GJN14" s="101"/>
      <c r="GJO14" s="101"/>
      <c r="GJP14" s="101"/>
      <c r="GJQ14" s="101"/>
      <c r="GJR14" s="101"/>
      <c r="GJS14" s="101"/>
      <c r="GJT14" s="101"/>
      <c r="GJU14" s="101"/>
      <c r="GJV14" s="101"/>
      <c r="GJW14" s="101"/>
      <c r="GJX14" s="101"/>
      <c r="GJY14" s="101"/>
      <c r="GJZ14" s="101"/>
      <c r="GKA14" s="101"/>
      <c r="GKB14" s="101"/>
      <c r="GKC14" s="101"/>
      <c r="GKD14" s="101"/>
      <c r="GKE14" s="101"/>
      <c r="GKF14" s="101"/>
      <c r="GKG14" s="101"/>
      <c r="GKH14" s="101"/>
      <c r="GKI14" s="101"/>
      <c r="GKJ14" s="101"/>
      <c r="GKK14" s="101"/>
      <c r="GKL14" s="101"/>
      <c r="GKM14" s="101"/>
      <c r="GKN14" s="101"/>
      <c r="GKO14" s="101"/>
      <c r="GKP14" s="101"/>
      <c r="GKQ14" s="101"/>
      <c r="GKR14" s="101"/>
      <c r="GKS14" s="101"/>
      <c r="GKT14" s="101"/>
      <c r="GKU14" s="101"/>
      <c r="GKV14" s="101"/>
      <c r="GKW14" s="101"/>
      <c r="GKX14" s="101"/>
      <c r="GKY14" s="101"/>
      <c r="GKZ14" s="101"/>
      <c r="GLA14" s="101"/>
      <c r="GLB14" s="101"/>
      <c r="GLC14" s="101"/>
      <c r="GLD14" s="101"/>
      <c r="GLE14" s="101"/>
      <c r="GLF14" s="101"/>
      <c r="GLG14" s="101"/>
      <c r="GLH14" s="101"/>
      <c r="GLI14" s="101"/>
      <c r="GLJ14" s="101"/>
      <c r="GLK14" s="101"/>
      <c r="GLL14" s="101"/>
      <c r="GLM14" s="101"/>
      <c r="GLN14" s="101"/>
      <c r="GLO14" s="101"/>
      <c r="GLP14" s="101"/>
      <c r="GLQ14" s="101"/>
      <c r="GLR14" s="101"/>
      <c r="GLS14" s="101"/>
      <c r="GLT14" s="101"/>
      <c r="GLU14" s="101"/>
      <c r="GLV14" s="101"/>
      <c r="GLW14" s="101"/>
      <c r="GLX14" s="101"/>
      <c r="GLY14" s="101"/>
      <c r="GLZ14" s="101"/>
      <c r="GMA14" s="101"/>
      <c r="GMB14" s="101"/>
      <c r="GMC14" s="101"/>
      <c r="GMD14" s="101"/>
      <c r="GME14" s="101"/>
      <c r="GMF14" s="101"/>
      <c r="GMG14" s="101"/>
      <c r="GMH14" s="101"/>
      <c r="GMI14" s="101"/>
      <c r="GMJ14" s="101"/>
      <c r="GMK14" s="101"/>
      <c r="GML14" s="101"/>
      <c r="GMM14" s="101"/>
      <c r="GMN14" s="101"/>
      <c r="GMO14" s="101"/>
      <c r="GMP14" s="101"/>
      <c r="GMQ14" s="101"/>
      <c r="GMR14" s="101"/>
      <c r="GMS14" s="101"/>
      <c r="GMT14" s="101"/>
      <c r="GMU14" s="101"/>
      <c r="GMV14" s="101"/>
      <c r="GMW14" s="101"/>
      <c r="GMX14" s="101"/>
      <c r="GMY14" s="101"/>
      <c r="GMZ14" s="101"/>
      <c r="GNA14" s="101"/>
      <c r="GNB14" s="101"/>
      <c r="GNC14" s="101"/>
      <c r="GND14" s="101"/>
      <c r="GNE14" s="101"/>
      <c r="GNF14" s="101"/>
      <c r="GNG14" s="101"/>
      <c r="GNH14" s="101"/>
      <c r="GNI14" s="101"/>
      <c r="GNJ14" s="101"/>
      <c r="GNK14" s="101"/>
      <c r="GNL14" s="101"/>
      <c r="GNM14" s="101"/>
      <c r="GNN14" s="101"/>
      <c r="GNO14" s="101"/>
      <c r="GNP14" s="101"/>
      <c r="GNQ14" s="101"/>
      <c r="GNR14" s="101"/>
      <c r="GNS14" s="101"/>
      <c r="GNT14" s="101"/>
      <c r="GNU14" s="101"/>
      <c r="GNV14" s="101"/>
      <c r="GNW14" s="101"/>
      <c r="GNX14" s="101"/>
      <c r="GNY14" s="101"/>
      <c r="GNZ14" s="101"/>
      <c r="GOA14" s="101"/>
      <c r="GOB14" s="101"/>
      <c r="GOC14" s="101"/>
      <c r="GOD14" s="101"/>
      <c r="GOE14" s="101"/>
      <c r="GOF14" s="101"/>
      <c r="GOG14" s="101"/>
      <c r="GOH14" s="101"/>
      <c r="GOI14" s="101"/>
      <c r="GOJ14" s="101"/>
      <c r="GOK14" s="101"/>
      <c r="GOL14" s="101"/>
      <c r="GOM14" s="101"/>
      <c r="GON14" s="101"/>
      <c r="GOO14" s="101"/>
      <c r="GOP14" s="101"/>
      <c r="GOQ14" s="101"/>
      <c r="GOR14" s="101"/>
      <c r="GOS14" s="101"/>
      <c r="GOT14" s="101"/>
      <c r="GOU14" s="101"/>
      <c r="GOV14" s="101"/>
      <c r="GOW14" s="101"/>
      <c r="GOX14" s="101"/>
      <c r="GOY14" s="101"/>
      <c r="GOZ14" s="101"/>
      <c r="GPA14" s="101"/>
      <c r="GPB14" s="101"/>
      <c r="GPC14" s="101"/>
      <c r="GPD14" s="101"/>
      <c r="GPE14" s="101"/>
      <c r="GPF14" s="101"/>
      <c r="GPG14" s="101"/>
      <c r="GPH14" s="101"/>
      <c r="GPI14" s="101"/>
      <c r="GPJ14" s="101"/>
      <c r="GPK14" s="101"/>
      <c r="GPL14" s="101"/>
      <c r="GPM14" s="101"/>
      <c r="GPN14" s="101"/>
      <c r="GPO14" s="101"/>
      <c r="GPP14" s="101"/>
      <c r="GPQ14" s="101"/>
      <c r="GPR14" s="101"/>
      <c r="GPS14" s="101"/>
      <c r="GPT14" s="101"/>
      <c r="GPU14" s="101"/>
      <c r="GPV14" s="101"/>
      <c r="GPW14" s="101"/>
      <c r="GPX14" s="101"/>
      <c r="GPY14" s="101"/>
      <c r="GPZ14" s="101"/>
      <c r="GQA14" s="101"/>
      <c r="GQB14" s="101"/>
      <c r="GQC14" s="101"/>
      <c r="GQD14" s="101"/>
      <c r="GQE14" s="101"/>
      <c r="GQF14" s="101"/>
      <c r="GQG14" s="101"/>
      <c r="GQH14" s="101"/>
      <c r="GQI14" s="101"/>
      <c r="GQJ14" s="101"/>
      <c r="GQK14" s="101"/>
      <c r="GQL14" s="101"/>
      <c r="GQM14" s="101"/>
      <c r="GQN14" s="101"/>
      <c r="GQO14" s="101"/>
      <c r="GQP14" s="101"/>
      <c r="GQQ14" s="101"/>
      <c r="GQR14" s="101"/>
      <c r="GQS14" s="101"/>
      <c r="GQT14" s="101"/>
      <c r="GQU14" s="101"/>
      <c r="GQV14" s="101"/>
      <c r="GQW14" s="101"/>
      <c r="GQX14" s="101"/>
      <c r="GQY14" s="101"/>
      <c r="GQZ14" s="101"/>
      <c r="GRA14" s="101"/>
      <c r="GRB14" s="101"/>
      <c r="GRC14" s="101"/>
      <c r="GRD14" s="101"/>
      <c r="GRE14" s="101"/>
      <c r="GRF14" s="101"/>
      <c r="GRG14" s="101"/>
      <c r="GRH14" s="101"/>
      <c r="GRI14" s="101"/>
      <c r="GRJ14" s="101"/>
      <c r="GRK14" s="101"/>
      <c r="GRL14" s="101"/>
      <c r="GRM14" s="101"/>
      <c r="GRN14" s="101"/>
      <c r="GRO14" s="101"/>
      <c r="GRP14" s="101"/>
      <c r="GRQ14" s="101"/>
      <c r="GRR14" s="101"/>
      <c r="GRS14" s="101"/>
      <c r="GRT14" s="101"/>
      <c r="GRU14" s="101"/>
      <c r="GRV14" s="101"/>
      <c r="GRW14" s="101"/>
      <c r="GRX14" s="101"/>
      <c r="GRY14" s="101"/>
      <c r="GRZ14" s="101"/>
      <c r="GSA14" s="101"/>
      <c r="GSB14" s="101"/>
      <c r="GSC14" s="101"/>
      <c r="GSD14" s="101"/>
      <c r="GSE14" s="101"/>
      <c r="GSF14" s="101"/>
      <c r="GSG14" s="101"/>
      <c r="GSH14" s="101"/>
      <c r="GSI14" s="101"/>
      <c r="GSJ14" s="101"/>
      <c r="GSK14" s="101"/>
      <c r="GSL14" s="101"/>
      <c r="GSM14" s="101"/>
      <c r="GSN14" s="101"/>
      <c r="GSO14" s="101"/>
      <c r="GSP14" s="101"/>
      <c r="GSQ14" s="101"/>
      <c r="GSR14" s="101"/>
      <c r="GSS14" s="101"/>
      <c r="GST14" s="101"/>
      <c r="GSU14" s="101"/>
      <c r="GSV14" s="101"/>
      <c r="GSW14" s="101"/>
      <c r="GSX14" s="101"/>
      <c r="GSY14" s="101"/>
      <c r="GSZ14" s="101"/>
      <c r="GTA14" s="101"/>
      <c r="GTB14" s="101"/>
      <c r="GTC14" s="101"/>
      <c r="GTD14" s="101"/>
      <c r="GTE14" s="101"/>
      <c r="GTF14" s="101"/>
      <c r="GTG14" s="101"/>
      <c r="GTH14" s="101"/>
      <c r="GTI14" s="101"/>
      <c r="GTJ14" s="101"/>
      <c r="GTK14" s="101"/>
      <c r="GTL14" s="101"/>
      <c r="GTM14" s="101"/>
      <c r="GTN14" s="101"/>
      <c r="GTO14" s="101"/>
      <c r="GTP14" s="101"/>
      <c r="GTQ14" s="101"/>
      <c r="GTR14" s="101"/>
      <c r="GTS14" s="101"/>
      <c r="GTT14" s="101"/>
      <c r="GTU14" s="101"/>
      <c r="GTV14" s="101"/>
      <c r="GTW14" s="101"/>
      <c r="GTX14" s="101"/>
      <c r="GTY14" s="101"/>
      <c r="GTZ14" s="101"/>
      <c r="GUA14" s="101"/>
      <c r="GUB14" s="101"/>
      <c r="GUC14" s="101"/>
      <c r="GUD14" s="101"/>
      <c r="GUE14" s="101"/>
      <c r="GUF14" s="101"/>
      <c r="GUG14" s="101"/>
      <c r="GUH14" s="101"/>
      <c r="GUI14" s="101"/>
      <c r="GUJ14" s="101"/>
      <c r="GUK14" s="101"/>
      <c r="GUL14" s="101"/>
      <c r="GUM14" s="101"/>
      <c r="GUN14" s="101"/>
      <c r="GUO14" s="101"/>
      <c r="GUP14" s="101"/>
      <c r="GUQ14" s="101"/>
      <c r="GUR14" s="101"/>
      <c r="GUS14" s="101"/>
      <c r="GUT14" s="101"/>
      <c r="GUU14" s="101"/>
      <c r="GUV14" s="101"/>
      <c r="GUW14" s="101"/>
      <c r="GUX14" s="101"/>
      <c r="GUY14" s="101"/>
      <c r="GUZ14" s="101"/>
      <c r="GVA14" s="101"/>
      <c r="GVB14" s="101"/>
      <c r="GVC14" s="101"/>
      <c r="GVD14" s="101"/>
      <c r="GVE14" s="101"/>
      <c r="GVF14" s="101"/>
      <c r="GVG14" s="101"/>
      <c r="GVH14" s="101"/>
      <c r="GVI14" s="101"/>
      <c r="GVJ14" s="101"/>
      <c r="GVK14" s="101"/>
      <c r="GVL14" s="101"/>
      <c r="GVM14" s="101"/>
      <c r="GVN14" s="101"/>
      <c r="GVO14" s="101"/>
      <c r="GVP14" s="101"/>
      <c r="GVQ14" s="101"/>
      <c r="GVR14" s="101"/>
      <c r="GVS14" s="101"/>
      <c r="GVT14" s="101"/>
      <c r="GVU14" s="101"/>
      <c r="GVV14" s="101"/>
      <c r="GVW14" s="101"/>
      <c r="GVX14" s="101"/>
      <c r="GVY14" s="101"/>
      <c r="GVZ14" s="101"/>
      <c r="GWA14" s="101"/>
      <c r="GWB14" s="101"/>
      <c r="GWC14" s="101"/>
      <c r="GWD14" s="101"/>
      <c r="GWE14" s="101"/>
      <c r="GWF14" s="101"/>
      <c r="GWG14" s="101"/>
      <c r="GWH14" s="101"/>
      <c r="GWI14" s="101"/>
      <c r="GWJ14" s="101"/>
      <c r="GWK14" s="101"/>
      <c r="GWL14" s="101"/>
      <c r="GWM14" s="101"/>
      <c r="GWN14" s="101"/>
      <c r="GWO14" s="101"/>
      <c r="GWP14" s="101"/>
      <c r="GWQ14" s="101"/>
      <c r="GWR14" s="101"/>
      <c r="GWS14" s="101"/>
      <c r="GWT14" s="101"/>
      <c r="GWU14" s="101"/>
      <c r="GWV14" s="101"/>
      <c r="GWW14" s="101"/>
      <c r="GWX14" s="101"/>
      <c r="GWY14" s="101"/>
      <c r="GWZ14" s="101"/>
      <c r="GXA14" s="101"/>
      <c r="GXB14" s="101"/>
      <c r="GXC14" s="101"/>
      <c r="GXD14" s="101"/>
      <c r="GXE14" s="101"/>
      <c r="GXF14" s="101"/>
      <c r="GXG14" s="101"/>
      <c r="GXH14" s="101"/>
      <c r="GXI14" s="101"/>
      <c r="GXJ14" s="101"/>
      <c r="GXK14" s="101"/>
      <c r="GXL14" s="101"/>
      <c r="GXM14" s="101"/>
      <c r="GXN14" s="101"/>
      <c r="GXO14" s="101"/>
      <c r="GXP14" s="101"/>
      <c r="GXQ14" s="101"/>
      <c r="GXR14" s="101"/>
      <c r="GXS14" s="101"/>
      <c r="GXT14" s="101"/>
      <c r="GXU14" s="101"/>
      <c r="GXV14" s="101"/>
      <c r="GXW14" s="101"/>
      <c r="GXX14" s="101"/>
      <c r="GXY14" s="101"/>
      <c r="GXZ14" s="101"/>
      <c r="GYA14" s="101"/>
      <c r="GYB14" s="101"/>
      <c r="GYC14" s="101"/>
      <c r="GYD14" s="101"/>
      <c r="GYE14" s="101"/>
      <c r="GYF14" s="101"/>
      <c r="GYG14" s="101"/>
      <c r="GYH14" s="101"/>
      <c r="GYI14" s="101"/>
      <c r="GYJ14" s="101"/>
      <c r="GYK14" s="101"/>
      <c r="GYL14" s="101"/>
      <c r="GYM14" s="101"/>
      <c r="GYN14" s="101"/>
      <c r="GYO14" s="101"/>
      <c r="GYP14" s="101"/>
      <c r="GYQ14" s="101"/>
      <c r="GYR14" s="101"/>
      <c r="GYS14" s="101"/>
      <c r="GYT14" s="101"/>
      <c r="GYU14" s="101"/>
      <c r="GYV14" s="101"/>
      <c r="GYW14" s="101"/>
      <c r="GYX14" s="101"/>
      <c r="GYY14" s="101"/>
      <c r="GYZ14" s="101"/>
      <c r="GZA14" s="101"/>
      <c r="GZB14" s="101"/>
      <c r="GZC14" s="101"/>
      <c r="GZD14" s="101"/>
      <c r="GZE14" s="101"/>
      <c r="GZF14" s="101"/>
      <c r="GZG14" s="101"/>
      <c r="GZH14" s="101"/>
      <c r="GZI14" s="101"/>
      <c r="GZJ14" s="101"/>
      <c r="GZK14" s="101"/>
      <c r="GZL14" s="101"/>
      <c r="GZM14" s="101"/>
      <c r="GZN14" s="101"/>
      <c r="GZO14" s="101"/>
      <c r="GZP14" s="101"/>
      <c r="GZQ14" s="101"/>
      <c r="GZR14" s="101"/>
      <c r="GZS14" s="101"/>
      <c r="GZT14" s="101"/>
      <c r="GZU14" s="101"/>
      <c r="GZV14" s="101"/>
      <c r="GZW14" s="101"/>
      <c r="GZX14" s="101"/>
      <c r="GZY14" s="101"/>
      <c r="GZZ14" s="101"/>
      <c r="HAA14" s="101"/>
      <c r="HAB14" s="101"/>
      <c r="HAC14" s="101"/>
      <c r="HAD14" s="101"/>
      <c r="HAE14" s="101"/>
      <c r="HAF14" s="101"/>
      <c r="HAG14" s="101"/>
      <c r="HAH14" s="101"/>
      <c r="HAI14" s="101"/>
      <c r="HAJ14" s="101"/>
      <c r="HAK14" s="101"/>
      <c r="HAL14" s="101"/>
      <c r="HAM14" s="101"/>
      <c r="HAN14" s="101"/>
      <c r="HAO14" s="101"/>
      <c r="HAP14" s="101"/>
      <c r="HAQ14" s="101"/>
      <c r="HAR14" s="101"/>
      <c r="HAS14" s="101"/>
      <c r="HAT14" s="101"/>
      <c r="HAU14" s="101"/>
      <c r="HAV14" s="101"/>
      <c r="HAW14" s="101"/>
      <c r="HAX14" s="101"/>
      <c r="HAY14" s="101"/>
      <c r="HAZ14" s="101"/>
      <c r="HBA14" s="101"/>
      <c r="HBB14" s="101"/>
      <c r="HBC14" s="101"/>
      <c r="HBD14" s="101"/>
      <c r="HBE14" s="101"/>
      <c r="HBF14" s="101"/>
      <c r="HBG14" s="101"/>
      <c r="HBH14" s="101"/>
      <c r="HBI14" s="101"/>
      <c r="HBJ14" s="101"/>
      <c r="HBK14" s="101"/>
      <c r="HBL14" s="101"/>
      <c r="HBM14" s="101"/>
      <c r="HBN14" s="101"/>
      <c r="HBO14" s="101"/>
      <c r="HBP14" s="101"/>
      <c r="HBQ14" s="101"/>
      <c r="HBR14" s="101"/>
      <c r="HBS14" s="101"/>
      <c r="HBT14" s="101"/>
      <c r="HBU14" s="101"/>
      <c r="HBV14" s="101"/>
      <c r="HBW14" s="101"/>
      <c r="HBX14" s="101"/>
      <c r="HBY14" s="101"/>
      <c r="HBZ14" s="101"/>
      <c r="HCA14" s="101"/>
      <c r="HCB14" s="101"/>
      <c r="HCC14" s="101"/>
      <c r="HCD14" s="101"/>
      <c r="HCE14" s="101"/>
      <c r="HCF14" s="101"/>
      <c r="HCG14" s="101"/>
      <c r="HCH14" s="101"/>
      <c r="HCI14" s="101"/>
      <c r="HCJ14" s="101"/>
      <c r="HCK14" s="101"/>
      <c r="HCL14" s="101"/>
      <c r="HCM14" s="101"/>
      <c r="HCN14" s="101"/>
      <c r="HCO14" s="101"/>
      <c r="HCP14" s="101"/>
      <c r="HCQ14" s="101"/>
      <c r="HCR14" s="101"/>
      <c r="HCS14" s="101"/>
      <c r="HCT14" s="101"/>
      <c r="HCU14" s="101"/>
      <c r="HCV14" s="101"/>
      <c r="HCW14" s="101"/>
      <c r="HCX14" s="101"/>
      <c r="HCY14" s="101"/>
      <c r="HCZ14" s="101"/>
      <c r="HDA14" s="101"/>
      <c r="HDB14" s="101"/>
      <c r="HDC14" s="101"/>
      <c r="HDD14" s="101"/>
      <c r="HDE14" s="101"/>
      <c r="HDF14" s="101"/>
      <c r="HDG14" s="101"/>
      <c r="HDH14" s="101"/>
      <c r="HDI14" s="101"/>
      <c r="HDJ14" s="101"/>
      <c r="HDK14" s="101"/>
      <c r="HDL14" s="101"/>
      <c r="HDM14" s="101"/>
      <c r="HDN14" s="101"/>
      <c r="HDO14" s="101"/>
      <c r="HDP14" s="101"/>
      <c r="HDQ14" s="101"/>
      <c r="HDR14" s="101"/>
      <c r="HDS14" s="101"/>
      <c r="HDT14" s="101"/>
      <c r="HDU14" s="101"/>
      <c r="HDV14" s="101"/>
      <c r="HDW14" s="101"/>
      <c r="HDX14" s="101"/>
      <c r="HDY14" s="101"/>
      <c r="HDZ14" s="101"/>
      <c r="HEA14" s="101"/>
      <c r="HEB14" s="101"/>
      <c r="HEC14" s="101"/>
      <c r="HED14" s="101"/>
      <c r="HEE14" s="101"/>
      <c r="HEF14" s="101"/>
      <c r="HEG14" s="101"/>
      <c r="HEH14" s="101"/>
      <c r="HEI14" s="101"/>
      <c r="HEJ14" s="101"/>
      <c r="HEK14" s="101"/>
      <c r="HEL14" s="101"/>
      <c r="HEM14" s="101"/>
      <c r="HEN14" s="101"/>
      <c r="HEO14" s="101"/>
      <c r="HEP14" s="101"/>
      <c r="HEQ14" s="101"/>
      <c r="HER14" s="101"/>
      <c r="HES14" s="101"/>
      <c r="HET14" s="101"/>
      <c r="HEU14" s="101"/>
      <c r="HEV14" s="101"/>
      <c r="HEW14" s="101"/>
      <c r="HEX14" s="101"/>
      <c r="HEY14" s="101"/>
      <c r="HEZ14" s="101"/>
      <c r="HFA14" s="101"/>
      <c r="HFB14" s="101"/>
      <c r="HFC14" s="101"/>
      <c r="HFD14" s="101"/>
      <c r="HFE14" s="101"/>
      <c r="HFF14" s="101"/>
      <c r="HFG14" s="101"/>
      <c r="HFH14" s="101"/>
      <c r="HFI14" s="101"/>
      <c r="HFJ14" s="101"/>
      <c r="HFK14" s="101"/>
      <c r="HFL14" s="101"/>
      <c r="HFM14" s="101"/>
      <c r="HFN14" s="101"/>
      <c r="HFO14" s="101"/>
      <c r="HFP14" s="101"/>
      <c r="HFQ14" s="101"/>
      <c r="HFR14" s="101"/>
      <c r="HFS14" s="101"/>
      <c r="HFT14" s="101"/>
      <c r="HFU14" s="101"/>
      <c r="HFV14" s="101"/>
      <c r="HFW14" s="101"/>
      <c r="HFX14" s="101"/>
      <c r="HFY14" s="101"/>
      <c r="HFZ14" s="101"/>
      <c r="HGA14" s="101"/>
      <c r="HGB14" s="101"/>
      <c r="HGC14" s="101"/>
      <c r="HGD14" s="101"/>
      <c r="HGE14" s="101"/>
      <c r="HGF14" s="101"/>
      <c r="HGG14" s="101"/>
      <c r="HGH14" s="101"/>
      <c r="HGI14" s="101"/>
      <c r="HGJ14" s="101"/>
      <c r="HGK14" s="101"/>
      <c r="HGL14" s="101"/>
      <c r="HGM14" s="101"/>
      <c r="HGN14" s="101"/>
      <c r="HGO14" s="101"/>
      <c r="HGP14" s="101"/>
      <c r="HGQ14" s="101"/>
      <c r="HGR14" s="101"/>
      <c r="HGS14" s="101"/>
      <c r="HGT14" s="101"/>
      <c r="HGU14" s="101"/>
      <c r="HGV14" s="101"/>
      <c r="HGW14" s="101"/>
      <c r="HGX14" s="101"/>
      <c r="HGY14" s="101"/>
      <c r="HGZ14" s="101"/>
      <c r="HHA14" s="101"/>
      <c r="HHB14" s="101"/>
      <c r="HHC14" s="101"/>
      <c r="HHD14" s="101"/>
      <c r="HHE14" s="101"/>
      <c r="HHF14" s="101"/>
      <c r="HHG14" s="101"/>
      <c r="HHH14" s="101"/>
      <c r="HHI14" s="101"/>
      <c r="HHJ14" s="101"/>
      <c r="HHK14" s="101"/>
      <c r="HHL14" s="101"/>
      <c r="HHM14" s="101"/>
      <c r="HHN14" s="101"/>
      <c r="HHO14" s="101"/>
      <c r="HHP14" s="101"/>
      <c r="HHQ14" s="101"/>
      <c r="HHR14" s="101"/>
      <c r="HHS14" s="101"/>
      <c r="HHT14" s="101"/>
      <c r="HHU14" s="101"/>
      <c r="HHV14" s="101"/>
      <c r="HHW14" s="101"/>
      <c r="HHX14" s="101"/>
      <c r="HHY14" s="101"/>
      <c r="HHZ14" s="101"/>
      <c r="HIA14" s="101"/>
      <c r="HIB14" s="101"/>
      <c r="HIC14" s="101"/>
      <c r="HID14" s="101"/>
      <c r="HIE14" s="101"/>
      <c r="HIF14" s="101"/>
      <c r="HIG14" s="101"/>
      <c r="HIH14" s="101"/>
      <c r="HII14" s="101"/>
      <c r="HIJ14" s="101"/>
      <c r="HIK14" s="101"/>
      <c r="HIL14" s="101"/>
      <c r="HIM14" s="101"/>
      <c r="HIN14" s="101"/>
      <c r="HIO14" s="101"/>
      <c r="HIP14" s="101"/>
      <c r="HIQ14" s="101"/>
      <c r="HIR14" s="101"/>
      <c r="HIS14" s="101"/>
      <c r="HIT14" s="101"/>
      <c r="HIU14" s="101"/>
      <c r="HIV14" s="101"/>
      <c r="HIW14" s="101"/>
      <c r="HIX14" s="101"/>
      <c r="HIY14" s="101"/>
      <c r="HIZ14" s="101"/>
      <c r="HJA14" s="101"/>
      <c r="HJB14" s="101"/>
      <c r="HJC14" s="101"/>
      <c r="HJD14" s="101"/>
      <c r="HJE14" s="101"/>
      <c r="HJF14" s="101"/>
      <c r="HJG14" s="101"/>
      <c r="HJH14" s="101"/>
      <c r="HJI14" s="101"/>
      <c r="HJJ14" s="101"/>
      <c r="HJK14" s="101"/>
      <c r="HJL14" s="101"/>
      <c r="HJM14" s="101"/>
      <c r="HJN14" s="101"/>
      <c r="HJO14" s="101"/>
      <c r="HJP14" s="101"/>
      <c r="HJQ14" s="101"/>
      <c r="HJR14" s="101"/>
      <c r="HJS14" s="101"/>
      <c r="HJT14" s="101"/>
      <c r="HJU14" s="101"/>
      <c r="HJV14" s="101"/>
      <c r="HJW14" s="101"/>
      <c r="HJX14" s="101"/>
      <c r="HJY14" s="101"/>
      <c r="HJZ14" s="101"/>
      <c r="HKA14" s="101"/>
      <c r="HKB14" s="101"/>
      <c r="HKC14" s="101"/>
      <c r="HKD14" s="101"/>
      <c r="HKE14" s="101"/>
      <c r="HKF14" s="101"/>
      <c r="HKG14" s="101"/>
      <c r="HKH14" s="101"/>
      <c r="HKI14" s="101"/>
      <c r="HKJ14" s="101"/>
      <c r="HKK14" s="101"/>
      <c r="HKL14" s="101"/>
      <c r="HKM14" s="101"/>
      <c r="HKN14" s="101"/>
      <c r="HKO14" s="101"/>
      <c r="HKP14" s="101"/>
      <c r="HKQ14" s="101"/>
      <c r="HKR14" s="101"/>
      <c r="HKS14" s="101"/>
      <c r="HKT14" s="101"/>
      <c r="HKU14" s="101"/>
      <c r="HKV14" s="101"/>
      <c r="HKW14" s="101"/>
      <c r="HKX14" s="101"/>
      <c r="HKY14" s="101"/>
      <c r="HKZ14" s="101"/>
      <c r="HLA14" s="101"/>
      <c r="HLB14" s="101"/>
      <c r="HLC14" s="101"/>
      <c r="HLD14" s="101"/>
      <c r="HLE14" s="101"/>
      <c r="HLF14" s="101"/>
      <c r="HLG14" s="101"/>
      <c r="HLH14" s="101"/>
      <c r="HLI14" s="101"/>
      <c r="HLJ14" s="101"/>
      <c r="HLK14" s="101"/>
      <c r="HLL14" s="101"/>
      <c r="HLM14" s="101"/>
      <c r="HLN14" s="101"/>
      <c r="HLO14" s="101"/>
      <c r="HLP14" s="101"/>
      <c r="HLQ14" s="101"/>
      <c r="HLR14" s="101"/>
      <c r="HLS14" s="101"/>
      <c r="HLT14" s="101"/>
      <c r="HLU14" s="101"/>
      <c r="HLV14" s="101"/>
      <c r="HLW14" s="101"/>
      <c r="HLX14" s="101"/>
      <c r="HLY14" s="101"/>
      <c r="HLZ14" s="101"/>
      <c r="HMA14" s="101"/>
      <c r="HMB14" s="101"/>
      <c r="HMC14" s="101"/>
      <c r="HMD14" s="101"/>
      <c r="HME14" s="101"/>
      <c r="HMF14" s="101"/>
      <c r="HMG14" s="101"/>
      <c r="HMH14" s="101"/>
      <c r="HMI14" s="101"/>
      <c r="HMJ14" s="101"/>
      <c r="HMK14" s="101"/>
      <c r="HML14" s="101"/>
      <c r="HMM14" s="101"/>
      <c r="HMN14" s="101"/>
      <c r="HMO14" s="101"/>
      <c r="HMP14" s="101"/>
      <c r="HMQ14" s="101"/>
      <c r="HMR14" s="101"/>
      <c r="HMS14" s="101"/>
      <c r="HMT14" s="101"/>
      <c r="HMU14" s="101"/>
      <c r="HMV14" s="101"/>
      <c r="HMW14" s="101"/>
      <c r="HMX14" s="101"/>
      <c r="HMY14" s="101"/>
      <c r="HMZ14" s="101"/>
      <c r="HNA14" s="101"/>
      <c r="HNB14" s="101"/>
      <c r="HNC14" s="101"/>
      <c r="HND14" s="101"/>
      <c r="HNE14" s="101"/>
      <c r="HNF14" s="101"/>
      <c r="HNG14" s="101"/>
      <c r="HNH14" s="101"/>
      <c r="HNI14" s="101"/>
      <c r="HNJ14" s="101"/>
      <c r="HNK14" s="101"/>
      <c r="HNL14" s="101"/>
      <c r="HNM14" s="101"/>
      <c r="HNN14" s="101"/>
      <c r="HNO14" s="101"/>
      <c r="HNP14" s="101"/>
      <c r="HNQ14" s="101"/>
      <c r="HNR14" s="101"/>
      <c r="HNS14" s="101"/>
      <c r="HNT14" s="101"/>
      <c r="HNU14" s="101"/>
      <c r="HNV14" s="101"/>
      <c r="HNW14" s="101"/>
      <c r="HNX14" s="101"/>
      <c r="HNY14" s="101"/>
      <c r="HNZ14" s="101"/>
      <c r="HOA14" s="101"/>
      <c r="HOB14" s="101"/>
      <c r="HOC14" s="101"/>
      <c r="HOD14" s="101"/>
      <c r="HOE14" s="101"/>
      <c r="HOF14" s="101"/>
      <c r="HOG14" s="101"/>
      <c r="HOH14" s="101"/>
      <c r="HOI14" s="101"/>
      <c r="HOJ14" s="101"/>
      <c r="HOK14" s="101"/>
      <c r="HOL14" s="101"/>
      <c r="HOM14" s="101"/>
      <c r="HON14" s="101"/>
      <c r="HOO14" s="101"/>
      <c r="HOP14" s="101"/>
      <c r="HOQ14" s="101"/>
      <c r="HOR14" s="101"/>
      <c r="HOS14" s="101"/>
      <c r="HOT14" s="101"/>
      <c r="HOU14" s="101"/>
      <c r="HOV14" s="101"/>
      <c r="HOW14" s="101"/>
      <c r="HOX14" s="101"/>
      <c r="HOY14" s="101"/>
      <c r="HOZ14" s="101"/>
      <c r="HPA14" s="101"/>
      <c r="HPB14" s="101"/>
      <c r="HPC14" s="101"/>
      <c r="HPD14" s="101"/>
      <c r="HPE14" s="101"/>
      <c r="HPF14" s="101"/>
      <c r="HPG14" s="101"/>
      <c r="HPH14" s="101"/>
      <c r="HPI14" s="101"/>
      <c r="HPJ14" s="101"/>
      <c r="HPK14" s="101"/>
      <c r="HPL14" s="101"/>
      <c r="HPM14" s="101"/>
      <c r="HPN14" s="101"/>
      <c r="HPO14" s="101"/>
      <c r="HPP14" s="101"/>
      <c r="HPQ14" s="101"/>
      <c r="HPR14" s="101"/>
      <c r="HPS14" s="101"/>
      <c r="HPT14" s="101"/>
      <c r="HPU14" s="101"/>
      <c r="HPV14" s="101"/>
      <c r="HPW14" s="101"/>
      <c r="HPX14" s="101"/>
      <c r="HPY14" s="101"/>
      <c r="HPZ14" s="101"/>
      <c r="HQA14" s="101"/>
      <c r="HQB14" s="101"/>
      <c r="HQC14" s="101"/>
      <c r="HQD14" s="101"/>
      <c r="HQE14" s="101"/>
      <c r="HQF14" s="101"/>
      <c r="HQG14" s="101"/>
      <c r="HQH14" s="101"/>
      <c r="HQI14" s="101"/>
      <c r="HQJ14" s="101"/>
      <c r="HQK14" s="101"/>
      <c r="HQL14" s="101"/>
      <c r="HQM14" s="101"/>
      <c r="HQN14" s="101"/>
      <c r="HQO14" s="101"/>
      <c r="HQP14" s="101"/>
      <c r="HQQ14" s="101"/>
      <c r="HQR14" s="101"/>
      <c r="HQS14" s="101"/>
      <c r="HQT14" s="101"/>
      <c r="HQU14" s="101"/>
      <c r="HQV14" s="101"/>
      <c r="HQW14" s="101"/>
      <c r="HQX14" s="101"/>
      <c r="HQY14" s="101"/>
      <c r="HQZ14" s="101"/>
      <c r="HRA14" s="101"/>
      <c r="HRB14" s="101"/>
      <c r="HRC14" s="101"/>
      <c r="HRD14" s="101"/>
      <c r="HRE14" s="101"/>
      <c r="HRF14" s="101"/>
      <c r="HRG14" s="101"/>
      <c r="HRH14" s="101"/>
      <c r="HRI14" s="101"/>
      <c r="HRJ14" s="101"/>
      <c r="HRK14" s="101"/>
      <c r="HRL14" s="101"/>
      <c r="HRM14" s="101"/>
      <c r="HRN14" s="101"/>
      <c r="HRO14" s="101"/>
      <c r="HRP14" s="101"/>
      <c r="HRQ14" s="101"/>
      <c r="HRR14" s="101"/>
      <c r="HRS14" s="101"/>
      <c r="HRT14" s="101"/>
      <c r="HRU14" s="101"/>
      <c r="HRV14" s="101"/>
      <c r="HRW14" s="101"/>
      <c r="HRX14" s="101"/>
      <c r="HRY14" s="101"/>
      <c r="HRZ14" s="101"/>
      <c r="HSA14" s="101"/>
      <c r="HSB14" s="101"/>
      <c r="HSC14" s="101"/>
      <c r="HSD14" s="101"/>
      <c r="HSE14" s="101"/>
      <c r="HSF14" s="101"/>
      <c r="HSG14" s="101"/>
      <c r="HSH14" s="101"/>
      <c r="HSI14" s="101"/>
      <c r="HSJ14" s="101"/>
      <c r="HSK14" s="101"/>
      <c r="HSL14" s="101"/>
      <c r="HSM14" s="101"/>
      <c r="HSN14" s="101"/>
      <c r="HSO14" s="101"/>
      <c r="HSP14" s="101"/>
      <c r="HSQ14" s="101"/>
      <c r="HSR14" s="101"/>
      <c r="HSS14" s="101"/>
      <c r="HST14" s="101"/>
      <c r="HSU14" s="101"/>
      <c r="HSV14" s="101"/>
      <c r="HSW14" s="101"/>
      <c r="HSX14" s="101"/>
      <c r="HSY14" s="101"/>
      <c r="HSZ14" s="101"/>
      <c r="HTA14" s="101"/>
      <c r="HTB14" s="101"/>
      <c r="HTC14" s="101"/>
      <c r="HTD14" s="101"/>
      <c r="HTE14" s="101"/>
      <c r="HTF14" s="101"/>
      <c r="HTG14" s="101"/>
      <c r="HTH14" s="101"/>
      <c r="HTI14" s="101"/>
      <c r="HTJ14" s="101"/>
      <c r="HTK14" s="101"/>
      <c r="HTL14" s="101"/>
      <c r="HTM14" s="101"/>
      <c r="HTN14" s="101"/>
      <c r="HTO14" s="101"/>
      <c r="HTP14" s="101"/>
      <c r="HTQ14" s="101"/>
      <c r="HTR14" s="101"/>
      <c r="HTS14" s="101"/>
      <c r="HTT14" s="101"/>
      <c r="HTU14" s="101"/>
      <c r="HTV14" s="101"/>
      <c r="HTW14" s="101"/>
      <c r="HTX14" s="101"/>
      <c r="HTY14" s="101"/>
      <c r="HTZ14" s="101"/>
      <c r="HUA14" s="101"/>
      <c r="HUB14" s="101"/>
      <c r="HUC14" s="101"/>
      <c r="HUD14" s="101"/>
      <c r="HUE14" s="101"/>
      <c r="HUF14" s="101"/>
      <c r="HUG14" s="101"/>
      <c r="HUH14" s="101"/>
      <c r="HUI14" s="101"/>
      <c r="HUJ14" s="101"/>
      <c r="HUK14" s="101"/>
      <c r="HUL14" s="101"/>
      <c r="HUM14" s="101"/>
      <c r="HUN14" s="101"/>
      <c r="HUO14" s="101"/>
      <c r="HUP14" s="101"/>
      <c r="HUQ14" s="101"/>
      <c r="HUR14" s="101"/>
      <c r="HUS14" s="101"/>
      <c r="HUT14" s="101"/>
      <c r="HUU14" s="101"/>
      <c r="HUV14" s="101"/>
      <c r="HUW14" s="101"/>
      <c r="HUX14" s="101"/>
      <c r="HUY14" s="101"/>
      <c r="HUZ14" s="101"/>
      <c r="HVA14" s="101"/>
      <c r="HVB14" s="101"/>
      <c r="HVC14" s="101"/>
      <c r="HVD14" s="101"/>
      <c r="HVE14" s="101"/>
      <c r="HVF14" s="101"/>
      <c r="HVG14" s="101"/>
      <c r="HVH14" s="101"/>
      <c r="HVI14" s="101"/>
      <c r="HVJ14" s="101"/>
      <c r="HVK14" s="101"/>
      <c r="HVL14" s="101"/>
      <c r="HVM14" s="101"/>
      <c r="HVN14" s="101"/>
      <c r="HVO14" s="101"/>
      <c r="HVP14" s="101"/>
      <c r="HVQ14" s="101"/>
      <c r="HVR14" s="101"/>
      <c r="HVS14" s="101"/>
      <c r="HVT14" s="101"/>
      <c r="HVU14" s="101"/>
      <c r="HVV14" s="101"/>
      <c r="HVW14" s="101"/>
      <c r="HVX14" s="101"/>
      <c r="HVY14" s="101"/>
      <c r="HVZ14" s="101"/>
      <c r="HWA14" s="101"/>
      <c r="HWB14" s="101"/>
      <c r="HWC14" s="101"/>
      <c r="HWD14" s="101"/>
      <c r="HWE14" s="101"/>
      <c r="HWF14" s="101"/>
      <c r="HWG14" s="101"/>
      <c r="HWH14" s="101"/>
      <c r="HWI14" s="101"/>
      <c r="HWJ14" s="101"/>
      <c r="HWK14" s="101"/>
      <c r="HWL14" s="101"/>
      <c r="HWM14" s="101"/>
      <c r="HWN14" s="101"/>
      <c r="HWO14" s="101"/>
      <c r="HWP14" s="101"/>
      <c r="HWQ14" s="101"/>
      <c r="HWR14" s="101"/>
      <c r="HWS14" s="101"/>
      <c r="HWT14" s="101"/>
      <c r="HWU14" s="101"/>
      <c r="HWV14" s="101"/>
      <c r="HWW14" s="101"/>
      <c r="HWX14" s="101"/>
      <c r="HWY14" s="101"/>
      <c r="HWZ14" s="101"/>
      <c r="HXA14" s="101"/>
      <c r="HXB14" s="101"/>
      <c r="HXC14" s="101"/>
      <c r="HXD14" s="101"/>
      <c r="HXE14" s="101"/>
      <c r="HXF14" s="101"/>
      <c r="HXG14" s="101"/>
      <c r="HXH14" s="101"/>
      <c r="HXI14" s="101"/>
      <c r="HXJ14" s="101"/>
      <c r="HXK14" s="101"/>
      <c r="HXL14" s="101"/>
      <c r="HXM14" s="101"/>
      <c r="HXN14" s="101"/>
      <c r="HXO14" s="101"/>
      <c r="HXP14" s="101"/>
      <c r="HXQ14" s="101"/>
      <c r="HXR14" s="101"/>
      <c r="HXS14" s="101"/>
      <c r="HXT14" s="101"/>
      <c r="HXU14" s="101"/>
      <c r="HXV14" s="101"/>
      <c r="HXW14" s="101"/>
      <c r="HXX14" s="101"/>
      <c r="HXY14" s="101"/>
      <c r="HXZ14" s="101"/>
      <c r="HYA14" s="101"/>
      <c r="HYB14" s="101"/>
      <c r="HYC14" s="101"/>
      <c r="HYD14" s="101"/>
      <c r="HYE14" s="101"/>
      <c r="HYF14" s="101"/>
      <c r="HYG14" s="101"/>
      <c r="HYH14" s="101"/>
      <c r="HYI14" s="101"/>
      <c r="HYJ14" s="101"/>
      <c r="HYK14" s="101"/>
      <c r="HYL14" s="101"/>
      <c r="HYM14" s="101"/>
      <c r="HYN14" s="101"/>
      <c r="HYO14" s="101"/>
      <c r="HYP14" s="101"/>
      <c r="HYQ14" s="101"/>
      <c r="HYR14" s="101"/>
      <c r="HYS14" s="101"/>
      <c r="HYT14" s="101"/>
      <c r="HYU14" s="101"/>
      <c r="HYV14" s="101"/>
      <c r="HYW14" s="101"/>
      <c r="HYX14" s="101"/>
      <c r="HYY14" s="101"/>
      <c r="HYZ14" s="101"/>
      <c r="HZA14" s="101"/>
      <c r="HZB14" s="101"/>
      <c r="HZC14" s="101"/>
      <c r="HZD14" s="101"/>
      <c r="HZE14" s="101"/>
      <c r="HZF14" s="101"/>
      <c r="HZG14" s="101"/>
      <c r="HZH14" s="101"/>
      <c r="HZI14" s="101"/>
      <c r="HZJ14" s="101"/>
      <c r="HZK14" s="101"/>
      <c r="HZL14" s="101"/>
      <c r="HZM14" s="101"/>
      <c r="HZN14" s="101"/>
      <c r="HZO14" s="101"/>
      <c r="HZP14" s="101"/>
      <c r="HZQ14" s="101"/>
      <c r="HZR14" s="101"/>
      <c r="HZS14" s="101"/>
      <c r="HZT14" s="101"/>
      <c r="HZU14" s="101"/>
      <c r="HZV14" s="101"/>
      <c r="HZW14" s="101"/>
      <c r="HZX14" s="101"/>
      <c r="HZY14" s="101"/>
      <c r="HZZ14" s="101"/>
      <c r="IAA14" s="101"/>
      <c r="IAB14" s="101"/>
      <c r="IAC14" s="101"/>
      <c r="IAD14" s="101"/>
      <c r="IAE14" s="101"/>
      <c r="IAF14" s="101"/>
      <c r="IAG14" s="101"/>
      <c r="IAH14" s="101"/>
      <c r="IAI14" s="101"/>
      <c r="IAJ14" s="101"/>
      <c r="IAK14" s="101"/>
      <c r="IAL14" s="101"/>
      <c r="IAM14" s="101"/>
      <c r="IAN14" s="101"/>
      <c r="IAO14" s="101"/>
      <c r="IAP14" s="101"/>
      <c r="IAQ14" s="101"/>
      <c r="IAR14" s="101"/>
      <c r="IAS14" s="101"/>
      <c r="IAT14" s="101"/>
      <c r="IAU14" s="101"/>
      <c r="IAV14" s="101"/>
      <c r="IAW14" s="101"/>
      <c r="IAX14" s="101"/>
      <c r="IAY14" s="101"/>
      <c r="IAZ14" s="101"/>
      <c r="IBA14" s="101"/>
      <c r="IBB14" s="101"/>
      <c r="IBC14" s="101"/>
      <c r="IBD14" s="101"/>
      <c r="IBE14" s="101"/>
      <c r="IBF14" s="101"/>
      <c r="IBG14" s="101"/>
      <c r="IBH14" s="101"/>
      <c r="IBI14" s="101"/>
      <c r="IBJ14" s="101"/>
      <c r="IBK14" s="101"/>
      <c r="IBL14" s="101"/>
      <c r="IBM14" s="101"/>
      <c r="IBN14" s="101"/>
      <c r="IBO14" s="101"/>
      <c r="IBP14" s="101"/>
      <c r="IBQ14" s="101"/>
      <c r="IBR14" s="101"/>
      <c r="IBS14" s="101"/>
      <c r="IBT14" s="101"/>
      <c r="IBU14" s="101"/>
      <c r="IBV14" s="101"/>
      <c r="IBW14" s="101"/>
      <c r="IBX14" s="101"/>
      <c r="IBY14" s="101"/>
      <c r="IBZ14" s="101"/>
      <c r="ICA14" s="101"/>
      <c r="ICB14" s="101"/>
      <c r="ICC14" s="101"/>
      <c r="ICD14" s="101"/>
      <c r="ICE14" s="101"/>
      <c r="ICF14" s="101"/>
      <c r="ICG14" s="101"/>
      <c r="ICH14" s="101"/>
      <c r="ICI14" s="101"/>
      <c r="ICJ14" s="101"/>
      <c r="ICK14" s="101"/>
      <c r="ICL14" s="101"/>
      <c r="ICM14" s="101"/>
      <c r="ICN14" s="101"/>
      <c r="ICO14" s="101"/>
      <c r="ICP14" s="101"/>
      <c r="ICQ14" s="101"/>
      <c r="ICR14" s="101"/>
      <c r="ICS14" s="101"/>
      <c r="ICT14" s="101"/>
      <c r="ICU14" s="101"/>
      <c r="ICV14" s="101"/>
      <c r="ICW14" s="101"/>
      <c r="ICX14" s="101"/>
      <c r="ICY14" s="101"/>
      <c r="ICZ14" s="101"/>
      <c r="IDA14" s="101"/>
      <c r="IDB14" s="101"/>
      <c r="IDC14" s="101"/>
      <c r="IDD14" s="101"/>
      <c r="IDE14" s="101"/>
      <c r="IDF14" s="101"/>
      <c r="IDG14" s="101"/>
      <c r="IDH14" s="101"/>
      <c r="IDI14" s="101"/>
      <c r="IDJ14" s="101"/>
      <c r="IDK14" s="101"/>
      <c r="IDL14" s="101"/>
      <c r="IDM14" s="101"/>
      <c r="IDN14" s="101"/>
      <c r="IDO14" s="101"/>
      <c r="IDP14" s="101"/>
      <c r="IDQ14" s="101"/>
      <c r="IDR14" s="101"/>
      <c r="IDS14" s="101"/>
      <c r="IDT14" s="101"/>
      <c r="IDU14" s="101"/>
      <c r="IDV14" s="101"/>
      <c r="IDW14" s="101"/>
      <c r="IDX14" s="101"/>
      <c r="IDY14" s="101"/>
      <c r="IDZ14" s="101"/>
      <c r="IEA14" s="101"/>
      <c r="IEB14" s="101"/>
      <c r="IEC14" s="101"/>
      <c r="IED14" s="101"/>
      <c r="IEE14" s="101"/>
      <c r="IEF14" s="101"/>
      <c r="IEG14" s="101"/>
      <c r="IEH14" s="101"/>
      <c r="IEI14" s="101"/>
      <c r="IEJ14" s="101"/>
      <c r="IEK14" s="101"/>
      <c r="IEL14" s="101"/>
      <c r="IEM14" s="101"/>
      <c r="IEN14" s="101"/>
      <c r="IEO14" s="101"/>
      <c r="IEP14" s="101"/>
      <c r="IEQ14" s="101"/>
      <c r="IER14" s="101"/>
      <c r="IES14" s="101"/>
      <c r="IET14" s="101"/>
      <c r="IEU14" s="101"/>
      <c r="IEV14" s="101"/>
      <c r="IEW14" s="101"/>
      <c r="IEX14" s="101"/>
      <c r="IEY14" s="101"/>
      <c r="IEZ14" s="101"/>
      <c r="IFA14" s="101"/>
      <c r="IFB14" s="101"/>
      <c r="IFC14" s="101"/>
      <c r="IFD14" s="101"/>
      <c r="IFE14" s="101"/>
      <c r="IFF14" s="101"/>
      <c r="IFG14" s="101"/>
      <c r="IFH14" s="101"/>
      <c r="IFI14" s="101"/>
      <c r="IFJ14" s="101"/>
      <c r="IFK14" s="101"/>
      <c r="IFL14" s="101"/>
      <c r="IFM14" s="101"/>
      <c r="IFN14" s="101"/>
      <c r="IFO14" s="101"/>
      <c r="IFP14" s="101"/>
      <c r="IFQ14" s="101"/>
      <c r="IFR14" s="101"/>
      <c r="IFS14" s="101"/>
      <c r="IFT14" s="101"/>
      <c r="IFU14" s="101"/>
      <c r="IFV14" s="101"/>
      <c r="IFW14" s="101"/>
      <c r="IFX14" s="101"/>
      <c r="IFY14" s="101"/>
      <c r="IFZ14" s="101"/>
      <c r="IGA14" s="101"/>
      <c r="IGB14" s="101"/>
      <c r="IGC14" s="101"/>
      <c r="IGD14" s="101"/>
      <c r="IGE14" s="101"/>
      <c r="IGF14" s="101"/>
      <c r="IGG14" s="101"/>
      <c r="IGH14" s="101"/>
      <c r="IGI14" s="101"/>
      <c r="IGJ14" s="101"/>
      <c r="IGK14" s="101"/>
      <c r="IGL14" s="101"/>
      <c r="IGM14" s="101"/>
      <c r="IGN14" s="101"/>
      <c r="IGO14" s="101"/>
      <c r="IGP14" s="101"/>
      <c r="IGQ14" s="101"/>
      <c r="IGR14" s="101"/>
      <c r="IGS14" s="101"/>
      <c r="IGT14" s="101"/>
      <c r="IGU14" s="101"/>
      <c r="IGV14" s="101"/>
      <c r="IGW14" s="101"/>
      <c r="IGX14" s="101"/>
      <c r="IGY14" s="101"/>
      <c r="IGZ14" s="101"/>
      <c r="IHA14" s="101"/>
      <c r="IHB14" s="101"/>
      <c r="IHC14" s="101"/>
      <c r="IHD14" s="101"/>
      <c r="IHE14" s="101"/>
      <c r="IHF14" s="101"/>
      <c r="IHG14" s="101"/>
      <c r="IHH14" s="101"/>
      <c r="IHI14" s="101"/>
      <c r="IHJ14" s="101"/>
      <c r="IHK14" s="101"/>
      <c r="IHL14" s="101"/>
      <c r="IHM14" s="101"/>
      <c r="IHN14" s="101"/>
      <c r="IHO14" s="101"/>
      <c r="IHP14" s="101"/>
      <c r="IHQ14" s="101"/>
      <c r="IHR14" s="101"/>
      <c r="IHS14" s="101"/>
      <c r="IHT14" s="101"/>
      <c r="IHU14" s="101"/>
      <c r="IHV14" s="101"/>
      <c r="IHW14" s="101"/>
      <c r="IHX14" s="101"/>
      <c r="IHY14" s="101"/>
      <c r="IHZ14" s="101"/>
      <c r="IIA14" s="101"/>
      <c r="IIB14" s="101"/>
      <c r="IIC14" s="101"/>
      <c r="IID14" s="101"/>
      <c r="IIE14" s="101"/>
      <c r="IIF14" s="101"/>
      <c r="IIG14" s="101"/>
      <c r="IIH14" s="101"/>
      <c r="III14" s="101"/>
      <c r="IIJ14" s="101"/>
      <c r="IIK14" s="101"/>
      <c r="IIL14" s="101"/>
      <c r="IIM14" s="101"/>
      <c r="IIN14" s="101"/>
      <c r="IIO14" s="101"/>
      <c r="IIP14" s="101"/>
      <c r="IIQ14" s="101"/>
      <c r="IIR14" s="101"/>
      <c r="IIS14" s="101"/>
      <c r="IIT14" s="101"/>
      <c r="IIU14" s="101"/>
      <c r="IIV14" s="101"/>
      <c r="IIW14" s="101"/>
      <c r="IIX14" s="101"/>
      <c r="IIY14" s="101"/>
      <c r="IIZ14" s="101"/>
      <c r="IJA14" s="101"/>
      <c r="IJB14" s="101"/>
      <c r="IJC14" s="101"/>
      <c r="IJD14" s="101"/>
      <c r="IJE14" s="101"/>
      <c r="IJF14" s="101"/>
      <c r="IJG14" s="101"/>
      <c r="IJH14" s="101"/>
      <c r="IJI14" s="101"/>
      <c r="IJJ14" s="101"/>
      <c r="IJK14" s="101"/>
      <c r="IJL14" s="101"/>
      <c r="IJM14" s="101"/>
      <c r="IJN14" s="101"/>
      <c r="IJO14" s="101"/>
      <c r="IJP14" s="101"/>
      <c r="IJQ14" s="101"/>
      <c r="IJR14" s="101"/>
      <c r="IJS14" s="101"/>
      <c r="IJT14" s="101"/>
      <c r="IJU14" s="101"/>
      <c r="IJV14" s="101"/>
      <c r="IJW14" s="101"/>
      <c r="IJX14" s="101"/>
      <c r="IJY14" s="101"/>
      <c r="IJZ14" s="101"/>
      <c r="IKA14" s="101"/>
      <c r="IKB14" s="101"/>
      <c r="IKC14" s="101"/>
      <c r="IKD14" s="101"/>
      <c r="IKE14" s="101"/>
      <c r="IKF14" s="101"/>
      <c r="IKG14" s="101"/>
      <c r="IKH14" s="101"/>
      <c r="IKI14" s="101"/>
      <c r="IKJ14" s="101"/>
      <c r="IKK14" s="101"/>
      <c r="IKL14" s="101"/>
      <c r="IKM14" s="101"/>
      <c r="IKN14" s="101"/>
      <c r="IKO14" s="101"/>
      <c r="IKP14" s="101"/>
      <c r="IKQ14" s="101"/>
      <c r="IKR14" s="101"/>
      <c r="IKS14" s="101"/>
      <c r="IKT14" s="101"/>
      <c r="IKU14" s="101"/>
      <c r="IKV14" s="101"/>
      <c r="IKW14" s="101"/>
      <c r="IKX14" s="101"/>
      <c r="IKY14" s="101"/>
      <c r="IKZ14" s="101"/>
      <c r="ILA14" s="101"/>
      <c r="ILB14" s="101"/>
      <c r="ILC14" s="101"/>
      <c r="ILD14" s="101"/>
      <c r="ILE14" s="101"/>
      <c r="ILF14" s="101"/>
      <c r="ILG14" s="101"/>
      <c r="ILH14" s="101"/>
      <c r="ILI14" s="101"/>
      <c r="ILJ14" s="101"/>
      <c r="ILK14" s="101"/>
      <c r="ILL14" s="101"/>
      <c r="ILM14" s="101"/>
      <c r="ILN14" s="101"/>
      <c r="ILO14" s="101"/>
      <c r="ILP14" s="101"/>
      <c r="ILQ14" s="101"/>
      <c r="ILR14" s="101"/>
      <c r="ILS14" s="101"/>
      <c r="ILT14" s="101"/>
      <c r="ILU14" s="101"/>
      <c r="ILV14" s="101"/>
      <c r="ILW14" s="101"/>
      <c r="ILX14" s="101"/>
      <c r="ILY14" s="101"/>
      <c r="ILZ14" s="101"/>
      <c r="IMA14" s="101"/>
      <c r="IMB14" s="101"/>
      <c r="IMC14" s="101"/>
      <c r="IMD14" s="101"/>
      <c r="IME14" s="101"/>
      <c r="IMF14" s="101"/>
      <c r="IMG14" s="101"/>
      <c r="IMH14" s="101"/>
      <c r="IMI14" s="101"/>
      <c r="IMJ14" s="101"/>
      <c r="IMK14" s="101"/>
      <c r="IML14" s="101"/>
      <c r="IMM14" s="101"/>
      <c r="IMN14" s="101"/>
      <c r="IMO14" s="101"/>
      <c r="IMP14" s="101"/>
      <c r="IMQ14" s="101"/>
      <c r="IMR14" s="101"/>
      <c r="IMS14" s="101"/>
      <c r="IMT14" s="101"/>
      <c r="IMU14" s="101"/>
      <c r="IMV14" s="101"/>
      <c r="IMW14" s="101"/>
      <c r="IMX14" s="101"/>
      <c r="IMY14" s="101"/>
      <c r="IMZ14" s="101"/>
      <c r="INA14" s="101"/>
      <c r="INB14" s="101"/>
      <c r="INC14" s="101"/>
      <c r="IND14" s="101"/>
      <c r="INE14" s="101"/>
      <c r="INF14" s="101"/>
      <c r="ING14" s="101"/>
      <c r="INH14" s="101"/>
      <c r="INI14" s="101"/>
      <c r="INJ14" s="101"/>
      <c r="INK14" s="101"/>
      <c r="INL14" s="101"/>
      <c r="INM14" s="101"/>
      <c r="INN14" s="101"/>
      <c r="INO14" s="101"/>
      <c r="INP14" s="101"/>
      <c r="INQ14" s="101"/>
      <c r="INR14" s="101"/>
      <c r="INS14" s="101"/>
      <c r="INT14" s="101"/>
      <c r="INU14" s="101"/>
      <c r="INV14" s="101"/>
      <c r="INW14" s="101"/>
      <c r="INX14" s="101"/>
      <c r="INY14" s="101"/>
      <c r="INZ14" s="101"/>
      <c r="IOA14" s="101"/>
      <c r="IOB14" s="101"/>
      <c r="IOC14" s="101"/>
      <c r="IOD14" s="101"/>
      <c r="IOE14" s="101"/>
      <c r="IOF14" s="101"/>
      <c r="IOG14" s="101"/>
      <c r="IOH14" s="101"/>
      <c r="IOI14" s="101"/>
      <c r="IOJ14" s="101"/>
      <c r="IOK14" s="101"/>
      <c r="IOL14" s="101"/>
      <c r="IOM14" s="101"/>
      <c r="ION14" s="101"/>
      <c r="IOO14" s="101"/>
      <c r="IOP14" s="101"/>
      <c r="IOQ14" s="101"/>
      <c r="IOR14" s="101"/>
      <c r="IOS14" s="101"/>
      <c r="IOT14" s="101"/>
      <c r="IOU14" s="101"/>
      <c r="IOV14" s="101"/>
      <c r="IOW14" s="101"/>
      <c r="IOX14" s="101"/>
      <c r="IOY14" s="101"/>
      <c r="IOZ14" s="101"/>
      <c r="IPA14" s="101"/>
      <c r="IPB14" s="101"/>
      <c r="IPC14" s="101"/>
      <c r="IPD14" s="101"/>
      <c r="IPE14" s="101"/>
      <c r="IPF14" s="101"/>
      <c r="IPG14" s="101"/>
      <c r="IPH14" s="101"/>
      <c r="IPI14" s="101"/>
      <c r="IPJ14" s="101"/>
      <c r="IPK14" s="101"/>
      <c r="IPL14" s="101"/>
      <c r="IPM14" s="101"/>
      <c r="IPN14" s="101"/>
      <c r="IPO14" s="101"/>
      <c r="IPP14" s="101"/>
      <c r="IPQ14" s="101"/>
      <c r="IPR14" s="101"/>
      <c r="IPS14" s="101"/>
      <c r="IPT14" s="101"/>
      <c r="IPU14" s="101"/>
      <c r="IPV14" s="101"/>
      <c r="IPW14" s="101"/>
      <c r="IPX14" s="101"/>
      <c r="IPY14" s="101"/>
      <c r="IPZ14" s="101"/>
      <c r="IQA14" s="101"/>
      <c r="IQB14" s="101"/>
      <c r="IQC14" s="101"/>
      <c r="IQD14" s="101"/>
      <c r="IQE14" s="101"/>
      <c r="IQF14" s="101"/>
      <c r="IQG14" s="101"/>
      <c r="IQH14" s="101"/>
      <c r="IQI14" s="101"/>
      <c r="IQJ14" s="101"/>
      <c r="IQK14" s="101"/>
      <c r="IQL14" s="101"/>
      <c r="IQM14" s="101"/>
      <c r="IQN14" s="101"/>
      <c r="IQO14" s="101"/>
      <c r="IQP14" s="101"/>
      <c r="IQQ14" s="101"/>
      <c r="IQR14" s="101"/>
      <c r="IQS14" s="101"/>
      <c r="IQT14" s="101"/>
      <c r="IQU14" s="101"/>
      <c r="IQV14" s="101"/>
      <c r="IQW14" s="101"/>
      <c r="IQX14" s="101"/>
      <c r="IQY14" s="101"/>
      <c r="IQZ14" s="101"/>
      <c r="IRA14" s="101"/>
      <c r="IRB14" s="101"/>
      <c r="IRC14" s="101"/>
      <c r="IRD14" s="101"/>
      <c r="IRE14" s="101"/>
      <c r="IRF14" s="101"/>
      <c r="IRG14" s="101"/>
      <c r="IRH14" s="101"/>
      <c r="IRI14" s="101"/>
      <c r="IRJ14" s="101"/>
      <c r="IRK14" s="101"/>
      <c r="IRL14" s="101"/>
      <c r="IRM14" s="101"/>
      <c r="IRN14" s="101"/>
      <c r="IRO14" s="101"/>
      <c r="IRP14" s="101"/>
      <c r="IRQ14" s="101"/>
      <c r="IRR14" s="101"/>
      <c r="IRS14" s="101"/>
      <c r="IRT14" s="101"/>
      <c r="IRU14" s="101"/>
      <c r="IRV14" s="101"/>
      <c r="IRW14" s="101"/>
      <c r="IRX14" s="101"/>
      <c r="IRY14" s="101"/>
      <c r="IRZ14" s="101"/>
      <c r="ISA14" s="101"/>
      <c r="ISB14" s="101"/>
      <c r="ISC14" s="101"/>
      <c r="ISD14" s="101"/>
      <c r="ISE14" s="101"/>
      <c r="ISF14" s="101"/>
      <c r="ISG14" s="101"/>
      <c r="ISH14" s="101"/>
      <c r="ISI14" s="101"/>
      <c r="ISJ14" s="101"/>
      <c r="ISK14" s="101"/>
      <c r="ISL14" s="101"/>
      <c r="ISM14" s="101"/>
      <c r="ISN14" s="101"/>
      <c r="ISO14" s="101"/>
      <c r="ISP14" s="101"/>
      <c r="ISQ14" s="101"/>
      <c r="ISR14" s="101"/>
      <c r="ISS14" s="101"/>
      <c r="IST14" s="101"/>
      <c r="ISU14" s="101"/>
      <c r="ISV14" s="101"/>
      <c r="ISW14" s="101"/>
      <c r="ISX14" s="101"/>
      <c r="ISY14" s="101"/>
      <c r="ISZ14" s="101"/>
      <c r="ITA14" s="101"/>
      <c r="ITB14" s="101"/>
      <c r="ITC14" s="101"/>
      <c r="ITD14" s="101"/>
      <c r="ITE14" s="101"/>
      <c r="ITF14" s="101"/>
      <c r="ITG14" s="101"/>
      <c r="ITH14" s="101"/>
      <c r="ITI14" s="101"/>
      <c r="ITJ14" s="101"/>
      <c r="ITK14" s="101"/>
      <c r="ITL14" s="101"/>
      <c r="ITM14" s="101"/>
      <c r="ITN14" s="101"/>
      <c r="ITO14" s="101"/>
      <c r="ITP14" s="101"/>
      <c r="ITQ14" s="101"/>
      <c r="ITR14" s="101"/>
      <c r="ITS14" s="101"/>
      <c r="ITT14" s="101"/>
      <c r="ITU14" s="101"/>
      <c r="ITV14" s="101"/>
      <c r="ITW14" s="101"/>
      <c r="ITX14" s="101"/>
      <c r="ITY14" s="101"/>
      <c r="ITZ14" s="101"/>
      <c r="IUA14" s="101"/>
      <c r="IUB14" s="101"/>
      <c r="IUC14" s="101"/>
      <c r="IUD14" s="101"/>
      <c r="IUE14" s="101"/>
      <c r="IUF14" s="101"/>
      <c r="IUG14" s="101"/>
      <c r="IUH14" s="101"/>
      <c r="IUI14" s="101"/>
      <c r="IUJ14" s="101"/>
      <c r="IUK14" s="101"/>
      <c r="IUL14" s="101"/>
      <c r="IUM14" s="101"/>
      <c r="IUN14" s="101"/>
      <c r="IUO14" s="101"/>
      <c r="IUP14" s="101"/>
      <c r="IUQ14" s="101"/>
      <c r="IUR14" s="101"/>
      <c r="IUS14" s="101"/>
      <c r="IUT14" s="101"/>
      <c r="IUU14" s="101"/>
      <c r="IUV14" s="101"/>
      <c r="IUW14" s="101"/>
      <c r="IUX14" s="101"/>
      <c r="IUY14" s="101"/>
      <c r="IUZ14" s="101"/>
      <c r="IVA14" s="101"/>
      <c r="IVB14" s="101"/>
      <c r="IVC14" s="101"/>
      <c r="IVD14" s="101"/>
      <c r="IVE14" s="101"/>
      <c r="IVF14" s="101"/>
      <c r="IVG14" s="101"/>
      <c r="IVH14" s="101"/>
      <c r="IVI14" s="101"/>
      <c r="IVJ14" s="101"/>
      <c r="IVK14" s="101"/>
      <c r="IVL14" s="101"/>
      <c r="IVM14" s="101"/>
      <c r="IVN14" s="101"/>
      <c r="IVO14" s="101"/>
      <c r="IVP14" s="101"/>
      <c r="IVQ14" s="101"/>
      <c r="IVR14" s="101"/>
      <c r="IVS14" s="101"/>
      <c r="IVT14" s="101"/>
      <c r="IVU14" s="101"/>
      <c r="IVV14" s="101"/>
      <c r="IVW14" s="101"/>
      <c r="IVX14" s="101"/>
      <c r="IVY14" s="101"/>
      <c r="IVZ14" s="101"/>
      <c r="IWA14" s="101"/>
      <c r="IWB14" s="101"/>
      <c r="IWC14" s="101"/>
      <c r="IWD14" s="101"/>
      <c r="IWE14" s="101"/>
      <c r="IWF14" s="101"/>
      <c r="IWG14" s="101"/>
      <c r="IWH14" s="101"/>
      <c r="IWI14" s="101"/>
      <c r="IWJ14" s="101"/>
      <c r="IWK14" s="101"/>
      <c r="IWL14" s="101"/>
      <c r="IWM14" s="101"/>
      <c r="IWN14" s="101"/>
      <c r="IWO14" s="101"/>
      <c r="IWP14" s="101"/>
      <c r="IWQ14" s="101"/>
      <c r="IWR14" s="101"/>
      <c r="IWS14" s="101"/>
      <c r="IWT14" s="101"/>
      <c r="IWU14" s="101"/>
      <c r="IWV14" s="101"/>
      <c r="IWW14" s="101"/>
      <c r="IWX14" s="101"/>
      <c r="IWY14" s="101"/>
      <c r="IWZ14" s="101"/>
      <c r="IXA14" s="101"/>
      <c r="IXB14" s="101"/>
      <c r="IXC14" s="101"/>
      <c r="IXD14" s="101"/>
      <c r="IXE14" s="101"/>
      <c r="IXF14" s="101"/>
      <c r="IXG14" s="101"/>
      <c r="IXH14" s="101"/>
      <c r="IXI14" s="101"/>
      <c r="IXJ14" s="101"/>
      <c r="IXK14" s="101"/>
      <c r="IXL14" s="101"/>
      <c r="IXM14" s="101"/>
      <c r="IXN14" s="101"/>
      <c r="IXO14" s="101"/>
      <c r="IXP14" s="101"/>
      <c r="IXQ14" s="101"/>
      <c r="IXR14" s="101"/>
      <c r="IXS14" s="101"/>
      <c r="IXT14" s="101"/>
      <c r="IXU14" s="101"/>
      <c r="IXV14" s="101"/>
      <c r="IXW14" s="101"/>
      <c r="IXX14" s="101"/>
      <c r="IXY14" s="101"/>
      <c r="IXZ14" s="101"/>
      <c r="IYA14" s="101"/>
      <c r="IYB14" s="101"/>
      <c r="IYC14" s="101"/>
      <c r="IYD14" s="101"/>
      <c r="IYE14" s="101"/>
      <c r="IYF14" s="101"/>
      <c r="IYG14" s="101"/>
      <c r="IYH14" s="101"/>
      <c r="IYI14" s="101"/>
      <c r="IYJ14" s="101"/>
      <c r="IYK14" s="101"/>
      <c r="IYL14" s="101"/>
      <c r="IYM14" s="101"/>
      <c r="IYN14" s="101"/>
      <c r="IYO14" s="101"/>
      <c r="IYP14" s="101"/>
      <c r="IYQ14" s="101"/>
      <c r="IYR14" s="101"/>
      <c r="IYS14" s="101"/>
      <c r="IYT14" s="101"/>
      <c r="IYU14" s="101"/>
      <c r="IYV14" s="101"/>
      <c r="IYW14" s="101"/>
      <c r="IYX14" s="101"/>
      <c r="IYY14" s="101"/>
      <c r="IYZ14" s="101"/>
      <c r="IZA14" s="101"/>
      <c r="IZB14" s="101"/>
      <c r="IZC14" s="101"/>
      <c r="IZD14" s="101"/>
      <c r="IZE14" s="101"/>
      <c r="IZF14" s="101"/>
      <c r="IZG14" s="101"/>
      <c r="IZH14" s="101"/>
      <c r="IZI14" s="101"/>
      <c r="IZJ14" s="101"/>
      <c r="IZK14" s="101"/>
      <c r="IZL14" s="101"/>
      <c r="IZM14" s="101"/>
      <c r="IZN14" s="101"/>
      <c r="IZO14" s="101"/>
      <c r="IZP14" s="101"/>
      <c r="IZQ14" s="101"/>
      <c r="IZR14" s="101"/>
      <c r="IZS14" s="101"/>
      <c r="IZT14" s="101"/>
      <c r="IZU14" s="101"/>
      <c r="IZV14" s="101"/>
      <c r="IZW14" s="101"/>
      <c r="IZX14" s="101"/>
      <c r="IZY14" s="101"/>
      <c r="IZZ14" s="101"/>
      <c r="JAA14" s="101"/>
      <c r="JAB14" s="101"/>
      <c r="JAC14" s="101"/>
      <c r="JAD14" s="101"/>
      <c r="JAE14" s="101"/>
      <c r="JAF14" s="101"/>
      <c r="JAG14" s="101"/>
      <c r="JAH14" s="101"/>
      <c r="JAI14" s="101"/>
      <c r="JAJ14" s="101"/>
      <c r="JAK14" s="101"/>
      <c r="JAL14" s="101"/>
      <c r="JAM14" s="101"/>
      <c r="JAN14" s="101"/>
      <c r="JAO14" s="101"/>
      <c r="JAP14" s="101"/>
      <c r="JAQ14" s="101"/>
      <c r="JAR14" s="101"/>
      <c r="JAS14" s="101"/>
      <c r="JAT14" s="101"/>
      <c r="JAU14" s="101"/>
      <c r="JAV14" s="101"/>
      <c r="JAW14" s="101"/>
      <c r="JAX14" s="101"/>
      <c r="JAY14" s="101"/>
      <c r="JAZ14" s="101"/>
      <c r="JBA14" s="101"/>
      <c r="JBB14" s="101"/>
      <c r="JBC14" s="101"/>
      <c r="JBD14" s="101"/>
      <c r="JBE14" s="101"/>
      <c r="JBF14" s="101"/>
      <c r="JBG14" s="101"/>
      <c r="JBH14" s="101"/>
      <c r="JBI14" s="101"/>
      <c r="JBJ14" s="101"/>
      <c r="JBK14" s="101"/>
      <c r="JBL14" s="101"/>
      <c r="JBM14" s="101"/>
      <c r="JBN14" s="101"/>
      <c r="JBO14" s="101"/>
      <c r="JBP14" s="101"/>
      <c r="JBQ14" s="101"/>
      <c r="JBR14" s="101"/>
      <c r="JBS14" s="101"/>
      <c r="JBT14" s="101"/>
      <c r="JBU14" s="101"/>
      <c r="JBV14" s="101"/>
      <c r="JBW14" s="101"/>
      <c r="JBX14" s="101"/>
      <c r="JBY14" s="101"/>
      <c r="JBZ14" s="101"/>
      <c r="JCA14" s="101"/>
      <c r="JCB14" s="101"/>
      <c r="JCC14" s="101"/>
      <c r="JCD14" s="101"/>
      <c r="JCE14" s="101"/>
      <c r="JCF14" s="101"/>
      <c r="JCG14" s="101"/>
      <c r="JCH14" s="101"/>
      <c r="JCI14" s="101"/>
      <c r="JCJ14" s="101"/>
      <c r="JCK14" s="101"/>
      <c r="JCL14" s="101"/>
      <c r="JCM14" s="101"/>
      <c r="JCN14" s="101"/>
      <c r="JCO14" s="101"/>
      <c r="JCP14" s="101"/>
      <c r="JCQ14" s="101"/>
      <c r="JCR14" s="101"/>
      <c r="JCS14" s="101"/>
      <c r="JCT14" s="101"/>
      <c r="JCU14" s="101"/>
      <c r="JCV14" s="101"/>
      <c r="JCW14" s="101"/>
      <c r="JCX14" s="101"/>
      <c r="JCY14" s="101"/>
      <c r="JCZ14" s="101"/>
      <c r="JDA14" s="101"/>
      <c r="JDB14" s="101"/>
      <c r="JDC14" s="101"/>
      <c r="JDD14" s="101"/>
      <c r="JDE14" s="101"/>
      <c r="JDF14" s="101"/>
      <c r="JDG14" s="101"/>
      <c r="JDH14" s="101"/>
      <c r="JDI14" s="101"/>
      <c r="JDJ14" s="101"/>
      <c r="JDK14" s="101"/>
      <c r="JDL14" s="101"/>
      <c r="JDM14" s="101"/>
      <c r="JDN14" s="101"/>
      <c r="JDO14" s="101"/>
      <c r="JDP14" s="101"/>
      <c r="JDQ14" s="101"/>
      <c r="JDR14" s="101"/>
      <c r="JDS14" s="101"/>
      <c r="JDT14" s="101"/>
      <c r="JDU14" s="101"/>
      <c r="JDV14" s="101"/>
      <c r="JDW14" s="101"/>
      <c r="JDX14" s="101"/>
      <c r="JDY14" s="101"/>
      <c r="JDZ14" s="101"/>
      <c r="JEA14" s="101"/>
      <c r="JEB14" s="101"/>
      <c r="JEC14" s="101"/>
      <c r="JED14" s="101"/>
      <c r="JEE14" s="101"/>
      <c r="JEF14" s="101"/>
      <c r="JEG14" s="101"/>
      <c r="JEH14" s="101"/>
      <c r="JEI14" s="101"/>
      <c r="JEJ14" s="101"/>
      <c r="JEK14" s="101"/>
      <c r="JEL14" s="101"/>
      <c r="JEM14" s="101"/>
      <c r="JEN14" s="101"/>
      <c r="JEO14" s="101"/>
      <c r="JEP14" s="101"/>
      <c r="JEQ14" s="101"/>
      <c r="JER14" s="101"/>
      <c r="JES14" s="101"/>
      <c r="JET14" s="101"/>
      <c r="JEU14" s="101"/>
      <c r="JEV14" s="101"/>
      <c r="JEW14" s="101"/>
      <c r="JEX14" s="101"/>
      <c r="JEY14" s="101"/>
      <c r="JEZ14" s="101"/>
      <c r="JFA14" s="101"/>
      <c r="JFB14" s="101"/>
      <c r="JFC14" s="101"/>
      <c r="JFD14" s="101"/>
      <c r="JFE14" s="101"/>
      <c r="JFF14" s="101"/>
      <c r="JFG14" s="101"/>
      <c r="JFH14" s="101"/>
      <c r="JFI14" s="101"/>
      <c r="JFJ14" s="101"/>
      <c r="JFK14" s="101"/>
      <c r="JFL14" s="101"/>
      <c r="JFM14" s="101"/>
      <c r="JFN14" s="101"/>
      <c r="JFO14" s="101"/>
      <c r="JFP14" s="101"/>
      <c r="JFQ14" s="101"/>
      <c r="JFR14" s="101"/>
      <c r="JFS14" s="101"/>
      <c r="JFT14" s="101"/>
      <c r="JFU14" s="101"/>
      <c r="JFV14" s="101"/>
      <c r="JFW14" s="101"/>
      <c r="JFX14" s="101"/>
      <c r="JFY14" s="101"/>
      <c r="JFZ14" s="101"/>
      <c r="JGA14" s="101"/>
      <c r="JGB14" s="101"/>
      <c r="JGC14" s="101"/>
      <c r="JGD14" s="101"/>
      <c r="JGE14" s="101"/>
      <c r="JGF14" s="101"/>
      <c r="JGG14" s="101"/>
      <c r="JGH14" s="101"/>
      <c r="JGI14" s="101"/>
      <c r="JGJ14" s="101"/>
      <c r="JGK14" s="101"/>
      <c r="JGL14" s="101"/>
      <c r="JGM14" s="101"/>
      <c r="JGN14" s="101"/>
      <c r="JGO14" s="101"/>
      <c r="JGP14" s="101"/>
      <c r="JGQ14" s="101"/>
      <c r="JGR14" s="101"/>
      <c r="JGS14" s="101"/>
      <c r="JGT14" s="101"/>
      <c r="JGU14" s="101"/>
      <c r="JGV14" s="101"/>
      <c r="JGW14" s="101"/>
      <c r="JGX14" s="101"/>
      <c r="JGY14" s="101"/>
      <c r="JGZ14" s="101"/>
      <c r="JHA14" s="101"/>
      <c r="JHB14" s="101"/>
      <c r="JHC14" s="101"/>
      <c r="JHD14" s="101"/>
      <c r="JHE14" s="101"/>
      <c r="JHF14" s="101"/>
      <c r="JHG14" s="101"/>
      <c r="JHH14" s="101"/>
      <c r="JHI14" s="101"/>
      <c r="JHJ14" s="101"/>
      <c r="JHK14" s="101"/>
      <c r="JHL14" s="101"/>
      <c r="JHM14" s="101"/>
      <c r="JHN14" s="101"/>
      <c r="JHO14" s="101"/>
      <c r="JHP14" s="101"/>
      <c r="JHQ14" s="101"/>
      <c r="JHR14" s="101"/>
      <c r="JHS14" s="101"/>
      <c r="JHT14" s="101"/>
      <c r="JHU14" s="101"/>
      <c r="JHV14" s="101"/>
      <c r="JHW14" s="101"/>
      <c r="JHX14" s="101"/>
      <c r="JHY14" s="101"/>
      <c r="JHZ14" s="101"/>
      <c r="JIA14" s="101"/>
      <c r="JIB14" s="101"/>
      <c r="JIC14" s="101"/>
      <c r="JID14" s="101"/>
      <c r="JIE14" s="101"/>
      <c r="JIF14" s="101"/>
      <c r="JIG14" s="101"/>
      <c r="JIH14" s="101"/>
      <c r="JII14" s="101"/>
      <c r="JIJ14" s="101"/>
      <c r="JIK14" s="101"/>
      <c r="JIL14" s="101"/>
      <c r="JIM14" s="101"/>
      <c r="JIN14" s="101"/>
      <c r="JIO14" s="101"/>
      <c r="JIP14" s="101"/>
      <c r="JIQ14" s="101"/>
      <c r="JIR14" s="101"/>
      <c r="JIS14" s="101"/>
      <c r="JIT14" s="101"/>
      <c r="JIU14" s="101"/>
      <c r="JIV14" s="101"/>
      <c r="JIW14" s="101"/>
      <c r="JIX14" s="101"/>
      <c r="JIY14" s="101"/>
      <c r="JIZ14" s="101"/>
      <c r="JJA14" s="101"/>
      <c r="JJB14" s="101"/>
      <c r="JJC14" s="101"/>
      <c r="JJD14" s="101"/>
      <c r="JJE14" s="101"/>
      <c r="JJF14" s="101"/>
      <c r="JJG14" s="101"/>
      <c r="JJH14" s="101"/>
      <c r="JJI14" s="101"/>
      <c r="JJJ14" s="101"/>
      <c r="JJK14" s="101"/>
      <c r="JJL14" s="101"/>
      <c r="JJM14" s="101"/>
      <c r="JJN14" s="101"/>
      <c r="JJO14" s="101"/>
      <c r="JJP14" s="101"/>
      <c r="JJQ14" s="101"/>
      <c r="JJR14" s="101"/>
      <c r="JJS14" s="101"/>
      <c r="JJT14" s="101"/>
      <c r="JJU14" s="101"/>
      <c r="JJV14" s="101"/>
      <c r="JJW14" s="101"/>
      <c r="JJX14" s="101"/>
      <c r="JJY14" s="101"/>
      <c r="JJZ14" s="101"/>
      <c r="JKA14" s="101"/>
      <c r="JKB14" s="101"/>
      <c r="JKC14" s="101"/>
      <c r="JKD14" s="101"/>
      <c r="JKE14" s="101"/>
      <c r="JKF14" s="101"/>
      <c r="JKG14" s="101"/>
      <c r="JKH14" s="101"/>
      <c r="JKI14" s="101"/>
      <c r="JKJ14" s="101"/>
      <c r="JKK14" s="101"/>
      <c r="JKL14" s="101"/>
      <c r="JKM14" s="101"/>
      <c r="JKN14" s="101"/>
      <c r="JKO14" s="101"/>
      <c r="JKP14" s="101"/>
      <c r="JKQ14" s="101"/>
      <c r="JKR14" s="101"/>
      <c r="JKS14" s="101"/>
      <c r="JKT14" s="101"/>
      <c r="JKU14" s="101"/>
      <c r="JKV14" s="101"/>
      <c r="JKW14" s="101"/>
      <c r="JKX14" s="101"/>
      <c r="JKY14" s="101"/>
      <c r="JKZ14" s="101"/>
      <c r="JLA14" s="101"/>
      <c r="JLB14" s="101"/>
      <c r="JLC14" s="101"/>
      <c r="JLD14" s="101"/>
      <c r="JLE14" s="101"/>
      <c r="JLF14" s="101"/>
      <c r="JLG14" s="101"/>
      <c r="JLH14" s="101"/>
      <c r="JLI14" s="101"/>
      <c r="JLJ14" s="101"/>
      <c r="JLK14" s="101"/>
      <c r="JLL14" s="101"/>
      <c r="JLM14" s="101"/>
      <c r="JLN14" s="101"/>
      <c r="JLO14" s="101"/>
      <c r="JLP14" s="101"/>
      <c r="JLQ14" s="101"/>
      <c r="JLR14" s="101"/>
      <c r="JLS14" s="101"/>
      <c r="JLT14" s="101"/>
      <c r="JLU14" s="101"/>
      <c r="JLV14" s="101"/>
      <c r="JLW14" s="101"/>
      <c r="JLX14" s="101"/>
      <c r="JLY14" s="101"/>
      <c r="JLZ14" s="101"/>
      <c r="JMA14" s="101"/>
      <c r="JMB14" s="101"/>
      <c r="JMC14" s="101"/>
      <c r="JMD14" s="101"/>
      <c r="JME14" s="101"/>
      <c r="JMF14" s="101"/>
      <c r="JMG14" s="101"/>
      <c r="JMH14" s="101"/>
      <c r="JMI14" s="101"/>
      <c r="JMJ14" s="101"/>
      <c r="JMK14" s="101"/>
      <c r="JML14" s="101"/>
      <c r="JMM14" s="101"/>
      <c r="JMN14" s="101"/>
      <c r="JMO14" s="101"/>
      <c r="JMP14" s="101"/>
      <c r="JMQ14" s="101"/>
      <c r="JMR14" s="101"/>
      <c r="JMS14" s="101"/>
      <c r="JMT14" s="101"/>
      <c r="JMU14" s="101"/>
      <c r="JMV14" s="101"/>
      <c r="JMW14" s="101"/>
      <c r="JMX14" s="101"/>
      <c r="JMY14" s="101"/>
      <c r="JMZ14" s="101"/>
      <c r="JNA14" s="101"/>
      <c r="JNB14" s="101"/>
      <c r="JNC14" s="101"/>
      <c r="JND14" s="101"/>
      <c r="JNE14" s="101"/>
      <c r="JNF14" s="101"/>
      <c r="JNG14" s="101"/>
      <c r="JNH14" s="101"/>
      <c r="JNI14" s="101"/>
      <c r="JNJ14" s="101"/>
      <c r="JNK14" s="101"/>
      <c r="JNL14" s="101"/>
      <c r="JNM14" s="101"/>
      <c r="JNN14" s="101"/>
      <c r="JNO14" s="101"/>
      <c r="JNP14" s="101"/>
      <c r="JNQ14" s="101"/>
      <c r="JNR14" s="101"/>
      <c r="JNS14" s="101"/>
      <c r="JNT14" s="101"/>
      <c r="JNU14" s="101"/>
      <c r="JNV14" s="101"/>
      <c r="JNW14" s="101"/>
      <c r="JNX14" s="101"/>
      <c r="JNY14" s="101"/>
      <c r="JNZ14" s="101"/>
      <c r="JOA14" s="101"/>
      <c r="JOB14" s="101"/>
      <c r="JOC14" s="101"/>
      <c r="JOD14" s="101"/>
      <c r="JOE14" s="101"/>
      <c r="JOF14" s="101"/>
      <c r="JOG14" s="101"/>
      <c r="JOH14" s="101"/>
      <c r="JOI14" s="101"/>
      <c r="JOJ14" s="101"/>
      <c r="JOK14" s="101"/>
      <c r="JOL14" s="101"/>
      <c r="JOM14" s="101"/>
      <c r="JON14" s="101"/>
      <c r="JOO14" s="101"/>
      <c r="JOP14" s="101"/>
      <c r="JOQ14" s="101"/>
      <c r="JOR14" s="101"/>
      <c r="JOS14" s="101"/>
      <c r="JOT14" s="101"/>
      <c r="JOU14" s="101"/>
      <c r="JOV14" s="101"/>
      <c r="JOW14" s="101"/>
      <c r="JOX14" s="101"/>
      <c r="JOY14" s="101"/>
      <c r="JOZ14" s="101"/>
      <c r="JPA14" s="101"/>
      <c r="JPB14" s="101"/>
      <c r="JPC14" s="101"/>
      <c r="JPD14" s="101"/>
      <c r="JPE14" s="101"/>
      <c r="JPF14" s="101"/>
      <c r="JPG14" s="101"/>
      <c r="JPH14" s="101"/>
      <c r="JPI14" s="101"/>
      <c r="JPJ14" s="101"/>
      <c r="JPK14" s="101"/>
      <c r="JPL14" s="101"/>
      <c r="JPM14" s="101"/>
      <c r="JPN14" s="101"/>
      <c r="JPO14" s="101"/>
      <c r="JPP14" s="101"/>
      <c r="JPQ14" s="101"/>
      <c r="JPR14" s="101"/>
      <c r="JPS14" s="101"/>
      <c r="JPT14" s="101"/>
      <c r="JPU14" s="101"/>
      <c r="JPV14" s="101"/>
      <c r="JPW14" s="101"/>
      <c r="JPX14" s="101"/>
      <c r="JPY14" s="101"/>
      <c r="JPZ14" s="101"/>
      <c r="JQA14" s="101"/>
      <c r="JQB14" s="101"/>
      <c r="JQC14" s="101"/>
      <c r="JQD14" s="101"/>
      <c r="JQE14" s="101"/>
      <c r="JQF14" s="101"/>
      <c r="JQG14" s="101"/>
      <c r="JQH14" s="101"/>
      <c r="JQI14" s="101"/>
      <c r="JQJ14" s="101"/>
      <c r="JQK14" s="101"/>
      <c r="JQL14" s="101"/>
      <c r="JQM14" s="101"/>
      <c r="JQN14" s="101"/>
      <c r="JQO14" s="101"/>
      <c r="JQP14" s="101"/>
      <c r="JQQ14" s="101"/>
      <c r="JQR14" s="101"/>
      <c r="JQS14" s="101"/>
      <c r="JQT14" s="101"/>
      <c r="JQU14" s="101"/>
      <c r="JQV14" s="101"/>
      <c r="JQW14" s="101"/>
      <c r="JQX14" s="101"/>
      <c r="JQY14" s="101"/>
      <c r="JQZ14" s="101"/>
      <c r="JRA14" s="101"/>
      <c r="JRB14" s="101"/>
      <c r="JRC14" s="101"/>
      <c r="JRD14" s="101"/>
      <c r="JRE14" s="101"/>
      <c r="JRF14" s="101"/>
      <c r="JRG14" s="101"/>
      <c r="JRH14" s="101"/>
      <c r="JRI14" s="101"/>
      <c r="JRJ14" s="101"/>
      <c r="JRK14" s="101"/>
      <c r="JRL14" s="101"/>
      <c r="JRM14" s="101"/>
      <c r="JRN14" s="101"/>
      <c r="JRO14" s="101"/>
      <c r="JRP14" s="101"/>
      <c r="JRQ14" s="101"/>
      <c r="JRR14" s="101"/>
      <c r="JRS14" s="101"/>
      <c r="JRT14" s="101"/>
      <c r="JRU14" s="101"/>
      <c r="JRV14" s="101"/>
      <c r="JRW14" s="101"/>
      <c r="JRX14" s="101"/>
      <c r="JRY14" s="101"/>
      <c r="JRZ14" s="101"/>
      <c r="JSA14" s="101"/>
      <c r="JSB14" s="101"/>
      <c r="JSC14" s="101"/>
      <c r="JSD14" s="101"/>
      <c r="JSE14" s="101"/>
      <c r="JSF14" s="101"/>
      <c r="JSG14" s="101"/>
      <c r="JSH14" s="101"/>
      <c r="JSI14" s="101"/>
      <c r="JSJ14" s="101"/>
      <c r="JSK14" s="101"/>
      <c r="JSL14" s="101"/>
      <c r="JSM14" s="101"/>
      <c r="JSN14" s="101"/>
      <c r="JSO14" s="101"/>
      <c r="JSP14" s="101"/>
      <c r="JSQ14" s="101"/>
      <c r="JSR14" s="101"/>
      <c r="JSS14" s="101"/>
      <c r="JST14" s="101"/>
      <c r="JSU14" s="101"/>
      <c r="JSV14" s="101"/>
      <c r="JSW14" s="101"/>
      <c r="JSX14" s="101"/>
      <c r="JSY14" s="101"/>
      <c r="JSZ14" s="101"/>
      <c r="JTA14" s="101"/>
      <c r="JTB14" s="101"/>
      <c r="JTC14" s="101"/>
      <c r="JTD14" s="101"/>
      <c r="JTE14" s="101"/>
      <c r="JTF14" s="101"/>
      <c r="JTG14" s="101"/>
      <c r="JTH14" s="101"/>
      <c r="JTI14" s="101"/>
      <c r="JTJ14" s="101"/>
      <c r="JTK14" s="101"/>
      <c r="JTL14" s="101"/>
      <c r="JTM14" s="101"/>
      <c r="JTN14" s="101"/>
      <c r="JTO14" s="101"/>
      <c r="JTP14" s="101"/>
      <c r="JTQ14" s="101"/>
      <c r="JTR14" s="101"/>
      <c r="JTS14" s="101"/>
      <c r="JTT14" s="101"/>
      <c r="JTU14" s="101"/>
      <c r="JTV14" s="101"/>
      <c r="JTW14" s="101"/>
      <c r="JTX14" s="101"/>
      <c r="JTY14" s="101"/>
      <c r="JTZ14" s="101"/>
      <c r="JUA14" s="101"/>
      <c r="JUB14" s="101"/>
      <c r="JUC14" s="101"/>
      <c r="JUD14" s="101"/>
      <c r="JUE14" s="101"/>
      <c r="JUF14" s="101"/>
      <c r="JUG14" s="101"/>
      <c r="JUH14" s="101"/>
      <c r="JUI14" s="101"/>
      <c r="JUJ14" s="101"/>
      <c r="JUK14" s="101"/>
      <c r="JUL14" s="101"/>
      <c r="JUM14" s="101"/>
      <c r="JUN14" s="101"/>
      <c r="JUO14" s="101"/>
      <c r="JUP14" s="101"/>
      <c r="JUQ14" s="101"/>
      <c r="JUR14" s="101"/>
      <c r="JUS14" s="101"/>
      <c r="JUT14" s="101"/>
      <c r="JUU14" s="101"/>
      <c r="JUV14" s="101"/>
      <c r="JUW14" s="101"/>
      <c r="JUX14" s="101"/>
      <c r="JUY14" s="101"/>
      <c r="JUZ14" s="101"/>
      <c r="JVA14" s="101"/>
      <c r="JVB14" s="101"/>
      <c r="JVC14" s="101"/>
      <c r="JVD14" s="101"/>
      <c r="JVE14" s="101"/>
      <c r="JVF14" s="101"/>
      <c r="JVG14" s="101"/>
      <c r="JVH14" s="101"/>
      <c r="JVI14" s="101"/>
      <c r="JVJ14" s="101"/>
      <c r="JVK14" s="101"/>
      <c r="JVL14" s="101"/>
      <c r="JVM14" s="101"/>
      <c r="JVN14" s="101"/>
      <c r="JVO14" s="101"/>
      <c r="JVP14" s="101"/>
      <c r="JVQ14" s="101"/>
      <c r="JVR14" s="101"/>
      <c r="JVS14" s="101"/>
      <c r="JVT14" s="101"/>
      <c r="JVU14" s="101"/>
      <c r="JVV14" s="101"/>
      <c r="JVW14" s="101"/>
      <c r="JVX14" s="101"/>
      <c r="JVY14" s="101"/>
      <c r="JVZ14" s="101"/>
      <c r="JWA14" s="101"/>
      <c r="JWB14" s="101"/>
      <c r="JWC14" s="101"/>
      <c r="JWD14" s="101"/>
      <c r="JWE14" s="101"/>
      <c r="JWF14" s="101"/>
      <c r="JWG14" s="101"/>
      <c r="JWH14" s="101"/>
      <c r="JWI14" s="101"/>
      <c r="JWJ14" s="101"/>
      <c r="JWK14" s="101"/>
      <c r="JWL14" s="101"/>
      <c r="JWM14" s="101"/>
      <c r="JWN14" s="101"/>
      <c r="JWO14" s="101"/>
      <c r="JWP14" s="101"/>
      <c r="JWQ14" s="101"/>
      <c r="JWR14" s="101"/>
      <c r="JWS14" s="101"/>
      <c r="JWT14" s="101"/>
      <c r="JWU14" s="101"/>
      <c r="JWV14" s="101"/>
      <c r="JWW14" s="101"/>
      <c r="JWX14" s="101"/>
      <c r="JWY14" s="101"/>
      <c r="JWZ14" s="101"/>
      <c r="JXA14" s="101"/>
      <c r="JXB14" s="101"/>
      <c r="JXC14" s="101"/>
      <c r="JXD14" s="101"/>
      <c r="JXE14" s="101"/>
      <c r="JXF14" s="101"/>
      <c r="JXG14" s="101"/>
      <c r="JXH14" s="101"/>
      <c r="JXI14" s="101"/>
      <c r="JXJ14" s="101"/>
      <c r="JXK14" s="101"/>
      <c r="JXL14" s="101"/>
      <c r="JXM14" s="101"/>
      <c r="JXN14" s="101"/>
      <c r="JXO14" s="101"/>
      <c r="JXP14" s="101"/>
      <c r="JXQ14" s="101"/>
      <c r="JXR14" s="101"/>
      <c r="JXS14" s="101"/>
      <c r="JXT14" s="101"/>
      <c r="JXU14" s="101"/>
      <c r="JXV14" s="101"/>
      <c r="JXW14" s="101"/>
      <c r="JXX14" s="101"/>
      <c r="JXY14" s="101"/>
      <c r="JXZ14" s="101"/>
      <c r="JYA14" s="101"/>
      <c r="JYB14" s="101"/>
      <c r="JYC14" s="101"/>
      <c r="JYD14" s="101"/>
      <c r="JYE14" s="101"/>
      <c r="JYF14" s="101"/>
      <c r="JYG14" s="101"/>
      <c r="JYH14" s="101"/>
      <c r="JYI14" s="101"/>
      <c r="JYJ14" s="101"/>
      <c r="JYK14" s="101"/>
      <c r="JYL14" s="101"/>
      <c r="JYM14" s="101"/>
      <c r="JYN14" s="101"/>
      <c r="JYO14" s="101"/>
      <c r="JYP14" s="101"/>
      <c r="JYQ14" s="101"/>
      <c r="JYR14" s="101"/>
      <c r="JYS14" s="101"/>
      <c r="JYT14" s="101"/>
      <c r="JYU14" s="101"/>
      <c r="JYV14" s="101"/>
      <c r="JYW14" s="101"/>
      <c r="JYX14" s="101"/>
      <c r="JYY14" s="101"/>
      <c r="JYZ14" s="101"/>
      <c r="JZA14" s="101"/>
      <c r="JZB14" s="101"/>
      <c r="JZC14" s="101"/>
      <c r="JZD14" s="101"/>
      <c r="JZE14" s="101"/>
      <c r="JZF14" s="101"/>
      <c r="JZG14" s="101"/>
      <c r="JZH14" s="101"/>
      <c r="JZI14" s="101"/>
      <c r="JZJ14" s="101"/>
      <c r="JZK14" s="101"/>
      <c r="JZL14" s="101"/>
      <c r="JZM14" s="101"/>
      <c r="JZN14" s="101"/>
      <c r="JZO14" s="101"/>
      <c r="JZP14" s="101"/>
      <c r="JZQ14" s="101"/>
      <c r="JZR14" s="101"/>
      <c r="JZS14" s="101"/>
      <c r="JZT14" s="101"/>
      <c r="JZU14" s="101"/>
      <c r="JZV14" s="101"/>
      <c r="JZW14" s="101"/>
      <c r="JZX14" s="101"/>
      <c r="JZY14" s="101"/>
      <c r="JZZ14" s="101"/>
      <c r="KAA14" s="101"/>
      <c r="KAB14" s="101"/>
      <c r="KAC14" s="101"/>
      <c r="KAD14" s="101"/>
      <c r="KAE14" s="101"/>
      <c r="KAF14" s="101"/>
      <c r="KAG14" s="101"/>
      <c r="KAH14" s="101"/>
      <c r="KAI14" s="101"/>
      <c r="KAJ14" s="101"/>
      <c r="KAK14" s="101"/>
      <c r="KAL14" s="101"/>
      <c r="KAM14" s="101"/>
      <c r="KAN14" s="101"/>
      <c r="KAO14" s="101"/>
      <c r="KAP14" s="101"/>
      <c r="KAQ14" s="101"/>
      <c r="KAR14" s="101"/>
      <c r="KAS14" s="101"/>
      <c r="KAT14" s="101"/>
      <c r="KAU14" s="101"/>
      <c r="KAV14" s="101"/>
      <c r="KAW14" s="101"/>
      <c r="KAX14" s="101"/>
      <c r="KAY14" s="101"/>
      <c r="KAZ14" s="101"/>
      <c r="KBA14" s="101"/>
      <c r="KBB14" s="101"/>
      <c r="KBC14" s="101"/>
      <c r="KBD14" s="101"/>
      <c r="KBE14" s="101"/>
      <c r="KBF14" s="101"/>
      <c r="KBG14" s="101"/>
      <c r="KBH14" s="101"/>
      <c r="KBI14" s="101"/>
      <c r="KBJ14" s="101"/>
      <c r="KBK14" s="101"/>
      <c r="KBL14" s="101"/>
      <c r="KBM14" s="101"/>
      <c r="KBN14" s="101"/>
      <c r="KBO14" s="101"/>
      <c r="KBP14" s="101"/>
      <c r="KBQ14" s="101"/>
      <c r="KBR14" s="101"/>
      <c r="KBS14" s="101"/>
      <c r="KBT14" s="101"/>
      <c r="KBU14" s="101"/>
      <c r="KBV14" s="101"/>
      <c r="KBW14" s="101"/>
      <c r="KBX14" s="101"/>
      <c r="KBY14" s="101"/>
      <c r="KBZ14" s="101"/>
      <c r="KCA14" s="101"/>
      <c r="KCB14" s="101"/>
      <c r="KCC14" s="101"/>
      <c r="KCD14" s="101"/>
      <c r="KCE14" s="101"/>
      <c r="KCF14" s="101"/>
      <c r="KCG14" s="101"/>
      <c r="KCH14" s="101"/>
      <c r="KCI14" s="101"/>
      <c r="KCJ14" s="101"/>
      <c r="KCK14" s="101"/>
      <c r="KCL14" s="101"/>
      <c r="KCM14" s="101"/>
      <c r="KCN14" s="101"/>
      <c r="KCO14" s="101"/>
      <c r="KCP14" s="101"/>
      <c r="KCQ14" s="101"/>
      <c r="KCR14" s="101"/>
      <c r="KCS14" s="101"/>
      <c r="KCT14" s="101"/>
      <c r="KCU14" s="101"/>
      <c r="KCV14" s="101"/>
      <c r="KCW14" s="101"/>
      <c r="KCX14" s="101"/>
      <c r="KCY14" s="101"/>
      <c r="KCZ14" s="101"/>
      <c r="KDA14" s="101"/>
      <c r="KDB14" s="101"/>
      <c r="KDC14" s="101"/>
      <c r="KDD14" s="101"/>
      <c r="KDE14" s="101"/>
      <c r="KDF14" s="101"/>
      <c r="KDG14" s="101"/>
      <c r="KDH14" s="101"/>
      <c r="KDI14" s="101"/>
      <c r="KDJ14" s="101"/>
      <c r="KDK14" s="101"/>
      <c r="KDL14" s="101"/>
      <c r="KDM14" s="101"/>
      <c r="KDN14" s="101"/>
      <c r="KDO14" s="101"/>
      <c r="KDP14" s="101"/>
      <c r="KDQ14" s="101"/>
      <c r="KDR14" s="101"/>
      <c r="KDS14" s="101"/>
      <c r="KDT14" s="101"/>
      <c r="KDU14" s="101"/>
      <c r="KDV14" s="101"/>
      <c r="KDW14" s="101"/>
      <c r="KDX14" s="101"/>
      <c r="KDY14" s="101"/>
      <c r="KDZ14" s="101"/>
      <c r="KEA14" s="101"/>
      <c r="KEB14" s="101"/>
      <c r="KEC14" s="101"/>
      <c r="KED14" s="101"/>
      <c r="KEE14" s="101"/>
      <c r="KEF14" s="101"/>
      <c r="KEG14" s="101"/>
      <c r="KEH14" s="101"/>
      <c r="KEI14" s="101"/>
      <c r="KEJ14" s="101"/>
      <c r="KEK14" s="101"/>
      <c r="KEL14" s="101"/>
      <c r="KEM14" s="101"/>
      <c r="KEN14" s="101"/>
      <c r="KEO14" s="101"/>
      <c r="KEP14" s="101"/>
      <c r="KEQ14" s="101"/>
      <c r="KER14" s="101"/>
      <c r="KES14" s="101"/>
      <c r="KET14" s="101"/>
      <c r="KEU14" s="101"/>
      <c r="KEV14" s="101"/>
      <c r="KEW14" s="101"/>
      <c r="KEX14" s="101"/>
      <c r="KEY14" s="101"/>
      <c r="KEZ14" s="101"/>
      <c r="KFA14" s="101"/>
      <c r="KFB14" s="101"/>
      <c r="KFC14" s="101"/>
      <c r="KFD14" s="101"/>
      <c r="KFE14" s="101"/>
      <c r="KFF14" s="101"/>
      <c r="KFG14" s="101"/>
      <c r="KFH14" s="101"/>
      <c r="KFI14" s="101"/>
      <c r="KFJ14" s="101"/>
      <c r="KFK14" s="101"/>
      <c r="KFL14" s="101"/>
      <c r="KFM14" s="101"/>
      <c r="KFN14" s="101"/>
      <c r="KFO14" s="101"/>
      <c r="KFP14" s="101"/>
      <c r="KFQ14" s="101"/>
      <c r="KFR14" s="101"/>
      <c r="KFS14" s="101"/>
      <c r="KFT14" s="101"/>
      <c r="KFU14" s="101"/>
      <c r="KFV14" s="101"/>
      <c r="KFW14" s="101"/>
      <c r="KFX14" s="101"/>
      <c r="KFY14" s="101"/>
      <c r="KFZ14" s="101"/>
      <c r="KGA14" s="101"/>
      <c r="KGB14" s="101"/>
      <c r="KGC14" s="101"/>
      <c r="KGD14" s="101"/>
      <c r="KGE14" s="101"/>
      <c r="KGF14" s="101"/>
      <c r="KGG14" s="101"/>
      <c r="KGH14" s="101"/>
      <c r="KGI14" s="101"/>
      <c r="KGJ14" s="101"/>
      <c r="KGK14" s="101"/>
      <c r="KGL14" s="101"/>
      <c r="KGM14" s="101"/>
      <c r="KGN14" s="101"/>
      <c r="KGO14" s="101"/>
      <c r="KGP14" s="101"/>
      <c r="KGQ14" s="101"/>
      <c r="KGR14" s="101"/>
      <c r="KGS14" s="101"/>
      <c r="KGT14" s="101"/>
      <c r="KGU14" s="101"/>
      <c r="KGV14" s="101"/>
      <c r="KGW14" s="101"/>
      <c r="KGX14" s="101"/>
      <c r="KGY14" s="101"/>
      <c r="KGZ14" s="101"/>
      <c r="KHA14" s="101"/>
      <c r="KHB14" s="101"/>
      <c r="KHC14" s="101"/>
      <c r="KHD14" s="101"/>
      <c r="KHE14" s="101"/>
      <c r="KHF14" s="101"/>
      <c r="KHG14" s="101"/>
      <c r="KHH14" s="101"/>
      <c r="KHI14" s="101"/>
      <c r="KHJ14" s="101"/>
      <c r="KHK14" s="101"/>
      <c r="KHL14" s="101"/>
      <c r="KHM14" s="101"/>
      <c r="KHN14" s="101"/>
      <c r="KHO14" s="101"/>
      <c r="KHP14" s="101"/>
      <c r="KHQ14" s="101"/>
      <c r="KHR14" s="101"/>
      <c r="KHS14" s="101"/>
      <c r="KHT14" s="101"/>
      <c r="KHU14" s="101"/>
      <c r="KHV14" s="101"/>
      <c r="KHW14" s="101"/>
      <c r="KHX14" s="101"/>
      <c r="KHY14" s="101"/>
      <c r="KHZ14" s="101"/>
      <c r="KIA14" s="101"/>
      <c r="KIB14" s="101"/>
      <c r="KIC14" s="101"/>
      <c r="KID14" s="101"/>
      <c r="KIE14" s="101"/>
      <c r="KIF14" s="101"/>
      <c r="KIG14" s="101"/>
      <c r="KIH14" s="101"/>
      <c r="KII14" s="101"/>
      <c r="KIJ14" s="101"/>
      <c r="KIK14" s="101"/>
      <c r="KIL14" s="101"/>
      <c r="KIM14" s="101"/>
      <c r="KIN14" s="101"/>
      <c r="KIO14" s="101"/>
      <c r="KIP14" s="101"/>
      <c r="KIQ14" s="101"/>
      <c r="KIR14" s="101"/>
      <c r="KIS14" s="101"/>
      <c r="KIT14" s="101"/>
      <c r="KIU14" s="101"/>
      <c r="KIV14" s="101"/>
      <c r="KIW14" s="101"/>
      <c r="KIX14" s="101"/>
      <c r="KIY14" s="101"/>
      <c r="KIZ14" s="101"/>
      <c r="KJA14" s="101"/>
      <c r="KJB14" s="101"/>
      <c r="KJC14" s="101"/>
      <c r="KJD14" s="101"/>
      <c r="KJE14" s="101"/>
      <c r="KJF14" s="101"/>
      <c r="KJG14" s="101"/>
      <c r="KJH14" s="101"/>
      <c r="KJI14" s="101"/>
      <c r="KJJ14" s="101"/>
      <c r="KJK14" s="101"/>
      <c r="KJL14" s="101"/>
      <c r="KJM14" s="101"/>
      <c r="KJN14" s="101"/>
      <c r="KJO14" s="101"/>
      <c r="KJP14" s="101"/>
      <c r="KJQ14" s="101"/>
      <c r="KJR14" s="101"/>
      <c r="KJS14" s="101"/>
      <c r="KJT14" s="101"/>
      <c r="KJU14" s="101"/>
      <c r="KJV14" s="101"/>
      <c r="KJW14" s="101"/>
      <c r="KJX14" s="101"/>
      <c r="KJY14" s="101"/>
      <c r="KJZ14" s="101"/>
      <c r="KKA14" s="101"/>
      <c r="KKB14" s="101"/>
      <c r="KKC14" s="101"/>
      <c r="KKD14" s="101"/>
      <c r="KKE14" s="101"/>
      <c r="KKF14" s="101"/>
      <c r="KKG14" s="101"/>
      <c r="KKH14" s="101"/>
      <c r="KKI14" s="101"/>
      <c r="KKJ14" s="101"/>
      <c r="KKK14" s="101"/>
      <c r="KKL14" s="101"/>
      <c r="KKM14" s="101"/>
      <c r="KKN14" s="101"/>
      <c r="KKO14" s="101"/>
      <c r="KKP14" s="101"/>
      <c r="KKQ14" s="101"/>
      <c r="KKR14" s="101"/>
      <c r="KKS14" s="101"/>
      <c r="KKT14" s="101"/>
      <c r="KKU14" s="101"/>
      <c r="KKV14" s="101"/>
      <c r="KKW14" s="101"/>
      <c r="KKX14" s="101"/>
      <c r="KKY14" s="101"/>
      <c r="KKZ14" s="101"/>
      <c r="KLA14" s="101"/>
      <c r="KLB14" s="101"/>
      <c r="KLC14" s="101"/>
      <c r="KLD14" s="101"/>
      <c r="KLE14" s="101"/>
      <c r="KLF14" s="101"/>
      <c r="KLG14" s="101"/>
      <c r="KLH14" s="101"/>
      <c r="KLI14" s="101"/>
      <c r="KLJ14" s="101"/>
      <c r="KLK14" s="101"/>
      <c r="KLL14" s="101"/>
      <c r="KLM14" s="101"/>
      <c r="KLN14" s="101"/>
      <c r="KLO14" s="101"/>
      <c r="KLP14" s="101"/>
      <c r="KLQ14" s="101"/>
      <c r="KLR14" s="101"/>
      <c r="KLS14" s="101"/>
      <c r="KLT14" s="101"/>
      <c r="KLU14" s="101"/>
      <c r="KLV14" s="101"/>
      <c r="KLW14" s="101"/>
      <c r="KLX14" s="101"/>
      <c r="KLY14" s="101"/>
      <c r="KLZ14" s="101"/>
      <c r="KMA14" s="101"/>
      <c r="KMB14" s="101"/>
      <c r="KMC14" s="101"/>
      <c r="KMD14" s="101"/>
      <c r="KME14" s="101"/>
      <c r="KMF14" s="101"/>
      <c r="KMG14" s="101"/>
      <c r="KMH14" s="101"/>
      <c r="KMI14" s="101"/>
      <c r="KMJ14" s="101"/>
      <c r="KMK14" s="101"/>
      <c r="KML14" s="101"/>
      <c r="KMM14" s="101"/>
      <c r="KMN14" s="101"/>
      <c r="KMO14" s="101"/>
      <c r="KMP14" s="101"/>
      <c r="KMQ14" s="101"/>
      <c r="KMR14" s="101"/>
      <c r="KMS14" s="101"/>
      <c r="KMT14" s="101"/>
      <c r="KMU14" s="101"/>
      <c r="KMV14" s="101"/>
      <c r="KMW14" s="101"/>
      <c r="KMX14" s="101"/>
      <c r="KMY14" s="101"/>
      <c r="KMZ14" s="101"/>
      <c r="KNA14" s="101"/>
      <c r="KNB14" s="101"/>
      <c r="KNC14" s="101"/>
      <c r="KND14" s="101"/>
      <c r="KNE14" s="101"/>
      <c r="KNF14" s="101"/>
      <c r="KNG14" s="101"/>
      <c r="KNH14" s="101"/>
      <c r="KNI14" s="101"/>
      <c r="KNJ14" s="101"/>
      <c r="KNK14" s="101"/>
      <c r="KNL14" s="101"/>
      <c r="KNM14" s="101"/>
      <c r="KNN14" s="101"/>
      <c r="KNO14" s="101"/>
      <c r="KNP14" s="101"/>
      <c r="KNQ14" s="101"/>
      <c r="KNR14" s="101"/>
      <c r="KNS14" s="101"/>
      <c r="KNT14" s="101"/>
      <c r="KNU14" s="101"/>
      <c r="KNV14" s="101"/>
      <c r="KNW14" s="101"/>
      <c r="KNX14" s="101"/>
      <c r="KNY14" s="101"/>
      <c r="KNZ14" s="101"/>
      <c r="KOA14" s="101"/>
      <c r="KOB14" s="101"/>
      <c r="KOC14" s="101"/>
      <c r="KOD14" s="101"/>
      <c r="KOE14" s="101"/>
      <c r="KOF14" s="101"/>
      <c r="KOG14" s="101"/>
      <c r="KOH14" s="101"/>
      <c r="KOI14" s="101"/>
      <c r="KOJ14" s="101"/>
      <c r="KOK14" s="101"/>
      <c r="KOL14" s="101"/>
      <c r="KOM14" s="101"/>
      <c r="KON14" s="101"/>
      <c r="KOO14" s="101"/>
      <c r="KOP14" s="101"/>
      <c r="KOQ14" s="101"/>
      <c r="KOR14" s="101"/>
      <c r="KOS14" s="101"/>
      <c r="KOT14" s="101"/>
      <c r="KOU14" s="101"/>
      <c r="KOV14" s="101"/>
      <c r="KOW14" s="101"/>
      <c r="KOX14" s="101"/>
      <c r="KOY14" s="101"/>
      <c r="KOZ14" s="101"/>
      <c r="KPA14" s="101"/>
      <c r="KPB14" s="101"/>
      <c r="KPC14" s="101"/>
      <c r="KPD14" s="101"/>
      <c r="KPE14" s="101"/>
      <c r="KPF14" s="101"/>
      <c r="KPG14" s="101"/>
      <c r="KPH14" s="101"/>
      <c r="KPI14" s="101"/>
      <c r="KPJ14" s="101"/>
      <c r="KPK14" s="101"/>
      <c r="KPL14" s="101"/>
      <c r="KPM14" s="101"/>
      <c r="KPN14" s="101"/>
      <c r="KPO14" s="101"/>
      <c r="KPP14" s="101"/>
      <c r="KPQ14" s="101"/>
      <c r="KPR14" s="101"/>
      <c r="KPS14" s="101"/>
      <c r="KPT14" s="101"/>
      <c r="KPU14" s="101"/>
      <c r="KPV14" s="101"/>
      <c r="KPW14" s="101"/>
      <c r="KPX14" s="101"/>
      <c r="KPY14" s="101"/>
      <c r="KPZ14" s="101"/>
      <c r="KQA14" s="101"/>
      <c r="KQB14" s="101"/>
      <c r="KQC14" s="101"/>
      <c r="KQD14" s="101"/>
      <c r="KQE14" s="101"/>
      <c r="KQF14" s="101"/>
      <c r="KQG14" s="101"/>
      <c r="KQH14" s="101"/>
      <c r="KQI14" s="101"/>
      <c r="KQJ14" s="101"/>
      <c r="KQK14" s="101"/>
      <c r="KQL14" s="101"/>
      <c r="KQM14" s="101"/>
      <c r="KQN14" s="101"/>
      <c r="KQO14" s="101"/>
      <c r="KQP14" s="101"/>
      <c r="KQQ14" s="101"/>
      <c r="KQR14" s="101"/>
      <c r="KQS14" s="101"/>
      <c r="KQT14" s="101"/>
      <c r="KQU14" s="101"/>
      <c r="KQV14" s="101"/>
      <c r="KQW14" s="101"/>
      <c r="KQX14" s="101"/>
      <c r="KQY14" s="101"/>
      <c r="KQZ14" s="101"/>
      <c r="KRA14" s="101"/>
      <c r="KRB14" s="101"/>
      <c r="KRC14" s="101"/>
      <c r="KRD14" s="101"/>
      <c r="KRE14" s="101"/>
      <c r="KRF14" s="101"/>
      <c r="KRG14" s="101"/>
      <c r="KRH14" s="101"/>
      <c r="KRI14" s="101"/>
      <c r="KRJ14" s="101"/>
      <c r="KRK14" s="101"/>
      <c r="KRL14" s="101"/>
      <c r="KRM14" s="101"/>
      <c r="KRN14" s="101"/>
      <c r="KRO14" s="101"/>
      <c r="KRP14" s="101"/>
      <c r="KRQ14" s="101"/>
      <c r="KRR14" s="101"/>
      <c r="KRS14" s="101"/>
      <c r="KRT14" s="101"/>
      <c r="KRU14" s="101"/>
      <c r="KRV14" s="101"/>
      <c r="KRW14" s="101"/>
      <c r="KRX14" s="101"/>
      <c r="KRY14" s="101"/>
      <c r="KRZ14" s="101"/>
      <c r="KSA14" s="101"/>
      <c r="KSB14" s="101"/>
      <c r="KSC14" s="101"/>
      <c r="KSD14" s="101"/>
      <c r="KSE14" s="101"/>
      <c r="KSF14" s="101"/>
      <c r="KSG14" s="101"/>
      <c r="KSH14" s="101"/>
      <c r="KSI14" s="101"/>
      <c r="KSJ14" s="101"/>
      <c r="KSK14" s="101"/>
      <c r="KSL14" s="101"/>
      <c r="KSM14" s="101"/>
      <c r="KSN14" s="101"/>
      <c r="KSO14" s="101"/>
      <c r="KSP14" s="101"/>
      <c r="KSQ14" s="101"/>
      <c r="KSR14" s="101"/>
      <c r="KSS14" s="101"/>
      <c r="KST14" s="101"/>
      <c r="KSU14" s="101"/>
      <c r="KSV14" s="101"/>
      <c r="KSW14" s="101"/>
      <c r="KSX14" s="101"/>
      <c r="KSY14" s="101"/>
      <c r="KSZ14" s="101"/>
      <c r="KTA14" s="101"/>
      <c r="KTB14" s="101"/>
      <c r="KTC14" s="101"/>
      <c r="KTD14" s="101"/>
      <c r="KTE14" s="101"/>
      <c r="KTF14" s="101"/>
      <c r="KTG14" s="101"/>
      <c r="KTH14" s="101"/>
      <c r="KTI14" s="101"/>
      <c r="KTJ14" s="101"/>
      <c r="KTK14" s="101"/>
      <c r="KTL14" s="101"/>
      <c r="KTM14" s="101"/>
      <c r="KTN14" s="101"/>
      <c r="KTO14" s="101"/>
      <c r="KTP14" s="101"/>
      <c r="KTQ14" s="101"/>
      <c r="KTR14" s="101"/>
      <c r="KTS14" s="101"/>
      <c r="KTT14" s="101"/>
      <c r="KTU14" s="101"/>
      <c r="KTV14" s="101"/>
      <c r="KTW14" s="101"/>
      <c r="KTX14" s="101"/>
      <c r="KTY14" s="101"/>
      <c r="KTZ14" s="101"/>
      <c r="KUA14" s="101"/>
      <c r="KUB14" s="101"/>
      <c r="KUC14" s="101"/>
      <c r="KUD14" s="101"/>
      <c r="KUE14" s="101"/>
      <c r="KUF14" s="101"/>
      <c r="KUG14" s="101"/>
      <c r="KUH14" s="101"/>
      <c r="KUI14" s="101"/>
      <c r="KUJ14" s="101"/>
      <c r="KUK14" s="101"/>
      <c r="KUL14" s="101"/>
      <c r="KUM14" s="101"/>
      <c r="KUN14" s="101"/>
      <c r="KUO14" s="101"/>
      <c r="KUP14" s="101"/>
      <c r="KUQ14" s="101"/>
      <c r="KUR14" s="101"/>
      <c r="KUS14" s="101"/>
      <c r="KUT14" s="101"/>
      <c r="KUU14" s="101"/>
      <c r="KUV14" s="101"/>
      <c r="KUW14" s="101"/>
      <c r="KUX14" s="101"/>
      <c r="KUY14" s="101"/>
      <c r="KUZ14" s="101"/>
      <c r="KVA14" s="101"/>
      <c r="KVB14" s="101"/>
      <c r="KVC14" s="101"/>
      <c r="KVD14" s="101"/>
      <c r="KVE14" s="101"/>
      <c r="KVF14" s="101"/>
      <c r="KVG14" s="101"/>
      <c r="KVH14" s="101"/>
      <c r="KVI14" s="101"/>
      <c r="KVJ14" s="101"/>
      <c r="KVK14" s="101"/>
      <c r="KVL14" s="101"/>
      <c r="KVM14" s="101"/>
      <c r="KVN14" s="101"/>
      <c r="KVO14" s="101"/>
      <c r="KVP14" s="101"/>
      <c r="KVQ14" s="101"/>
      <c r="KVR14" s="101"/>
      <c r="KVS14" s="101"/>
      <c r="KVT14" s="101"/>
      <c r="KVU14" s="101"/>
      <c r="KVV14" s="101"/>
      <c r="KVW14" s="101"/>
      <c r="KVX14" s="101"/>
      <c r="KVY14" s="101"/>
      <c r="KVZ14" s="101"/>
      <c r="KWA14" s="101"/>
      <c r="KWB14" s="101"/>
      <c r="KWC14" s="101"/>
      <c r="KWD14" s="101"/>
      <c r="KWE14" s="101"/>
      <c r="KWF14" s="101"/>
      <c r="KWG14" s="101"/>
      <c r="KWH14" s="101"/>
      <c r="KWI14" s="101"/>
      <c r="KWJ14" s="101"/>
      <c r="KWK14" s="101"/>
      <c r="KWL14" s="101"/>
      <c r="KWM14" s="101"/>
      <c r="KWN14" s="101"/>
      <c r="KWO14" s="101"/>
      <c r="KWP14" s="101"/>
      <c r="KWQ14" s="101"/>
      <c r="KWR14" s="101"/>
      <c r="KWS14" s="101"/>
      <c r="KWT14" s="101"/>
      <c r="KWU14" s="101"/>
      <c r="KWV14" s="101"/>
      <c r="KWW14" s="101"/>
      <c r="KWX14" s="101"/>
      <c r="KWY14" s="101"/>
      <c r="KWZ14" s="101"/>
      <c r="KXA14" s="101"/>
      <c r="KXB14" s="101"/>
      <c r="KXC14" s="101"/>
      <c r="KXD14" s="101"/>
      <c r="KXE14" s="101"/>
      <c r="KXF14" s="101"/>
      <c r="KXG14" s="101"/>
      <c r="KXH14" s="101"/>
      <c r="KXI14" s="101"/>
      <c r="KXJ14" s="101"/>
      <c r="KXK14" s="101"/>
      <c r="KXL14" s="101"/>
      <c r="KXM14" s="101"/>
      <c r="KXN14" s="101"/>
      <c r="KXO14" s="101"/>
      <c r="KXP14" s="101"/>
      <c r="KXQ14" s="101"/>
      <c r="KXR14" s="101"/>
      <c r="KXS14" s="101"/>
      <c r="KXT14" s="101"/>
      <c r="KXU14" s="101"/>
      <c r="KXV14" s="101"/>
      <c r="KXW14" s="101"/>
      <c r="KXX14" s="101"/>
      <c r="KXY14" s="101"/>
      <c r="KXZ14" s="101"/>
      <c r="KYA14" s="101"/>
      <c r="KYB14" s="101"/>
      <c r="KYC14" s="101"/>
      <c r="KYD14" s="101"/>
      <c r="KYE14" s="101"/>
      <c r="KYF14" s="101"/>
      <c r="KYG14" s="101"/>
      <c r="KYH14" s="101"/>
      <c r="KYI14" s="101"/>
      <c r="KYJ14" s="101"/>
      <c r="KYK14" s="101"/>
      <c r="KYL14" s="101"/>
      <c r="KYM14" s="101"/>
      <c r="KYN14" s="101"/>
      <c r="KYO14" s="101"/>
      <c r="KYP14" s="101"/>
      <c r="KYQ14" s="101"/>
      <c r="KYR14" s="101"/>
      <c r="KYS14" s="101"/>
      <c r="KYT14" s="101"/>
      <c r="KYU14" s="101"/>
      <c r="KYV14" s="101"/>
      <c r="KYW14" s="101"/>
      <c r="KYX14" s="101"/>
      <c r="KYY14" s="101"/>
      <c r="KYZ14" s="101"/>
      <c r="KZA14" s="101"/>
      <c r="KZB14" s="101"/>
      <c r="KZC14" s="101"/>
      <c r="KZD14" s="101"/>
      <c r="KZE14" s="101"/>
      <c r="KZF14" s="101"/>
      <c r="KZG14" s="101"/>
      <c r="KZH14" s="101"/>
      <c r="KZI14" s="101"/>
      <c r="KZJ14" s="101"/>
      <c r="KZK14" s="101"/>
      <c r="KZL14" s="101"/>
      <c r="KZM14" s="101"/>
      <c r="KZN14" s="101"/>
      <c r="KZO14" s="101"/>
      <c r="KZP14" s="101"/>
      <c r="KZQ14" s="101"/>
      <c r="KZR14" s="101"/>
      <c r="KZS14" s="101"/>
      <c r="KZT14" s="101"/>
      <c r="KZU14" s="101"/>
      <c r="KZV14" s="101"/>
      <c r="KZW14" s="101"/>
      <c r="KZX14" s="101"/>
      <c r="KZY14" s="101"/>
      <c r="KZZ14" s="101"/>
      <c r="LAA14" s="101"/>
      <c r="LAB14" s="101"/>
      <c r="LAC14" s="101"/>
      <c r="LAD14" s="101"/>
      <c r="LAE14" s="101"/>
      <c r="LAF14" s="101"/>
      <c r="LAG14" s="101"/>
      <c r="LAH14" s="101"/>
      <c r="LAI14" s="101"/>
      <c r="LAJ14" s="101"/>
      <c r="LAK14" s="101"/>
      <c r="LAL14" s="101"/>
      <c r="LAM14" s="101"/>
      <c r="LAN14" s="101"/>
      <c r="LAO14" s="101"/>
      <c r="LAP14" s="101"/>
      <c r="LAQ14" s="101"/>
      <c r="LAR14" s="101"/>
      <c r="LAS14" s="101"/>
      <c r="LAT14" s="101"/>
      <c r="LAU14" s="101"/>
      <c r="LAV14" s="101"/>
      <c r="LAW14" s="101"/>
      <c r="LAX14" s="101"/>
      <c r="LAY14" s="101"/>
      <c r="LAZ14" s="101"/>
      <c r="LBA14" s="101"/>
      <c r="LBB14" s="101"/>
      <c r="LBC14" s="101"/>
      <c r="LBD14" s="101"/>
      <c r="LBE14" s="101"/>
      <c r="LBF14" s="101"/>
      <c r="LBG14" s="101"/>
      <c r="LBH14" s="101"/>
      <c r="LBI14" s="101"/>
      <c r="LBJ14" s="101"/>
      <c r="LBK14" s="101"/>
      <c r="LBL14" s="101"/>
      <c r="LBM14" s="101"/>
      <c r="LBN14" s="101"/>
      <c r="LBO14" s="101"/>
      <c r="LBP14" s="101"/>
      <c r="LBQ14" s="101"/>
      <c r="LBR14" s="101"/>
      <c r="LBS14" s="101"/>
      <c r="LBT14" s="101"/>
      <c r="LBU14" s="101"/>
      <c r="LBV14" s="101"/>
      <c r="LBW14" s="101"/>
      <c r="LBX14" s="101"/>
      <c r="LBY14" s="101"/>
      <c r="LBZ14" s="101"/>
      <c r="LCA14" s="101"/>
      <c r="LCB14" s="101"/>
      <c r="LCC14" s="101"/>
      <c r="LCD14" s="101"/>
      <c r="LCE14" s="101"/>
      <c r="LCF14" s="101"/>
      <c r="LCG14" s="101"/>
      <c r="LCH14" s="101"/>
      <c r="LCI14" s="101"/>
      <c r="LCJ14" s="101"/>
      <c r="LCK14" s="101"/>
      <c r="LCL14" s="101"/>
      <c r="LCM14" s="101"/>
      <c r="LCN14" s="101"/>
      <c r="LCO14" s="101"/>
      <c r="LCP14" s="101"/>
      <c r="LCQ14" s="101"/>
      <c r="LCR14" s="101"/>
      <c r="LCS14" s="101"/>
      <c r="LCT14" s="101"/>
      <c r="LCU14" s="101"/>
      <c r="LCV14" s="101"/>
      <c r="LCW14" s="101"/>
      <c r="LCX14" s="101"/>
      <c r="LCY14" s="101"/>
      <c r="LCZ14" s="101"/>
      <c r="LDA14" s="101"/>
      <c r="LDB14" s="101"/>
      <c r="LDC14" s="101"/>
      <c r="LDD14" s="101"/>
      <c r="LDE14" s="101"/>
      <c r="LDF14" s="101"/>
      <c r="LDG14" s="101"/>
      <c r="LDH14" s="101"/>
      <c r="LDI14" s="101"/>
      <c r="LDJ14" s="101"/>
      <c r="LDK14" s="101"/>
      <c r="LDL14" s="101"/>
      <c r="LDM14" s="101"/>
      <c r="LDN14" s="101"/>
      <c r="LDO14" s="101"/>
      <c r="LDP14" s="101"/>
      <c r="LDQ14" s="101"/>
      <c r="LDR14" s="101"/>
      <c r="LDS14" s="101"/>
      <c r="LDT14" s="101"/>
      <c r="LDU14" s="101"/>
      <c r="LDV14" s="101"/>
      <c r="LDW14" s="101"/>
      <c r="LDX14" s="101"/>
      <c r="LDY14" s="101"/>
      <c r="LDZ14" s="101"/>
      <c r="LEA14" s="101"/>
      <c r="LEB14" s="101"/>
      <c r="LEC14" s="101"/>
      <c r="LED14" s="101"/>
      <c r="LEE14" s="101"/>
      <c r="LEF14" s="101"/>
      <c r="LEG14" s="101"/>
      <c r="LEH14" s="101"/>
      <c r="LEI14" s="101"/>
      <c r="LEJ14" s="101"/>
      <c r="LEK14" s="101"/>
      <c r="LEL14" s="101"/>
      <c r="LEM14" s="101"/>
      <c r="LEN14" s="101"/>
      <c r="LEO14" s="101"/>
      <c r="LEP14" s="101"/>
      <c r="LEQ14" s="101"/>
      <c r="LER14" s="101"/>
      <c r="LES14" s="101"/>
      <c r="LET14" s="101"/>
      <c r="LEU14" s="101"/>
      <c r="LEV14" s="101"/>
      <c r="LEW14" s="101"/>
      <c r="LEX14" s="101"/>
      <c r="LEY14" s="101"/>
      <c r="LEZ14" s="101"/>
      <c r="LFA14" s="101"/>
      <c r="LFB14" s="101"/>
      <c r="LFC14" s="101"/>
      <c r="LFD14" s="101"/>
      <c r="LFE14" s="101"/>
      <c r="LFF14" s="101"/>
      <c r="LFG14" s="101"/>
      <c r="LFH14" s="101"/>
      <c r="LFI14" s="101"/>
      <c r="LFJ14" s="101"/>
      <c r="LFK14" s="101"/>
      <c r="LFL14" s="101"/>
      <c r="LFM14" s="101"/>
      <c r="LFN14" s="101"/>
      <c r="LFO14" s="101"/>
      <c r="LFP14" s="101"/>
      <c r="LFQ14" s="101"/>
      <c r="LFR14" s="101"/>
      <c r="LFS14" s="101"/>
      <c r="LFT14" s="101"/>
      <c r="LFU14" s="101"/>
      <c r="LFV14" s="101"/>
      <c r="LFW14" s="101"/>
      <c r="LFX14" s="101"/>
      <c r="LFY14" s="101"/>
      <c r="LFZ14" s="101"/>
      <c r="LGA14" s="101"/>
      <c r="LGB14" s="101"/>
      <c r="LGC14" s="101"/>
      <c r="LGD14" s="101"/>
      <c r="LGE14" s="101"/>
      <c r="LGF14" s="101"/>
      <c r="LGG14" s="101"/>
      <c r="LGH14" s="101"/>
      <c r="LGI14" s="101"/>
      <c r="LGJ14" s="101"/>
      <c r="LGK14" s="101"/>
      <c r="LGL14" s="101"/>
      <c r="LGM14" s="101"/>
      <c r="LGN14" s="101"/>
      <c r="LGO14" s="101"/>
      <c r="LGP14" s="101"/>
      <c r="LGQ14" s="101"/>
      <c r="LGR14" s="101"/>
      <c r="LGS14" s="101"/>
      <c r="LGT14" s="101"/>
      <c r="LGU14" s="101"/>
      <c r="LGV14" s="101"/>
      <c r="LGW14" s="101"/>
      <c r="LGX14" s="101"/>
      <c r="LGY14" s="101"/>
      <c r="LGZ14" s="101"/>
      <c r="LHA14" s="101"/>
      <c r="LHB14" s="101"/>
      <c r="LHC14" s="101"/>
      <c r="LHD14" s="101"/>
      <c r="LHE14" s="101"/>
      <c r="LHF14" s="101"/>
      <c r="LHG14" s="101"/>
      <c r="LHH14" s="101"/>
      <c r="LHI14" s="101"/>
      <c r="LHJ14" s="101"/>
      <c r="LHK14" s="101"/>
      <c r="LHL14" s="101"/>
      <c r="LHM14" s="101"/>
      <c r="LHN14" s="101"/>
      <c r="LHO14" s="101"/>
      <c r="LHP14" s="101"/>
      <c r="LHQ14" s="101"/>
      <c r="LHR14" s="101"/>
      <c r="LHS14" s="101"/>
      <c r="LHT14" s="101"/>
      <c r="LHU14" s="101"/>
      <c r="LHV14" s="101"/>
      <c r="LHW14" s="101"/>
      <c r="LHX14" s="101"/>
      <c r="LHY14" s="101"/>
      <c r="LHZ14" s="101"/>
      <c r="LIA14" s="101"/>
      <c r="LIB14" s="101"/>
      <c r="LIC14" s="101"/>
      <c r="LID14" s="101"/>
      <c r="LIE14" s="101"/>
      <c r="LIF14" s="101"/>
      <c r="LIG14" s="101"/>
      <c r="LIH14" s="101"/>
      <c r="LII14" s="101"/>
      <c r="LIJ14" s="101"/>
      <c r="LIK14" s="101"/>
      <c r="LIL14" s="101"/>
      <c r="LIM14" s="101"/>
      <c r="LIN14" s="101"/>
      <c r="LIO14" s="101"/>
      <c r="LIP14" s="101"/>
      <c r="LIQ14" s="101"/>
      <c r="LIR14" s="101"/>
      <c r="LIS14" s="101"/>
      <c r="LIT14" s="101"/>
      <c r="LIU14" s="101"/>
      <c r="LIV14" s="101"/>
      <c r="LIW14" s="101"/>
      <c r="LIX14" s="101"/>
      <c r="LIY14" s="101"/>
      <c r="LIZ14" s="101"/>
      <c r="LJA14" s="101"/>
      <c r="LJB14" s="101"/>
      <c r="LJC14" s="101"/>
      <c r="LJD14" s="101"/>
      <c r="LJE14" s="101"/>
      <c r="LJF14" s="101"/>
      <c r="LJG14" s="101"/>
      <c r="LJH14" s="101"/>
      <c r="LJI14" s="101"/>
      <c r="LJJ14" s="101"/>
      <c r="LJK14" s="101"/>
      <c r="LJL14" s="101"/>
      <c r="LJM14" s="101"/>
      <c r="LJN14" s="101"/>
      <c r="LJO14" s="101"/>
      <c r="LJP14" s="101"/>
      <c r="LJQ14" s="101"/>
      <c r="LJR14" s="101"/>
      <c r="LJS14" s="101"/>
      <c r="LJT14" s="101"/>
      <c r="LJU14" s="101"/>
      <c r="LJV14" s="101"/>
      <c r="LJW14" s="101"/>
      <c r="LJX14" s="101"/>
      <c r="LJY14" s="101"/>
      <c r="LJZ14" s="101"/>
      <c r="LKA14" s="101"/>
      <c r="LKB14" s="101"/>
      <c r="LKC14" s="101"/>
      <c r="LKD14" s="101"/>
      <c r="LKE14" s="101"/>
      <c r="LKF14" s="101"/>
      <c r="LKG14" s="101"/>
      <c r="LKH14" s="101"/>
      <c r="LKI14" s="101"/>
      <c r="LKJ14" s="101"/>
      <c r="LKK14" s="101"/>
      <c r="LKL14" s="101"/>
      <c r="LKM14" s="101"/>
      <c r="LKN14" s="101"/>
      <c r="LKO14" s="101"/>
      <c r="LKP14" s="101"/>
      <c r="LKQ14" s="101"/>
      <c r="LKR14" s="101"/>
      <c r="LKS14" s="101"/>
      <c r="LKT14" s="101"/>
      <c r="LKU14" s="101"/>
      <c r="LKV14" s="101"/>
      <c r="LKW14" s="101"/>
      <c r="LKX14" s="101"/>
      <c r="LKY14" s="101"/>
      <c r="LKZ14" s="101"/>
      <c r="LLA14" s="101"/>
      <c r="LLB14" s="101"/>
      <c r="LLC14" s="101"/>
      <c r="LLD14" s="101"/>
      <c r="LLE14" s="101"/>
      <c r="LLF14" s="101"/>
      <c r="LLG14" s="101"/>
      <c r="LLH14" s="101"/>
      <c r="LLI14" s="101"/>
      <c r="LLJ14" s="101"/>
      <c r="LLK14" s="101"/>
      <c r="LLL14" s="101"/>
      <c r="LLM14" s="101"/>
      <c r="LLN14" s="101"/>
      <c r="LLO14" s="101"/>
      <c r="LLP14" s="101"/>
      <c r="LLQ14" s="101"/>
      <c r="LLR14" s="101"/>
      <c r="LLS14" s="101"/>
      <c r="LLT14" s="101"/>
      <c r="LLU14" s="101"/>
      <c r="LLV14" s="101"/>
      <c r="LLW14" s="101"/>
      <c r="LLX14" s="101"/>
      <c r="LLY14" s="101"/>
      <c r="LLZ14" s="101"/>
      <c r="LMA14" s="101"/>
      <c r="LMB14" s="101"/>
      <c r="LMC14" s="101"/>
      <c r="LMD14" s="101"/>
      <c r="LME14" s="101"/>
      <c r="LMF14" s="101"/>
      <c r="LMG14" s="101"/>
      <c r="LMH14" s="101"/>
      <c r="LMI14" s="101"/>
      <c r="LMJ14" s="101"/>
      <c r="LMK14" s="101"/>
      <c r="LML14" s="101"/>
      <c r="LMM14" s="101"/>
      <c r="LMN14" s="101"/>
      <c r="LMO14" s="101"/>
      <c r="LMP14" s="101"/>
      <c r="LMQ14" s="101"/>
      <c r="LMR14" s="101"/>
      <c r="LMS14" s="101"/>
      <c r="LMT14" s="101"/>
      <c r="LMU14" s="101"/>
      <c r="LMV14" s="101"/>
      <c r="LMW14" s="101"/>
      <c r="LMX14" s="101"/>
      <c r="LMY14" s="101"/>
      <c r="LMZ14" s="101"/>
      <c r="LNA14" s="101"/>
      <c r="LNB14" s="101"/>
      <c r="LNC14" s="101"/>
      <c r="LND14" s="101"/>
      <c r="LNE14" s="101"/>
      <c r="LNF14" s="101"/>
      <c r="LNG14" s="101"/>
      <c r="LNH14" s="101"/>
      <c r="LNI14" s="101"/>
      <c r="LNJ14" s="101"/>
      <c r="LNK14" s="101"/>
      <c r="LNL14" s="101"/>
      <c r="LNM14" s="101"/>
      <c r="LNN14" s="101"/>
      <c r="LNO14" s="101"/>
      <c r="LNP14" s="101"/>
      <c r="LNQ14" s="101"/>
      <c r="LNR14" s="101"/>
      <c r="LNS14" s="101"/>
      <c r="LNT14" s="101"/>
      <c r="LNU14" s="101"/>
      <c r="LNV14" s="101"/>
      <c r="LNW14" s="101"/>
      <c r="LNX14" s="101"/>
      <c r="LNY14" s="101"/>
      <c r="LNZ14" s="101"/>
      <c r="LOA14" s="101"/>
      <c r="LOB14" s="101"/>
      <c r="LOC14" s="101"/>
      <c r="LOD14" s="101"/>
      <c r="LOE14" s="101"/>
      <c r="LOF14" s="101"/>
      <c r="LOG14" s="101"/>
      <c r="LOH14" s="101"/>
      <c r="LOI14" s="101"/>
      <c r="LOJ14" s="101"/>
      <c r="LOK14" s="101"/>
      <c r="LOL14" s="101"/>
      <c r="LOM14" s="101"/>
      <c r="LON14" s="101"/>
      <c r="LOO14" s="101"/>
      <c r="LOP14" s="101"/>
      <c r="LOQ14" s="101"/>
      <c r="LOR14" s="101"/>
      <c r="LOS14" s="101"/>
      <c r="LOT14" s="101"/>
      <c r="LOU14" s="101"/>
      <c r="LOV14" s="101"/>
      <c r="LOW14" s="101"/>
      <c r="LOX14" s="101"/>
      <c r="LOY14" s="101"/>
      <c r="LOZ14" s="101"/>
      <c r="LPA14" s="101"/>
      <c r="LPB14" s="101"/>
      <c r="LPC14" s="101"/>
      <c r="LPD14" s="101"/>
      <c r="LPE14" s="101"/>
      <c r="LPF14" s="101"/>
      <c r="LPG14" s="101"/>
      <c r="LPH14" s="101"/>
      <c r="LPI14" s="101"/>
      <c r="LPJ14" s="101"/>
      <c r="LPK14" s="101"/>
      <c r="LPL14" s="101"/>
      <c r="LPM14" s="101"/>
      <c r="LPN14" s="101"/>
      <c r="LPO14" s="101"/>
      <c r="LPP14" s="101"/>
      <c r="LPQ14" s="101"/>
      <c r="LPR14" s="101"/>
      <c r="LPS14" s="101"/>
      <c r="LPT14" s="101"/>
      <c r="LPU14" s="101"/>
      <c r="LPV14" s="101"/>
      <c r="LPW14" s="101"/>
      <c r="LPX14" s="101"/>
      <c r="LPY14" s="101"/>
      <c r="LPZ14" s="101"/>
      <c r="LQA14" s="101"/>
      <c r="LQB14" s="101"/>
      <c r="LQC14" s="101"/>
      <c r="LQD14" s="101"/>
      <c r="LQE14" s="101"/>
      <c r="LQF14" s="101"/>
      <c r="LQG14" s="101"/>
      <c r="LQH14" s="101"/>
      <c r="LQI14" s="101"/>
      <c r="LQJ14" s="101"/>
      <c r="LQK14" s="101"/>
      <c r="LQL14" s="101"/>
      <c r="LQM14" s="101"/>
      <c r="LQN14" s="101"/>
      <c r="LQO14" s="101"/>
      <c r="LQP14" s="101"/>
      <c r="LQQ14" s="101"/>
      <c r="LQR14" s="101"/>
      <c r="LQS14" s="101"/>
      <c r="LQT14" s="101"/>
      <c r="LQU14" s="101"/>
      <c r="LQV14" s="101"/>
      <c r="LQW14" s="101"/>
      <c r="LQX14" s="101"/>
      <c r="LQY14" s="101"/>
      <c r="LQZ14" s="101"/>
      <c r="LRA14" s="101"/>
      <c r="LRB14" s="101"/>
      <c r="LRC14" s="101"/>
      <c r="LRD14" s="101"/>
      <c r="LRE14" s="101"/>
      <c r="LRF14" s="101"/>
      <c r="LRG14" s="101"/>
      <c r="LRH14" s="101"/>
      <c r="LRI14" s="101"/>
      <c r="LRJ14" s="101"/>
      <c r="LRK14" s="101"/>
      <c r="LRL14" s="101"/>
      <c r="LRM14" s="101"/>
      <c r="LRN14" s="101"/>
      <c r="LRO14" s="101"/>
      <c r="LRP14" s="101"/>
      <c r="LRQ14" s="101"/>
      <c r="LRR14" s="101"/>
      <c r="LRS14" s="101"/>
      <c r="LRT14" s="101"/>
      <c r="LRU14" s="101"/>
      <c r="LRV14" s="101"/>
      <c r="LRW14" s="101"/>
      <c r="LRX14" s="101"/>
      <c r="LRY14" s="101"/>
      <c r="LRZ14" s="101"/>
      <c r="LSA14" s="101"/>
      <c r="LSB14" s="101"/>
      <c r="LSC14" s="101"/>
      <c r="LSD14" s="101"/>
      <c r="LSE14" s="101"/>
      <c r="LSF14" s="101"/>
      <c r="LSG14" s="101"/>
      <c r="LSH14" s="101"/>
      <c r="LSI14" s="101"/>
      <c r="LSJ14" s="101"/>
      <c r="LSK14" s="101"/>
      <c r="LSL14" s="101"/>
      <c r="LSM14" s="101"/>
      <c r="LSN14" s="101"/>
      <c r="LSO14" s="101"/>
      <c r="LSP14" s="101"/>
      <c r="LSQ14" s="101"/>
      <c r="LSR14" s="101"/>
      <c r="LSS14" s="101"/>
      <c r="LST14" s="101"/>
      <c r="LSU14" s="101"/>
      <c r="LSV14" s="101"/>
      <c r="LSW14" s="101"/>
      <c r="LSX14" s="101"/>
      <c r="LSY14" s="101"/>
      <c r="LSZ14" s="101"/>
      <c r="LTA14" s="101"/>
      <c r="LTB14" s="101"/>
      <c r="LTC14" s="101"/>
      <c r="LTD14" s="101"/>
      <c r="LTE14" s="101"/>
      <c r="LTF14" s="101"/>
      <c r="LTG14" s="101"/>
      <c r="LTH14" s="101"/>
      <c r="LTI14" s="101"/>
      <c r="LTJ14" s="101"/>
      <c r="LTK14" s="101"/>
      <c r="LTL14" s="101"/>
      <c r="LTM14" s="101"/>
      <c r="LTN14" s="101"/>
      <c r="LTO14" s="101"/>
      <c r="LTP14" s="101"/>
      <c r="LTQ14" s="101"/>
      <c r="LTR14" s="101"/>
      <c r="LTS14" s="101"/>
      <c r="LTT14" s="101"/>
      <c r="LTU14" s="101"/>
      <c r="LTV14" s="101"/>
      <c r="LTW14" s="101"/>
      <c r="LTX14" s="101"/>
      <c r="LTY14" s="101"/>
      <c r="LTZ14" s="101"/>
      <c r="LUA14" s="101"/>
      <c r="LUB14" s="101"/>
      <c r="LUC14" s="101"/>
      <c r="LUD14" s="101"/>
      <c r="LUE14" s="101"/>
      <c r="LUF14" s="101"/>
      <c r="LUG14" s="101"/>
      <c r="LUH14" s="101"/>
      <c r="LUI14" s="101"/>
      <c r="LUJ14" s="101"/>
      <c r="LUK14" s="101"/>
      <c r="LUL14" s="101"/>
      <c r="LUM14" s="101"/>
      <c r="LUN14" s="101"/>
      <c r="LUO14" s="101"/>
      <c r="LUP14" s="101"/>
      <c r="LUQ14" s="101"/>
      <c r="LUR14" s="101"/>
      <c r="LUS14" s="101"/>
      <c r="LUT14" s="101"/>
      <c r="LUU14" s="101"/>
      <c r="LUV14" s="101"/>
      <c r="LUW14" s="101"/>
      <c r="LUX14" s="101"/>
      <c r="LUY14" s="101"/>
      <c r="LUZ14" s="101"/>
      <c r="LVA14" s="101"/>
      <c r="LVB14" s="101"/>
      <c r="LVC14" s="101"/>
      <c r="LVD14" s="101"/>
      <c r="LVE14" s="101"/>
      <c r="LVF14" s="101"/>
      <c r="LVG14" s="101"/>
      <c r="LVH14" s="101"/>
      <c r="LVI14" s="101"/>
      <c r="LVJ14" s="101"/>
      <c r="LVK14" s="101"/>
      <c r="LVL14" s="101"/>
      <c r="LVM14" s="101"/>
      <c r="LVN14" s="101"/>
      <c r="LVO14" s="101"/>
      <c r="LVP14" s="101"/>
      <c r="LVQ14" s="101"/>
      <c r="LVR14" s="101"/>
      <c r="LVS14" s="101"/>
      <c r="LVT14" s="101"/>
      <c r="LVU14" s="101"/>
      <c r="LVV14" s="101"/>
      <c r="LVW14" s="101"/>
      <c r="LVX14" s="101"/>
      <c r="LVY14" s="101"/>
      <c r="LVZ14" s="101"/>
      <c r="LWA14" s="101"/>
      <c r="LWB14" s="101"/>
      <c r="LWC14" s="101"/>
      <c r="LWD14" s="101"/>
      <c r="LWE14" s="101"/>
      <c r="LWF14" s="101"/>
      <c r="LWG14" s="101"/>
      <c r="LWH14" s="101"/>
      <c r="LWI14" s="101"/>
      <c r="LWJ14" s="101"/>
      <c r="LWK14" s="101"/>
      <c r="LWL14" s="101"/>
      <c r="LWM14" s="101"/>
      <c r="LWN14" s="101"/>
      <c r="LWO14" s="101"/>
      <c r="LWP14" s="101"/>
      <c r="LWQ14" s="101"/>
      <c r="LWR14" s="101"/>
      <c r="LWS14" s="101"/>
      <c r="LWT14" s="101"/>
      <c r="LWU14" s="101"/>
      <c r="LWV14" s="101"/>
      <c r="LWW14" s="101"/>
      <c r="LWX14" s="101"/>
      <c r="LWY14" s="101"/>
      <c r="LWZ14" s="101"/>
      <c r="LXA14" s="101"/>
      <c r="LXB14" s="101"/>
      <c r="LXC14" s="101"/>
      <c r="LXD14" s="101"/>
      <c r="LXE14" s="101"/>
      <c r="LXF14" s="101"/>
      <c r="LXG14" s="101"/>
      <c r="LXH14" s="101"/>
      <c r="LXI14" s="101"/>
      <c r="LXJ14" s="101"/>
      <c r="LXK14" s="101"/>
      <c r="LXL14" s="101"/>
      <c r="LXM14" s="101"/>
      <c r="LXN14" s="101"/>
      <c r="LXO14" s="101"/>
      <c r="LXP14" s="101"/>
      <c r="LXQ14" s="101"/>
      <c r="LXR14" s="101"/>
      <c r="LXS14" s="101"/>
      <c r="LXT14" s="101"/>
      <c r="LXU14" s="101"/>
      <c r="LXV14" s="101"/>
      <c r="LXW14" s="101"/>
      <c r="LXX14" s="101"/>
      <c r="LXY14" s="101"/>
      <c r="LXZ14" s="101"/>
      <c r="LYA14" s="101"/>
      <c r="LYB14" s="101"/>
      <c r="LYC14" s="101"/>
      <c r="LYD14" s="101"/>
      <c r="LYE14" s="101"/>
      <c r="LYF14" s="101"/>
      <c r="LYG14" s="101"/>
      <c r="LYH14" s="101"/>
      <c r="LYI14" s="101"/>
      <c r="LYJ14" s="101"/>
      <c r="LYK14" s="101"/>
      <c r="LYL14" s="101"/>
      <c r="LYM14" s="101"/>
      <c r="LYN14" s="101"/>
      <c r="LYO14" s="101"/>
      <c r="LYP14" s="101"/>
      <c r="LYQ14" s="101"/>
      <c r="LYR14" s="101"/>
      <c r="LYS14" s="101"/>
      <c r="LYT14" s="101"/>
      <c r="LYU14" s="101"/>
      <c r="LYV14" s="101"/>
      <c r="LYW14" s="101"/>
      <c r="LYX14" s="101"/>
      <c r="LYY14" s="101"/>
      <c r="LYZ14" s="101"/>
      <c r="LZA14" s="101"/>
      <c r="LZB14" s="101"/>
      <c r="LZC14" s="101"/>
      <c r="LZD14" s="101"/>
      <c r="LZE14" s="101"/>
      <c r="LZF14" s="101"/>
      <c r="LZG14" s="101"/>
      <c r="LZH14" s="101"/>
      <c r="LZI14" s="101"/>
      <c r="LZJ14" s="101"/>
      <c r="LZK14" s="101"/>
      <c r="LZL14" s="101"/>
      <c r="LZM14" s="101"/>
      <c r="LZN14" s="101"/>
      <c r="LZO14" s="101"/>
      <c r="LZP14" s="101"/>
      <c r="LZQ14" s="101"/>
      <c r="LZR14" s="101"/>
      <c r="LZS14" s="101"/>
      <c r="LZT14" s="101"/>
      <c r="LZU14" s="101"/>
      <c r="LZV14" s="101"/>
      <c r="LZW14" s="101"/>
      <c r="LZX14" s="101"/>
      <c r="LZY14" s="101"/>
      <c r="LZZ14" s="101"/>
      <c r="MAA14" s="101"/>
      <c r="MAB14" s="101"/>
      <c r="MAC14" s="101"/>
      <c r="MAD14" s="101"/>
      <c r="MAE14" s="101"/>
      <c r="MAF14" s="101"/>
      <c r="MAG14" s="101"/>
      <c r="MAH14" s="101"/>
      <c r="MAI14" s="101"/>
      <c r="MAJ14" s="101"/>
      <c r="MAK14" s="101"/>
      <c r="MAL14" s="101"/>
      <c r="MAM14" s="101"/>
      <c r="MAN14" s="101"/>
      <c r="MAO14" s="101"/>
      <c r="MAP14" s="101"/>
      <c r="MAQ14" s="101"/>
      <c r="MAR14" s="101"/>
      <c r="MAS14" s="101"/>
      <c r="MAT14" s="101"/>
      <c r="MAU14" s="101"/>
      <c r="MAV14" s="101"/>
      <c r="MAW14" s="101"/>
      <c r="MAX14" s="101"/>
      <c r="MAY14" s="101"/>
      <c r="MAZ14" s="101"/>
      <c r="MBA14" s="101"/>
      <c r="MBB14" s="101"/>
      <c r="MBC14" s="101"/>
      <c r="MBD14" s="101"/>
      <c r="MBE14" s="101"/>
      <c r="MBF14" s="101"/>
      <c r="MBG14" s="101"/>
      <c r="MBH14" s="101"/>
      <c r="MBI14" s="101"/>
      <c r="MBJ14" s="101"/>
      <c r="MBK14" s="101"/>
      <c r="MBL14" s="101"/>
      <c r="MBM14" s="101"/>
      <c r="MBN14" s="101"/>
      <c r="MBO14" s="101"/>
      <c r="MBP14" s="101"/>
      <c r="MBQ14" s="101"/>
      <c r="MBR14" s="101"/>
      <c r="MBS14" s="101"/>
      <c r="MBT14" s="101"/>
      <c r="MBU14" s="101"/>
      <c r="MBV14" s="101"/>
      <c r="MBW14" s="101"/>
      <c r="MBX14" s="101"/>
      <c r="MBY14" s="101"/>
      <c r="MBZ14" s="101"/>
      <c r="MCA14" s="101"/>
      <c r="MCB14" s="101"/>
      <c r="MCC14" s="101"/>
      <c r="MCD14" s="101"/>
      <c r="MCE14" s="101"/>
      <c r="MCF14" s="101"/>
      <c r="MCG14" s="101"/>
      <c r="MCH14" s="101"/>
      <c r="MCI14" s="101"/>
      <c r="MCJ14" s="101"/>
      <c r="MCK14" s="101"/>
      <c r="MCL14" s="101"/>
      <c r="MCM14" s="101"/>
      <c r="MCN14" s="101"/>
      <c r="MCO14" s="101"/>
      <c r="MCP14" s="101"/>
      <c r="MCQ14" s="101"/>
      <c r="MCR14" s="101"/>
      <c r="MCS14" s="101"/>
      <c r="MCT14" s="101"/>
      <c r="MCU14" s="101"/>
      <c r="MCV14" s="101"/>
      <c r="MCW14" s="101"/>
      <c r="MCX14" s="101"/>
      <c r="MCY14" s="101"/>
      <c r="MCZ14" s="101"/>
      <c r="MDA14" s="101"/>
      <c r="MDB14" s="101"/>
      <c r="MDC14" s="101"/>
      <c r="MDD14" s="101"/>
      <c r="MDE14" s="101"/>
      <c r="MDF14" s="101"/>
      <c r="MDG14" s="101"/>
      <c r="MDH14" s="101"/>
      <c r="MDI14" s="101"/>
      <c r="MDJ14" s="101"/>
      <c r="MDK14" s="101"/>
      <c r="MDL14" s="101"/>
      <c r="MDM14" s="101"/>
      <c r="MDN14" s="101"/>
      <c r="MDO14" s="101"/>
      <c r="MDP14" s="101"/>
      <c r="MDQ14" s="101"/>
      <c r="MDR14" s="101"/>
      <c r="MDS14" s="101"/>
      <c r="MDT14" s="101"/>
      <c r="MDU14" s="101"/>
      <c r="MDV14" s="101"/>
      <c r="MDW14" s="101"/>
      <c r="MDX14" s="101"/>
      <c r="MDY14" s="101"/>
      <c r="MDZ14" s="101"/>
      <c r="MEA14" s="101"/>
      <c r="MEB14" s="101"/>
      <c r="MEC14" s="101"/>
      <c r="MED14" s="101"/>
      <c r="MEE14" s="101"/>
      <c r="MEF14" s="101"/>
      <c r="MEG14" s="101"/>
      <c r="MEH14" s="101"/>
      <c r="MEI14" s="101"/>
      <c r="MEJ14" s="101"/>
      <c r="MEK14" s="101"/>
      <c r="MEL14" s="101"/>
      <c r="MEM14" s="101"/>
      <c r="MEN14" s="101"/>
      <c r="MEO14" s="101"/>
      <c r="MEP14" s="101"/>
      <c r="MEQ14" s="101"/>
      <c r="MER14" s="101"/>
      <c r="MES14" s="101"/>
      <c r="MET14" s="101"/>
      <c r="MEU14" s="101"/>
      <c r="MEV14" s="101"/>
      <c r="MEW14" s="101"/>
      <c r="MEX14" s="101"/>
      <c r="MEY14" s="101"/>
      <c r="MEZ14" s="101"/>
      <c r="MFA14" s="101"/>
      <c r="MFB14" s="101"/>
      <c r="MFC14" s="101"/>
      <c r="MFD14" s="101"/>
      <c r="MFE14" s="101"/>
      <c r="MFF14" s="101"/>
      <c r="MFG14" s="101"/>
      <c r="MFH14" s="101"/>
      <c r="MFI14" s="101"/>
      <c r="MFJ14" s="101"/>
      <c r="MFK14" s="101"/>
      <c r="MFL14" s="101"/>
      <c r="MFM14" s="101"/>
      <c r="MFN14" s="101"/>
      <c r="MFO14" s="101"/>
      <c r="MFP14" s="101"/>
      <c r="MFQ14" s="101"/>
      <c r="MFR14" s="101"/>
      <c r="MFS14" s="101"/>
      <c r="MFT14" s="101"/>
      <c r="MFU14" s="101"/>
      <c r="MFV14" s="101"/>
      <c r="MFW14" s="101"/>
      <c r="MFX14" s="101"/>
      <c r="MFY14" s="101"/>
      <c r="MFZ14" s="101"/>
      <c r="MGA14" s="101"/>
      <c r="MGB14" s="101"/>
      <c r="MGC14" s="101"/>
      <c r="MGD14" s="101"/>
      <c r="MGE14" s="101"/>
      <c r="MGF14" s="101"/>
      <c r="MGG14" s="101"/>
      <c r="MGH14" s="101"/>
      <c r="MGI14" s="101"/>
      <c r="MGJ14" s="101"/>
      <c r="MGK14" s="101"/>
      <c r="MGL14" s="101"/>
      <c r="MGM14" s="101"/>
      <c r="MGN14" s="101"/>
      <c r="MGO14" s="101"/>
      <c r="MGP14" s="101"/>
      <c r="MGQ14" s="101"/>
      <c r="MGR14" s="101"/>
      <c r="MGS14" s="101"/>
      <c r="MGT14" s="101"/>
      <c r="MGU14" s="101"/>
      <c r="MGV14" s="101"/>
      <c r="MGW14" s="101"/>
      <c r="MGX14" s="101"/>
      <c r="MGY14" s="101"/>
      <c r="MGZ14" s="101"/>
      <c r="MHA14" s="101"/>
      <c r="MHB14" s="101"/>
      <c r="MHC14" s="101"/>
      <c r="MHD14" s="101"/>
      <c r="MHE14" s="101"/>
      <c r="MHF14" s="101"/>
      <c r="MHG14" s="101"/>
      <c r="MHH14" s="101"/>
      <c r="MHI14" s="101"/>
      <c r="MHJ14" s="101"/>
      <c r="MHK14" s="101"/>
      <c r="MHL14" s="101"/>
      <c r="MHM14" s="101"/>
      <c r="MHN14" s="101"/>
      <c r="MHO14" s="101"/>
      <c r="MHP14" s="101"/>
      <c r="MHQ14" s="101"/>
      <c r="MHR14" s="101"/>
      <c r="MHS14" s="101"/>
      <c r="MHT14" s="101"/>
      <c r="MHU14" s="101"/>
      <c r="MHV14" s="101"/>
      <c r="MHW14" s="101"/>
      <c r="MHX14" s="101"/>
      <c r="MHY14" s="101"/>
      <c r="MHZ14" s="101"/>
      <c r="MIA14" s="101"/>
      <c r="MIB14" s="101"/>
      <c r="MIC14" s="101"/>
      <c r="MID14" s="101"/>
      <c r="MIE14" s="101"/>
      <c r="MIF14" s="101"/>
      <c r="MIG14" s="101"/>
      <c r="MIH14" s="101"/>
      <c r="MII14" s="101"/>
      <c r="MIJ14" s="101"/>
      <c r="MIK14" s="101"/>
      <c r="MIL14" s="101"/>
      <c r="MIM14" s="101"/>
      <c r="MIN14" s="101"/>
      <c r="MIO14" s="101"/>
      <c r="MIP14" s="101"/>
      <c r="MIQ14" s="101"/>
      <c r="MIR14" s="101"/>
      <c r="MIS14" s="101"/>
      <c r="MIT14" s="101"/>
      <c r="MIU14" s="101"/>
      <c r="MIV14" s="101"/>
      <c r="MIW14" s="101"/>
      <c r="MIX14" s="101"/>
      <c r="MIY14" s="101"/>
      <c r="MIZ14" s="101"/>
      <c r="MJA14" s="101"/>
      <c r="MJB14" s="101"/>
      <c r="MJC14" s="101"/>
      <c r="MJD14" s="101"/>
      <c r="MJE14" s="101"/>
      <c r="MJF14" s="101"/>
      <c r="MJG14" s="101"/>
      <c r="MJH14" s="101"/>
      <c r="MJI14" s="101"/>
      <c r="MJJ14" s="101"/>
      <c r="MJK14" s="101"/>
      <c r="MJL14" s="101"/>
      <c r="MJM14" s="101"/>
      <c r="MJN14" s="101"/>
      <c r="MJO14" s="101"/>
      <c r="MJP14" s="101"/>
      <c r="MJQ14" s="101"/>
      <c r="MJR14" s="101"/>
      <c r="MJS14" s="101"/>
      <c r="MJT14" s="101"/>
      <c r="MJU14" s="101"/>
      <c r="MJV14" s="101"/>
      <c r="MJW14" s="101"/>
      <c r="MJX14" s="101"/>
      <c r="MJY14" s="101"/>
      <c r="MJZ14" s="101"/>
      <c r="MKA14" s="101"/>
      <c r="MKB14" s="101"/>
      <c r="MKC14" s="101"/>
      <c r="MKD14" s="101"/>
      <c r="MKE14" s="101"/>
      <c r="MKF14" s="101"/>
      <c r="MKG14" s="101"/>
      <c r="MKH14" s="101"/>
      <c r="MKI14" s="101"/>
      <c r="MKJ14" s="101"/>
      <c r="MKK14" s="101"/>
      <c r="MKL14" s="101"/>
      <c r="MKM14" s="101"/>
      <c r="MKN14" s="101"/>
      <c r="MKO14" s="101"/>
      <c r="MKP14" s="101"/>
      <c r="MKQ14" s="101"/>
      <c r="MKR14" s="101"/>
      <c r="MKS14" s="101"/>
      <c r="MKT14" s="101"/>
      <c r="MKU14" s="101"/>
      <c r="MKV14" s="101"/>
      <c r="MKW14" s="101"/>
      <c r="MKX14" s="101"/>
      <c r="MKY14" s="101"/>
      <c r="MKZ14" s="101"/>
      <c r="MLA14" s="101"/>
      <c r="MLB14" s="101"/>
      <c r="MLC14" s="101"/>
      <c r="MLD14" s="101"/>
      <c r="MLE14" s="101"/>
      <c r="MLF14" s="101"/>
      <c r="MLG14" s="101"/>
      <c r="MLH14" s="101"/>
      <c r="MLI14" s="101"/>
      <c r="MLJ14" s="101"/>
      <c r="MLK14" s="101"/>
      <c r="MLL14" s="101"/>
      <c r="MLM14" s="101"/>
      <c r="MLN14" s="101"/>
      <c r="MLO14" s="101"/>
      <c r="MLP14" s="101"/>
      <c r="MLQ14" s="101"/>
      <c r="MLR14" s="101"/>
      <c r="MLS14" s="101"/>
      <c r="MLT14" s="101"/>
      <c r="MLU14" s="101"/>
      <c r="MLV14" s="101"/>
      <c r="MLW14" s="101"/>
      <c r="MLX14" s="101"/>
      <c r="MLY14" s="101"/>
      <c r="MLZ14" s="101"/>
      <c r="MMA14" s="101"/>
      <c r="MMB14" s="101"/>
      <c r="MMC14" s="101"/>
      <c r="MMD14" s="101"/>
      <c r="MME14" s="101"/>
      <c r="MMF14" s="101"/>
      <c r="MMG14" s="101"/>
      <c r="MMH14" s="101"/>
      <c r="MMI14" s="101"/>
      <c r="MMJ14" s="101"/>
      <c r="MMK14" s="101"/>
      <c r="MML14" s="101"/>
      <c r="MMM14" s="101"/>
      <c r="MMN14" s="101"/>
      <c r="MMO14" s="101"/>
      <c r="MMP14" s="101"/>
      <c r="MMQ14" s="101"/>
      <c r="MMR14" s="101"/>
      <c r="MMS14" s="101"/>
      <c r="MMT14" s="101"/>
      <c r="MMU14" s="101"/>
      <c r="MMV14" s="101"/>
      <c r="MMW14" s="101"/>
      <c r="MMX14" s="101"/>
      <c r="MMY14" s="101"/>
      <c r="MMZ14" s="101"/>
      <c r="MNA14" s="101"/>
      <c r="MNB14" s="101"/>
      <c r="MNC14" s="101"/>
      <c r="MND14" s="101"/>
      <c r="MNE14" s="101"/>
      <c r="MNF14" s="101"/>
      <c r="MNG14" s="101"/>
      <c r="MNH14" s="101"/>
      <c r="MNI14" s="101"/>
      <c r="MNJ14" s="101"/>
      <c r="MNK14" s="101"/>
      <c r="MNL14" s="101"/>
      <c r="MNM14" s="101"/>
      <c r="MNN14" s="101"/>
      <c r="MNO14" s="101"/>
      <c r="MNP14" s="101"/>
      <c r="MNQ14" s="101"/>
      <c r="MNR14" s="101"/>
      <c r="MNS14" s="101"/>
      <c r="MNT14" s="101"/>
      <c r="MNU14" s="101"/>
      <c r="MNV14" s="101"/>
      <c r="MNW14" s="101"/>
      <c r="MNX14" s="101"/>
      <c r="MNY14" s="101"/>
      <c r="MNZ14" s="101"/>
      <c r="MOA14" s="101"/>
      <c r="MOB14" s="101"/>
      <c r="MOC14" s="101"/>
      <c r="MOD14" s="101"/>
      <c r="MOE14" s="101"/>
      <c r="MOF14" s="101"/>
      <c r="MOG14" s="101"/>
      <c r="MOH14" s="101"/>
      <c r="MOI14" s="101"/>
      <c r="MOJ14" s="101"/>
      <c r="MOK14" s="101"/>
      <c r="MOL14" s="101"/>
      <c r="MOM14" s="101"/>
      <c r="MON14" s="101"/>
      <c r="MOO14" s="101"/>
      <c r="MOP14" s="101"/>
      <c r="MOQ14" s="101"/>
      <c r="MOR14" s="101"/>
      <c r="MOS14" s="101"/>
      <c r="MOT14" s="101"/>
      <c r="MOU14" s="101"/>
      <c r="MOV14" s="101"/>
      <c r="MOW14" s="101"/>
      <c r="MOX14" s="101"/>
      <c r="MOY14" s="101"/>
      <c r="MOZ14" s="101"/>
      <c r="MPA14" s="101"/>
      <c r="MPB14" s="101"/>
      <c r="MPC14" s="101"/>
      <c r="MPD14" s="101"/>
      <c r="MPE14" s="101"/>
      <c r="MPF14" s="101"/>
      <c r="MPG14" s="101"/>
      <c r="MPH14" s="101"/>
      <c r="MPI14" s="101"/>
      <c r="MPJ14" s="101"/>
      <c r="MPK14" s="101"/>
      <c r="MPL14" s="101"/>
      <c r="MPM14" s="101"/>
      <c r="MPN14" s="101"/>
      <c r="MPO14" s="101"/>
      <c r="MPP14" s="101"/>
      <c r="MPQ14" s="101"/>
      <c r="MPR14" s="101"/>
      <c r="MPS14" s="101"/>
      <c r="MPT14" s="101"/>
      <c r="MPU14" s="101"/>
      <c r="MPV14" s="101"/>
      <c r="MPW14" s="101"/>
      <c r="MPX14" s="101"/>
      <c r="MPY14" s="101"/>
      <c r="MPZ14" s="101"/>
      <c r="MQA14" s="101"/>
      <c r="MQB14" s="101"/>
      <c r="MQC14" s="101"/>
      <c r="MQD14" s="101"/>
      <c r="MQE14" s="101"/>
      <c r="MQF14" s="101"/>
      <c r="MQG14" s="101"/>
      <c r="MQH14" s="101"/>
      <c r="MQI14" s="101"/>
      <c r="MQJ14" s="101"/>
      <c r="MQK14" s="101"/>
      <c r="MQL14" s="101"/>
      <c r="MQM14" s="101"/>
      <c r="MQN14" s="101"/>
      <c r="MQO14" s="101"/>
      <c r="MQP14" s="101"/>
      <c r="MQQ14" s="101"/>
      <c r="MQR14" s="101"/>
      <c r="MQS14" s="101"/>
      <c r="MQT14" s="101"/>
      <c r="MQU14" s="101"/>
      <c r="MQV14" s="101"/>
      <c r="MQW14" s="101"/>
      <c r="MQX14" s="101"/>
      <c r="MQY14" s="101"/>
      <c r="MQZ14" s="101"/>
      <c r="MRA14" s="101"/>
      <c r="MRB14" s="101"/>
      <c r="MRC14" s="101"/>
      <c r="MRD14" s="101"/>
      <c r="MRE14" s="101"/>
      <c r="MRF14" s="101"/>
      <c r="MRG14" s="101"/>
      <c r="MRH14" s="101"/>
      <c r="MRI14" s="101"/>
      <c r="MRJ14" s="101"/>
      <c r="MRK14" s="101"/>
      <c r="MRL14" s="101"/>
      <c r="MRM14" s="101"/>
      <c r="MRN14" s="101"/>
      <c r="MRO14" s="101"/>
      <c r="MRP14" s="101"/>
      <c r="MRQ14" s="101"/>
      <c r="MRR14" s="101"/>
      <c r="MRS14" s="101"/>
      <c r="MRT14" s="101"/>
      <c r="MRU14" s="101"/>
      <c r="MRV14" s="101"/>
      <c r="MRW14" s="101"/>
      <c r="MRX14" s="101"/>
      <c r="MRY14" s="101"/>
      <c r="MRZ14" s="101"/>
      <c r="MSA14" s="101"/>
      <c r="MSB14" s="101"/>
      <c r="MSC14" s="101"/>
      <c r="MSD14" s="101"/>
      <c r="MSE14" s="101"/>
      <c r="MSF14" s="101"/>
      <c r="MSG14" s="101"/>
      <c r="MSH14" s="101"/>
      <c r="MSI14" s="101"/>
      <c r="MSJ14" s="101"/>
      <c r="MSK14" s="101"/>
      <c r="MSL14" s="101"/>
      <c r="MSM14" s="101"/>
      <c r="MSN14" s="101"/>
      <c r="MSO14" s="101"/>
      <c r="MSP14" s="101"/>
      <c r="MSQ14" s="101"/>
      <c r="MSR14" s="101"/>
      <c r="MSS14" s="101"/>
      <c r="MST14" s="101"/>
      <c r="MSU14" s="101"/>
      <c r="MSV14" s="101"/>
      <c r="MSW14" s="101"/>
      <c r="MSX14" s="101"/>
      <c r="MSY14" s="101"/>
      <c r="MSZ14" s="101"/>
      <c r="MTA14" s="101"/>
      <c r="MTB14" s="101"/>
      <c r="MTC14" s="101"/>
      <c r="MTD14" s="101"/>
      <c r="MTE14" s="101"/>
      <c r="MTF14" s="101"/>
      <c r="MTG14" s="101"/>
      <c r="MTH14" s="101"/>
      <c r="MTI14" s="101"/>
      <c r="MTJ14" s="101"/>
      <c r="MTK14" s="101"/>
      <c r="MTL14" s="101"/>
      <c r="MTM14" s="101"/>
      <c r="MTN14" s="101"/>
      <c r="MTO14" s="101"/>
      <c r="MTP14" s="101"/>
      <c r="MTQ14" s="101"/>
      <c r="MTR14" s="101"/>
      <c r="MTS14" s="101"/>
      <c r="MTT14" s="101"/>
      <c r="MTU14" s="101"/>
      <c r="MTV14" s="101"/>
      <c r="MTW14" s="101"/>
      <c r="MTX14" s="101"/>
      <c r="MTY14" s="101"/>
      <c r="MTZ14" s="101"/>
      <c r="MUA14" s="101"/>
      <c r="MUB14" s="101"/>
      <c r="MUC14" s="101"/>
      <c r="MUD14" s="101"/>
      <c r="MUE14" s="101"/>
      <c r="MUF14" s="101"/>
      <c r="MUG14" s="101"/>
      <c r="MUH14" s="101"/>
      <c r="MUI14" s="101"/>
      <c r="MUJ14" s="101"/>
      <c r="MUK14" s="101"/>
      <c r="MUL14" s="101"/>
      <c r="MUM14" s="101"/>
      <c r="MUN14" s="101"/>
      <c r="MUO14" s="101"/>
      <c r="MUP14" s="101"/>
      <c r="MUQ14" s="101"/>
      <c r="MUR14" s="101"/>
      <c r="MUS14" s="101"/>
      <c r="MUT14" s="101"/>
      <c r="MUU14" s="101"/>
      <c r="MUV14" s="101"/>
      <c r="MUW14" s="101"/>
      <c r="MUX14" s="101"/>
      <c r="MUY14" s="101"/>
      <c r="MUZ14" s="101"/>
      <c r="MVA14" s="101"/>
      <c r="MVB14" s="101"/>
      <c r="MVC14" s="101"/>
      <c r="MVD14" s="101"/>
      <c r="MVE14" s="101"/>
      <c r="MVF14" s="101"/>
      <c r="MVG14" s="101"/>
      <c r="MVH14" s="101"/>
      <c r="MVI14" s="101"/>
      <c r="MVJ14" s="101"/>
      <c r="MVK14" s="101"/>
      <c r="MVL14" s="101"/>
      <c r="MVM14" s="101"/>
      <c r="MVN14" s="101"/>
      <c r="MVO14" s="101"/>
      <c r="MVP14" s="101"/>
      <c r="MVQ14" s="101"/>
      <c r="MVR14" s="101"/>
      <c r="MVS14" s="101"/>
      <c r="MVT14" s="101"/>
      <c r="MVU14" s="101"/>
      <c r="MVV14" s="101"/>
      <c r="MVW14" s="101"/>
      <c r="MVX14" s="101"/>
      <c r="MVY14" s="101"/>
      <c r="MVZ14" s="101"/>
      <c r="MWA14" s="101"/>
      <c r="MWB14" s="101"/>
      <c r="MWC14" s="101"/>
      <c r="MWD14" s="101"/>
      <c r="MWE14" s="101"/>
      <c r="MWF14" s="101"/>
      <c r="MWG14" s="101"/>
      <c r="MWH14" s="101"/>
      <c r="MWI14" s="101"/>
      <c r="MWJ14" s="101"/>
      <c r="MWK14" s="101"/>
      <c r="MWL14" s="101"/>
      <c r="MWM14" s="101"/>
      <c r="MWN14" s="101"/>
      <c r="MWO14" s="101"/>
      <c r="MWP14" s="101"/>
      <c r="MWQ14" s="101"/>
      <c r="MWR14" s="101"/>
      <c r="MWS14" s="101"/>
      <c r="MWT14" s="101"/>
      <c r="MWU14" s="101"/>
      <c r="MWV14" s="101"/>
      <c r="MWW14" s="101"/>
      <c r="MWX14" s="101"/>
      <c r="MWY14" s="101"/>
      <c r="MWZ14" s="101"/>
      <c r="MXA14" s="101"/>
      <c r="MXB14" s="101"/>
      <c r="MXC14" s="101"/>
      <c r="MXD14" s="101"/>
      <c r="MXE14" s="101"/>
      <c r="MXF14" s="101"/>
      <c r="MXG14" s="101"/>
      <c r="MXH14" s="101"/>
      <c r="MXI14" s="101"/>
      <c r="MXJ14" s="101"/>
      <c r="MXK14" s="101"/>
      <c r="MXL14" s="101"/>
      <c r="MXM14" s="101"/>
      <c r="MXN14" s="101"/>
      <c r="MXO14" s="101"/>
      <c r="MXP14" s="101"/>
      <c r="MXQ14" s="101"/>
      <c r="MXR14" s="101"/>
      <c r="MXS14" s="101"/>
      <c r="MXT14" s="101"/>
      <c r="MXU14" s="101"/>
      <c r="MXV14" s="101"/>
      <c r="MXW14" s="101"/>
      <c r="MXX14" s="101"/>
      <c r="MXY14" s="101"/>
      <c r="MXZ14" s="101"/>
      <c r="MYA14" s="101"/>
      <c r="MYB14" s="101"/>
      <c r="MYC14" s="101"/>
      <c r="MYD14" s="101"/>
      <c r="MYE14" s="101"/>
      <c r="MYF14" s="101"/>
      <c r="MYG14" s="101"/>
      <c r="MYH14" s="101"/>
      <c r="MYI14" s="101"/>
      <c r="MYJ14" s="101"/>
      <c r="MYK14" s="101"/>
      <c r="MYL14" s="101"/>
      <c r="MYM14" s="101"/>
      <c r="MYN14" s="101"/>
      <c r="MYO14" s="101"/>
      <c r="MYP14" s="101"/>
      <c r="MYQ14" s="101"/>
      <c r="MYR14" s="101"/>
      <c r="MYS14" s="101"/>
      <c r="MYT14" s="101"/>
      <c r="MYU14" s="101"/>
      <c r="MYV14" s="101"/>
      <c r="MYW14" s="101"/>
      <c r="MYX14" s="101"/>
      <c r="MYY14" s="101"/>
      <c r="MYZ14" s="101"/>
      <c r="MZA14" s="101"/>
      <c r="MZB14" s="101"/>
      <c r="MZC14" s="101"/>
      <c r="MZD14" s="101"/>
      <c r="MZE14" s="101"/>
      <c r="MZF14" s="101"/>
      <c r="MZG14" s="101"/>
      <c r="MZH14" s="101"/>
      <c r="MZI14" s="101"/>
      <c r="MZJ14" s="101"/>
      <c r="MZK14" s="101"/>
      <c r="MZL14" s="101"/>
      <c r="MZM14" s="101"/>
      <c r="MZN14" s="101"/>
      <c r="MZO14" s="101"/>
      <c r="MZP14" s="101"/>
      <c r="MZQ14" s="101"/>
      <c r="MZR14" s="101"/>
      <c r="MZS14" s="101"/>
      <c r="MZT14" s="101"/>
      <c r="MZU14" s="101"/>
      <c r="MZV14" s="101"/>
      <c r="MZW14" s="101"/>
      <c r="MZX14" s="101"/>
      <c r="MZY14" s="101"/>
      <c r="MZZ14" s="101"/>
      <c r="NAA14" s="101"/>
      <c r="NAB14" s="101"/>
      <c r="NAC14" s="101"/>
      <c r="NAD14" s="101"/>
      <c r="NAE14" s="101"/>
      <c r="NAF14" s="101"/>
      <c r="NAG14" s="101"/>
      <c r="NAH14" s="101"/>
      <c r="NAI14" s="101"/>
      <c r="NAJ14" s="101"/>
      <c r="NAK14" s="101"/>
      <c r="NAL14" s="101"/>
      <c r="NAM14" s="101"/>
      <c r="NAN14" s="101"/>
      <c r="NAO14" s="101"/>
      <c r="NAP14" s="101"/>
      <c r="NAQ14" s="101"/>
      <c r="NAR14" s="101"/>
      <c r="NAS14" s="101"/>
      <c r="NAT14" s="101"/>
      <c r="NAU14" s="101"/>
      <c r="NAV14" s="101"/>
      <c r="NAW14" s="101"/>
      <c r="NAX14" s="101"/>
      <c r="NAY14" s="101"/>
      <c r="NAZ14" s="101"/>
      <c r="NBA14" s="101"/>
      <c r="NBB14" s="101"/>
      <c r="NBC14" s="101"/>
      <c r="NBD14" s="101"/>
      <c r="NBE14" s="101"/>
      <c r="NBF14" s="101"/>
      <c r="NBG14" s="101"/>
      <c r="NBH14" s="101"/>
      <c r="NBI14" s="101"/>
      <c r="NBJ14" s="101"/>
      <c r="NBK14" s="101"/>
      <c r="NBL14" s="101"/>
      <c r="NBM14" s="101"/>
      <c r="NBN14" s="101"/>
      <c r="NBO14" s="101"/>
      <c r="NBP14" s="101"/>
      <c r="NBQ14" s="101"/>
      <c r="NBR14" s="101"/>
      <c r="NBS14" s="101"/>
      <c r="NBT14" s="101"/>
      <c r="NBU14" s="101"/>
      <c r="NBV14" s="101"/>
      <c r="NBW14" s="101"/>
      <c r="NBX14" s="101"/>
      <c r="NBY14" s="101"/>
      <c r="NBZ14" s="101"/>
      <c r="NCA14" s="101"/>
      <c r="NCB14" s="101"/>
      <c r="NCC14" s="101"/>
      <c r="NCD14" s="101"/>
      <c r="NCE14" s="101"/>
      <c r="NCF14" s="101"/>
      <c r="NCG14" s="101"/>
      <c r="NCH14" s="101"/>
      <c r="NCI14" s="101"/>
      <c r="NCJ14" s="101"/>
      <c r="NCK14" s="101"/>
      <c r="NCL14" s="101"/>
      <c r="NCM14" s="101"/>
      <c r="NCN14" s="101"/>
      <c r="NCO14" s="101"/>
      <c r="NCP14" s="101"/>
      <c r="NCQ14" s="101"/>
      <c r="NCR14" s="101"/>
      <c r="NCS14" s="101"/>
      <c r="NCT14" s="101"/>
      <c r="NCU14" s="101"/>
      <c r="NCV14" s="101"/>
      <c r="NCW14" s="101"/>
      <c r="NCX14" s="101"/>
      <c r="NCY14" s="101"/>
      <c r="NCZ14" s="101"/>
      <c r="NDA14" s="101"/>
      <c r="NDB14" s="101"/>
      <c r="NDC14" s="101"/>
      <c r="NDD14" s="101"/>
      <c r="NDE14" s="101"/>
      <c r="NDF14" s="101"/>
      <c r="NDG14" s="101"/>
      <c r="NDH14" s="101"/>
      <c r="NDI14" s="101"/>
      <c r="NDJ14" s="101"/>
      <c r="NDK14" s="101"/>
      <c r="NDL14" s="101"/>
      <c r="NDM14" s="101"/>
      <c r="NDN14" s="101"/>
      <c r="NDO14" s="101"/>
      <c r="NDP14" s="101"/>
      <c r="NDQ14" s="101"/>
      <c r="NDR14" s="101"/>
      <c r="NDS14" s="101"/>
      <c r="NDT14" s="101"/>
      <c r="NDU14" s="101"/>
      <c r="NDV14" s="101"/>
      <c r="NDW14" s="101"/>
      <c r="NDX14" s="101"/>
      <c r="NDY14" s="101"/>
      <c r="NDZ14" s="101"/>
      <c r="NEA14" s="101"/>
      <c r="NEB14" s="101"/>
      <c r="NEC14" s="101"/>
      <c r="NED14" s="101"/>
      <c r="NEE14" s="101"/>
      <c r="NEF14" s="101"/>
      <c r="NEG14" s="101"/>
      <c r="NEH14" s="101"/>
      <c r="NEI14" s="101"/>
      <c r="NEJ14" s="101"/>
      <c r="NEK14" s="101"/>
      <c r="NEL14" s="101"/>
      <c r="NEM14" s="101"/>
      <c r="NEN14" s="101"/>
      <c r="NEO14" s="101"/>
      <c r="NEP14" s="101"/>
      <c r="NEQ14" s="101"/>
      <c r="NER14" s="101"/>
      <c r="NES14" s="101"/>
      <c r="NET14" s="101"/>
      <c r="NEU14" s="101"/>
      <c r="NEV14" s="101"/>
      <c r="NEW14" s="101"/>
      <c r="NEX14" s="101"/>
      <c r="NEY14" s="101"/>
      <c r="NEZ14" s="101"/>
      <c r="NFA14" s="101"/>
      <c r="NFB14" s="101"/>
      <c r="NFC14" s="101"/>
      <c r="NFD14" s="101"/>
      <c r="NFE14" s="101"/>
      <c r="NFF14" s="101"/>
      <c r="NFG14" s="101"/>
      <c r="NFH14" s="101"/>
      <c r="NFI14" s="101"/>
      <c r="NFJ14" s="101"/>
      <c r="NFK14" s="101"/>
      <c r="NFL14" s="101"/>
      <c r="NFM14" s="101"/>
      <c r="NFN14" s="101"/>
      <c r="NFO14" s="101"/>
      <c r="NFP14" s="101"/>
      <c r="NFQ14" s="101"/>
      <c r="NFR14" s="101"/>
      <c r="NFS14" s="101"/>
      <c r="NFT14" s="101"/>
      <c r="NFU14" s="101"/>
      <c r="NFV14" s="101"/>
      <c r="NFW14" s="101"/>
      <c r="NFX14" s="101"/>
      <c r="NFY14" s="101"/>
      <c r="NFZ14" s="101"/>
      <c r="NGA14" s="101"/>
      <c r="NGB14" s="101"/>
      <c r="NGC14" s="101"/>
      <c r="NGD14" s="101"/>
      <c r="NGE14" s="101"/>
      <c r="NGF14" s="101"/>
      <c r="NGG14" s="101"/>
      <c r="NGH14" s="101"/>
      <c r="NGI14" s="101"/>
      <c r="NGJ14" s="101"/>
      <c r="NGK14" s="101"/>
      <c r="NGL14" s="101"/>
      <c r="NGM14" s="101"/>
      <c r="NGN14" s="101"/>
      <c r="NGO14" s="101"/>
      <c r="NGP14" s="101"/>
      <c r="NGQ14" s="101"/>
      <c r="NGR14" s="101"/>
      <c r="NGS14" s="101"/>
      <c r="NGT14" s="101"/>
      <c r="NGU14" s="101"/>
      <c r="NGV14" s="101"/>
      <c r="NGW14" s="101"/>
      <c r="NGX14" s="101"/>
      <c r="NGY14" s="101"/>
      <c r="NGZ14" s="101"/>
      <c r="NHA14" s="101"/>
      <c r="NHB14" s="101"/>
      <c r="NHC14" s="101"/>
      <c r="NHD14" s="101"/>
      <c r="NHE14" s="101"/>
      <c r="NHF14" s="101"/>
      <c r="NHG14" s="101"/>
      <c r="NHH14" s="101"/>
      <c r="NHI14" s="101"/>
      <c r="NHJ14" s="101"/>
      <c r="NHK14" s="101"/>
      <c r="NHL14" s="101"/>
      <c r="NHM14" s="101"/>
      <c r="NHN14" s="101"/>
      <c r="NHO14" s="101"/>
      <c r="NHP14" s="101"/>
      <c r="NHQ14" s="101"/>
      <c r="NHR14" s="101"/>
      <c r="NHS14" s="101"/>
      <c r="NHT14" s="101"/>
      <c r="NHU14" s="101"/>
      <c r="NHV14" s="101"/>
      <c r="NHW14" s="101"/>
      <c r="NHX14" s="101"/>
      <c r="NHY14" s="101"/>
      <c r="NHZ14" s="101"/>
      <c r="NIA14" s="101"/>
      <c r="NIB14" s="101"/>
      <c r="NIC14" s="101"/>
      <c r="NID14" s="101"/>
      <c r="NIE14" s="101"/>
      <c r="NIF14" s="101"/>
      <c r="NIG14" s="101"/>
      <c r="NIH14" s="101"/>
      <c r="NII14" s="101"/>
      <c r="NIJ14" s="101"/>
      <c r="NIK14" s="101"/>
      <c r="NIL14" s="101"/>
      <c r="NIM14" s="101"/>
      <c r="NIN14" s="101"/>
      <c r="NIO14" s="101"/>
      <c r="NIP14" s="101"/>
      <c r="NIQ14" s="101"/>
      <c r="NIR14" s="101"/>
      <c r="NIS14" s="101"/>
      <c r="NIT14" s="101"/>
      <c r="NIU14" s="101"/>
      <c r="NIV14" s="101"/>
      <c r="NIW14" s="101"/>
      <c r="NIX14" s="101"/>
      <c r="NIY14" s="101"/>
      <c r="NIZ14" s="101"/>
      <c r="NJA14" s="101"/>
      <c r="NJB14" s="101"/>
      <c r="NJC14" s="101"/>
      <c r="NJD14" s="101"/>
      <c r="NJE14" s="101"/>
      <c r="NJF14" s="101"/>
      <c r="NJG14" s="101"/>
      <c r="NJH14" s="101"/>
      <c r="NJI14" s="101"/>
      <c r="NJJ14" s="101"/>
      <c r="NJK14" s="101"/>
      <c r="NJL14" s="101"/>
      <c r="NJM14" s="101"/>
      <c r="NJN14" s="101"/>
      <c r="NJO14" s="101"/>
      <c r="NJP14" s="101"/>
      <c r="NJQ14" s="101"/>
      <c r="NJR14" s="101"/>
      <c r="NJS14" s="101"/>
      <c r="NJT14" s="101"/>
      <c r="NJU14" s="101"/>
      <c r="NJV14" s="101"/>
      <c r="NJW14" s="101"/>
      <c r="NJX14" s="101"/>
      <c r="NJY14" s="101"/>
      <c r="NJZ14" s="101"/>
      <c r="NKA14" s="101"/>
      <c r="NKB14" s="101"/>
      <c r="NKC14" s="101"/>
      <c r="NKD14" s="101"/>
      <c r="NKE14" s="101"/>
      <c r="NKF14" s="101"/>
      <c r="NKG14" s="101"/>
      <c r="NKH14" s="101"/>
      <c r="NKI14" s="101"/>
      <c r="NKJ14" s="101"/>
      <c r="NKK14" s="101"/>
      <c r="NKL14" s="101"/>
      <c r="NKM14" s="101"/>
      <c r="NKN14" s="101"/>
      <c r="NKO14" s="101"/>
      <c r="NKP14" s="101"/>
      <c r="NKQ14" s="101"/>
      <c r="NKR14" s="101"/>
      <c r="NKS14" s="101"/>
      <c r="NKT14" s="101"/>
      <c r="NKU14" s="101"/>
      <c r="NKV14" s="101"/>
      <c r="NKW14" s="101"/>
      <c r="NKX14" s="101"/>
      <c r="NKY14" s="101"/>
      <c r="NKZ14" s="101"/>
      <c r="NLA14" s="101"/>
      <c r="NLB14" s="101"/>
      <c r="NLC14" s="101"/>
      <c r="NLD14" s="101"/>
      <c r="NLE14" s="101"/>
      <c r="NLF14" s="101"/>
      <c r="NLG14" s="101"/>
      <c r="NLH14" s="101"/>
      <c r="NLI14" s="101"/>
      <c r="NLJ14" s="101"/>
      <c r="NLK14" s="101"/>
      <c r="NLL14" s="101"/>
      <c r="NLM14" s="101"/>
      <c r="NLN14" s="101"/>
      <c r="NLO14" s="101"/>
      <c r="NLP14" s="101"/>
      <c r="NLQ14" s="101"/>
      <c r="NLR14" s="101"/>
      <c r="NLS14" s="101"/>
      <c r="NLT14" s="101"/>
      <c r="NLU14" s="101"/>
      <c r="NLV14" s="101"/>
      <c r="NLW14" s="101"/>
      <c r="NLX14" s="101"/>
      <c r="NLY14" s="101"/>
      <c r="NLZ14" s="101"/>
      <c r="NMA14" s="101"/>
      <c r="NMB14" s="101"/>
      <c r="NMC14" s="101"/>
      <c r="NMD14" s="101"/>
      <c r="NME14" s="101"/>
      <c r="NMF14" s="101"/>
      <c r="NMG14" s="101"/>
      <c r="NMH14" s="101"/>
      <c r="NMI14" s="101"/>
      <c r="NMJ14" s="101"/>
      <c r="NMK14" s="101"/>
      <c r="NML14" s="101"/>
      <c r="NMM14" s="101"/>
      <c r="NMN14" s="101"/>
      <c r="NMO14" s="101"/>
      <c r="NMP14" s="101"/>
      <c r="NMQ14" s="101"/>
      <c r="NMR14" s="101"/>
      <c r="NMS14" s="101"/>
      <c r="NMT14" s="101"/>
      <c r="NMU14" s="101"/>
      <c r="NMV14" s="101"/>
      <c r="NMW14" s="101"/>
      <c r="NMX14" s="101"/>
      <c r="NMY14" s="101"/>
      <c r="NMZ14" s="101"/>
      <c r="NNA14" s="101"/>
      <c r="NNB14" s="101"/>
      <c r="NNC14" s="101"/>
      <c r="NND14" s="101"/>
      <c r="NNE14" s="101"/>
      <c r="NNF14" s="101"/>
      <c r="NNG14" s="101"/>
      <c r="NNH14" s="101"/>
      <c r="NNI14" s="101"/>
      <c r="NNJ14" s="101"/>
      <c r="NNK14" s="101"/>
      <c r="NNL14" s="101"/>
      <c r="NNM14" s="101"/>
      <c r="NNN14" s="101"/>
      <c r="NNO14" s="101"/>
      <c r="NNP14" s="101"/>
      <c r="NNQ14" s="101"/>
      <c r="NNR14" s="101"/>
      <c r="NNS14" s="101"/>
      <c r="NNT14" s="101"/>
      <c r="NNU14" s="101"/>
      <c r="NNV14" s="101"/>
      <c r="NNW14" s="101"/>
      <c r="NNX14" s="101"/>
      <c r="NNY14" s="101"/>
      <c r="NNZ14" s="101"/>
      <c r="NOA14" s="101"/>
      <c r="NOB14" s="101"/>
      <c r="NOC14" s="101"/>
      <c r="NOD14" s="101"/>
      <c r="NOE14" s="101"/>
      <c r="NOF14" s="101"/>
      <c r="NOG14" s="101"/>
      <c r="NOH14" s="101"/>
      <c r="NOI14" s="101"/>
      <c r="NOJ14" s="101"/>
      <c r="NOK14" s="101"/>
      <c r="NOL14" s="101"/>
      <c r="NOM14" s="101"/>
      <c r="NON14" s="101"/>
      <c r="NOO14" s="101"/>
      <c r="NOP14" s="101"/>
      <c r="NOQ14" s="101"/>
      <c r="NOR14" s="101"/>
      <c r="NOS14" s="101"/>
      <c r="NOT14" s="101"/>
      <c r="NOU14" s="101"/>
      <c r="NOV14" s="101"/>
      <c r="NOW14" s="101"/>
      <c r="NOX14" s="101"/>
      <c r="NOY14" s="101"/>
      <c r="NOZ14" s="101"/>
      <c r="NPA14" s="101"/>
      <c r="NPB14" s="101"/>
      <c r="NPC14" s="101"/>
      <c r="NPD14" s="101"/>
      <c r="NPE14" s="101"/>
      <c r="NPF14" s="101"/>
      <c r="NPG14" s="101"/>
      <c r="NPH14" s="101"/>
      <c r="NPI14" s="101"/>
      <c r="NPJ14" s="101"/>
      <c r="NPK14" s="101"/>
      <c r="NPL14" s="101"/>
      <c r="NPM14" s="101"/>
      <c r="NPN14" s="101"/>
      <c r="NPO14" s="101"/>
      <c r="NPP14" s="101"/>
      <c r="NPQ14" s="101"/>
      <c r="NPR14" s="101"/>
      <c r="NPS14" s="101"/>
      <c r="NPT14" s="101"/>
      <c r="NPU14" s="101"/>
      <c r="NPV14" s="101"/>
      <c r="NPW14" s="101"/>
      <c r="NPX14" s="101"/>
      <c r="NPY14" s="101"/>
      <c r="NPZ14" s="101"/>
      <c r="NQA14" s="101"/>
      <c r="NQB14" s="101"/>
      <c r="NQC14" s="101"/>
      <c r="NQD14" s="101"/>
      <c r="NQE14" s="101"/>
      <c r="NQF14" s="101"/>
      <c r="NQG14" s="101"/>
      <c r="NQH14" s="101"/>
      <c r="NQI14" s="101"/>
      <c r="NQJ14" s="101"/>
      <c r="NQK14" s="101"/>
      <c r="NQL14" s="101"/>
      <c r="NQM14" s="101"/>
      <c r="NQN14" s="101"/>
      <c r="NQO14" s="101"/>
      <c r="NQP14" s="101"/>
      <c r="NQQ14" s="101"/>
      <c r="NQR14" s="101"/>
      <c r="NQS14" s="101"/>
      <c r="NQT14" s="101"/>
      <c r="NQU14" s="101"/>
      <c r="NQV14" s="101"/>
      <c r="NQW14" s="101"/>
      <c r="NQX14" s="101"/>
      <c r="NQY14" s="101"/>
      <c r="NQZ14" s="101"/>
      <c r="NRA14" s="101"/>
      <c r="NRB14" s="101"/>
      <c r="NRC14" s="101"/>
      <c r="NRD14" s="101"/>
      <c r="NRE14" s="101"/>
      <c r="NRF14" s="101"/>
      <c r="NRG14" s="101"/>
      <c r="NRH14" s="101"/>
      <c r="NRI14" s="101"/>
      <c r="NRJ14" s="101"/>
      <c r="NRK14" s="101"/>
      <c r="NRL14" s="101"/>
      <c r="NRM14" s="101"/>
      <c r="NRN14" s="101"/>
      <c r="NRO14" s="101"/>
      <c r="NRP14" s="101"/>
      <c r="NRQ14" s="101"/>
      <c r="NRR14" s="101"/>
      <c r="NRS14" s="101"/>
      <c r="NRT14" s="101"/>
      <c r="NRU14" s="101"/>
      <c r="NRV14" s="101"/>
      <c r="NRW14" s="101"/>
      <c r="NRX14" s="101"/>
      <c r="NRY14" s="101"/>
      <c r="NRZ14" s="101"/>
      <c r="NSA14" s="101"/>
      <c r="NSB14" s="101"/>
      <c r="NSC14" s="101"/>
      <c r="NSD14" s="101"/>
      <c r="NSE14" s="101"/>
      <c r="NSF14" s="101"/>
      <c r="NSG14" s="101"/>
      <c r="NSH14" s="101"/>
      <c r="NSI14" s="101"/>
      <c r="NSJ14" s="101"/>
      <c r="NSK14" s="101"/>
      <c r="NSL14" s="101"/>
      <c r="NSM14" s="101"/>
      <c r="NSN14" s="101"/>
      <c r="NSO14" s="101"/>
      <c r="NSP14" s="101"/>
      <c r="NSQ14" s="101"/>
      <c r="NSR14" s="101"/>
      <c r="NSS14" s="101"/>
      <c r="NST14" s="101"/>
      <c r="NSU14" s="101"/>
      <c r="NSV14" s="101"/>
      <c r="NSW14" s="101"/>
      <c r="NSX14" s="101"/>
      <c r="NSY14" s="101"/>
      <c r="NSZ14" s="101"/>
      <c r="NTA14" s="101"/>
      <c r="NTB14" s="101"/>
      <c r="NTC14" s="101"/>
      <c r="NTD14" s="101"/>
      <c r="NTE14" s="101"/>
      <c r="NTF14" s="101"/>
      <c r="NTG14" s="101"/>
      <c r="NTH14" s="101"/>
      <c r="NTI14" s="101"/>
      <c r="NTJ14" s="101"/>
      <c r="NTK14" s="101"/>
      <c r="NTL14" s="101"/>
      <c r="NTM14" s="101"/>
      <c r="NTN14" s="101"/>
      <c r="NTO14" s="101"/>
      <c r="NTP14" s="101"/>
      <c r="NTQ14" s="101"/>
      <c r="NTR14" s="101"/>
      <c r="NTS14" s="101"/>
      <c r="NTT14" s="101"/>
      <c r="NTU14" s="101"/>
      <c r="NTV14" s="101"/>
      <c r="NTW14" s="101"/>
      <c r="NTX14" s="101"/>
      <c r="NTY14" s="101"/>
      <c r="NTZ14" s="101"/>
      <c r="NUA14" s="101"/>
      <c r="NUB14" s="101"/>
      <c r="NUC14" s="101"/>
      <c r="NUD14" s="101"/>
      <c r="NUE14" s="101"/>
      <c r="NUF14" s="101"/>
      <c r="NUG14" s="101"/>
      <c r="NUH14" s="101"/>
      <c r="NUI14" s="101"/>
      <c r="NUJ14" s="101"/>
      <c r="NUK14" s="101"/>
      <c r="NUL14" s="101"/>
      <c r="NUM14" s="101"/>
      <c r="NUN14" s="101"/>
      <c r="NUO14" s="101"/>
      <c r="NUP14" s="101"/>
      <c r="NUQ14" s="101"/>
      <c r="NUR14" s="101"/>
      <c r="NUS14" s="101"/>
      <c r="NUT14" s="101"/>
      <c r="NUU14" s="101"/>
      <c r="NUV14" s="101"/>
      <c r="NUW14" s="101"/>
      <c r="NUX14" s="101"/>
      <c r="NUY14" s="101"/>
      <c r="NUZ14" s="101"/>
      <c r="NVA14" s="101"/>
      <c r="NVB14" s="101"/>
      <c r="NVC14" s="101"/>
      <c r="NVD14" s="101"/>
      <c r="NVE14" s="101"/>
      <c r="NVF14" s="101"/>
      <c r="NVG14" s="101"/>
      <c r="NVH14" s="101"/>
      <c r="NVI14" s="101"/>
      <c r="NVJ14" s="101"/>
      <c r="NVK14" s="101"/>
      <c r="NVL14" s="101"/>
      <c r="NVM14" s="101"/>
      <c r="NVN14" s="101"/>
      <c r="NVO14" s="101"/>
      <c r="NVP14" s="101"/>
      <c r="NVQ14" s="101"/>
      <c r="NVR14" s="101"/>
      <c r="NVS14" s="101"/>
      <c r="NVT14" s="101"/>
      <c r="NVU14" s="101"/>
      <c r="NVV14" s="101"/>
      <c r="NVW14" s="101"/>
      <c r="NVX14" s="101"/>
      <c r="NVY14" s="101"/>
      <c r="NVZ14" s="101"/>
      <c r="NWA14" s="101"/>
      <c r="NWB14" s="101"/>
      <c r="NWC14" s="101"/>
      <c r="NWD14" s="101"/>
      <c r="NWE14" s="101"/>
      <c r="NWF14" s="101"/>
      <c r="NWG14" s="101"/>
      <c r="NWH14" s="101"/>
      <c r="NWI14" s="101"/>
      <c r="NWJ14" s="101"/>
      <c r="NWK14" s="101"/>
      <c r="NWL14" s="101"/>
      <c r="NWM14" s="101"/>
      <c r="NWN14" s="101"/>
      <c r="NWO14" s="101"/>
      <c r="NWP14" s="101"/>
      <c r="NWQ14" s="101"/>
      <c r="NWR14" s="101"/>
      <c r="NWS14" s="101"/>
      <c r="NWT14" s="101"/>
      <c r="NWU14" s="101"/>
      <c r="NWV14" s="101"/>
      <c r="NWW14" s="101"/>
      <c r="NWX14" s="101"/>
      <c r="NWY14" s="101"/>
      <c r="NWZ14" s="101"/>
      <c r="NXA14" s="101"/>
      <c r="NXB14" s="101"/>
      <c r="NXC14" s="101"/>
      <c r="NXD14" s="101"/>
      <c r="NXE14" s="101"/>
      <c r="NXF14" s="101"/>
      <c r="NXG14" s="101"/>
      <c r="NXH14" s="101"/>
      <c r="NXI14" s="101"/>
      <c r="NXJ14" s="101"/>
      <c r="NXK14" s="101"/>
      <c r="NXL14" s="101"/>
      <c r="NXM14" s="101"/>
      <c r="NXN14" s="101"/>
      <c r="NXO14" s="101"/>
      <c r="NXP14" s="101"/>
      <c r="NXQ14" s="101"/>
      <c r="NXR14" s="101"/>
      <c r="NXS14" s="101"/>
      <c r="NXT14" s="101"/>
      <c r="NXU14" s="101"/>
      <c r="NXV14" s="101"/>
      <c r="NXW14" s="101"/>
      <c r="NXX14" s="101"/>
      <c r="NXY14" s="101"/>
      <c r="NXZ14" s="101"/>
      <c r="NYA14" s="101"/>
      <c r="NYB14" s="101"/>
      <c r="NYC14" s="101"/>
      <c r="NYD14" s="101"/>
      <c r="NYE14" s="101"/>
      <c r="NYF14" s="101"/>
      <c r="NYG14" s="101"/>
      <c r="NYH14" s="101"/>
      <c r="NYI14" s="101"/>
      <c r="NYJ14" s="101"/>
      <c r="NYK14" s="101"/>
      <c r="NYL14" s="101"/>
      <c r="NYM14" s="101"/>
      <c r="NYN14" s="101"/>
      <c r="NYO14" s="101"/>
      <c r="NYP14" s="101"/>
      <c r="NYQ14" s="101"/>
      <c r="NYR14" s="101"/>
      <c r="NYS14" s="101"/>
      <c r="NYT14" s="101"/>
      <c r="NYU14" s="101"/>
      <c r="NYV14" s="101"/>
      <c r="NYW14" s="101"/>
      <c r="NYX14" s="101"/>
      <c r="NYY14" s="101"/>
      <c r="NYZ14" s="101"/>
      <c r="NZA14" s="101"/>
      <c r="NZB14" s="101"/>
      <c r="NZC14" s="101"/>
      <c r="NZD14" s="101"/>
      <c r="NZE14" s="101"/>
      <c r="NZF14" s="101"/>
      <c r="NZG14" s="101"/>
      <c r="NZH14" s="101"/>
      <c r="NZI14" s="101"/>
      <c r="NZJ14" s="101"/>
      <c r="NZK14" s="101"/>
      <c r="NZL14" s="101"/>
      <c r="NZM14" s="101"/>
      <c r="NZN14" s="101"/>
      <c r="NZO14" s="101"/>
      <c r="NZP14" s="101"/>
      <c r="NZQ14" s="101"/>
      <c r="NZR14" s="101"/>
      <c r="NZS14" s="101"/>
      <c r="NZT14" s="101"/>
      <c r="NZU14" s="101"/>
      <c r="NZV14" s="101"/>
      <c r="NZW14" s="101"/>
      <c r="NZX14" s="101"/>
      <c r="NZY14" s="101"/>
      <c r="NZZ14" s="101"/>
      <c r="OAA14" s="101"/>
      <c r="OAB14" s="101"/>
      <c r="OAC14" s="101"/>
      <c r="OAD14" s="101"/>
      <c r="OAE14" s="101"/>
      <c r="OAF14" s="101"/>
      <c r="OAG14" s="101"/>
      <c r="OAH14" s="101"/>
      <c r="OAI14" s="101"/>
      <c r="OAJ14" s="101"/>
      <c r="OAK14" s="101"/>
      <c r="OAL14" s="101"/>
      <c r="OAM14" s="101"/>
      <c r="OAN14" s="101"/>
      <c r="OAO14" s="101"/>
      <c r="OAP14" s="101"/>
      <c r="OAQ14" s="101"/>
      <c r="OAR14" s="101"/>
      <c r="OAS14" s="101"/>
      <c r="OAT14" s="101"/>
      <c r="OAU14" s="101"/>
      <c r="OAV14" s="101"/>
      <c r="OAW14" s="101"/>
      <c r="OAX14" s="101"/>
      <c r="OAY14" s="101"/>
      <c r="OAZ14" s="101"/>
      <c r="OBA14" s="101"/>
      <c r="OBB14" s="101"/>
      <c r="OBC14" s="101"/>
      <c r="OBD14" s="101"/>
      <c r="OBE14" s="101"/>
      <c r="OBF14" s="101"/>
      <c r="OBG14" s="101"/>
      <c r="OBH14" s="101"/>
      <c r="OBI14" s="101"/>
      <c r="OBJ14" s="101"/>
      <c r="OBK14" s="101"/>
      <c r="OBL14" s="101"/>
      <c r="OBM14" s="101"/>
      <c r="OBN14" s="101"/>
      <c r="OBO14" s="101"/>
      <c r="OBP14" s="101"/>
      <c r="OBQ14" s="101"/>
      <c r="OBR14" s="101"/>
      <c r="OBS14" s="101"/>
      <c r="OBT14" s="101"/>
      <c r="OBU14" s="101"/>
      <c r="OBV14" s="101"/>
      <c r="OBW14" s="101"/>
      <c r="OBX14" s="101"/>
      <c r="OBY14" s="101"/>
      <c r="OBZ14" s="101"/>
      <c r="OCA14" s="101"/>
      <c r="OCB14" s="101"/>
      <c r="OCC14" s="101"/>
      <c r="OCD14" s="101"/>
      <c r="OCE14" s="101"/>
      <c r="OCF14" s="101"/>
      <c r="OCG14" s="101"/>
      <c r="OCH14" s="101"/>
      <c r="OCI14" s="101"/>
      <c r="OCJ14" s="101"/>
      <c r="OCK14" s="101"/>
      <c r="OCL14" s="101"/>
      <c r="OCM14" s="101"/>
      <c r="OCN14" s="101"/>
      <c r="OCO14" s="101"/>
      <c r="OCP14" s="101"/>
      <c r="OCQ14" s="101"/>
      <c r="OCR14" s="101"/>
      <c r="OCS14" s="101"/>
      <c r="OCT14" s="101"/>
      <c r="OCU14" s="101"/>
      <c r="OCV14" s="101"/>
      <c r="OCW14" s="101"/>
      <c r="OCX14" s="101"/>
      <c r="OCY14" s="101"/>
      <c r="OCZ14" s="101"/>
      <c r="ODA14" s="101"/>
      <c r="ODB14" s="101"/>
      <c r="ODC14" s="101"/>
      <c r="ODD14" s="101"/>
      <c r="ODE14" s="101"/>
      <c r="ODF14" s="101"/>
      <c r="ODG14" s="101"/>
      <c r="ODH14" s="101"/>
      <c r="ODI14" s="101"/>
      <c r="ODJ14" s="101"/>
      <c r="ODK14" s="101"/>
      <c r="ODL14" s="101"/>
      <c r="ODM14" s="101"/>
      <c r="ODN14" s="101"/>
      <c r="ODO14" s="101"/>
      <c r="ODP14" s="101"/>
      <c r="ODQ14" s="101"/>
      <c r="ODR14" s="101"/>
      <c r="ODS14" s="101"/>
      <c r="ODT14" s="101"/>
      <c r="ODU14" s="101"/>
      <c r="ODV14" s="101"/>
      <c r="ODW14" s="101"/>
      <c r="ODX14" s="101"/>
      <c r="ODY14" s="101"/>
      <c r="ODZ14" s="101"/>
      <c r="OEA14" s="101"/>
      <c r="OEB14" s="101"/>
      <c r="OEC14" s="101"/>
      <c r="OED14" s="101"/>
      <c r="OEE14" s="101"/>
      <c r="OEF14" s="101"/>
      <c r="OEG14" s="101"/>
      <c r="OEH14" s="101"/>
      <c r="OEI14" s="101"/>
      <c r="OEJ14" s="101"/>
      <c r="OEK14" s="101"/>
      <c r="OEL14" s="101"/>
      <c r="OEM14" s="101"/>
      <c r="OEN14" s="101"/>
      <c r="OEO14" s="101"/>
      <c r="OEP14" s="101"/>
      <c r="OEQ14" s="101"/>
      <c r="OER14" s="101"/>
      <c r="OES14" s="101"/>
      <c r="OET14" s="101"/>
      <c r="OEU14" s="101"/>
      <c r="OEV14" s="101"/>
      <c r="OEW14" s="101"/>
      <c r="OEX14" s="101"/>
      <c r="OEY14" s="101"/>
      <c r="OEZ14" s="101"/>
      <c r="OFA14" s="101"/>
      <c r="OFB14" s="101"/>
      <c r="OFC14" s="101"/>
      <c r="OFD14" s="101"/>
      <c r="OFE14" s="101"/>
      <c r="OFF14" s="101"/>
      <c r="OFG14" s="101"/>
      <c r="OFH14" s="101"/>
      <c r="OFI14" s="101"/>
      <c r="OFJ14" s="101"/>
      <c r="OFK14" s="101"/>
      <c r="OFL14" s="101"/>
      <c r="OFM14" s="101"/>
      <c r="OFN14" s="101"/>
      <c r="OFO14" s="101"/>
      <c r="OFP14" s="101"/>
      <c r="OFQ14" s="101"/>
      <c r="OFR14" s="101"/>
      <c r="OFS14" s="101"/>
      <c r="OFT14" s="101"/>
      <c r="OFU14" s="101"/>
      <c r="OFV14" s="101"/>
      <c r="OFW14" s="101"/>
      <c r="OFX14" s="101"/>
      <c r="OFY14" s="101"/>
      <c r="OFZ14" s="101"/>
      <c r="OGA14" s="101"/>
      <c r="OGB14" s="101"/>
      <c r="OGC14" s="101"/>
      <c r="OGD14" s="101"/>
      <c r="OGE14" s="101"/>
      <c r="OGF14" s="101"/>
      <c r="OGG14" s="101"/>
      <c r="OGH14" s="101"/>
      <c r="OGI14" s="101"/>
      <c r="OGJ14" s="101"/>
      <c r="OGK14" s="101"/>
      <c r="OGL14" s="101"/>
      <c r="OGM14" s="101"/>
      <c r="OGN14" s="101"/>
      <c r="OGO14" s="101"/>
      <c r="OGP14" s="101"/>
      <c r="OGQ14" s="101"/>
      <c r="OGR14" s="101"/>
      <c r="OGS14" s="101"/>
      <c r="OGT14" s="101"/>
      <c r="OGU14" s="101"/>
      <c r="OGV14" s="101"/>
      <c r="OGW14" s="101"/>
      <c r="OGX14" s="101"/>
      <c r="OGY14" s="101"/>
      <c r="OGZ14" s="101"/>
      <c r="OHA14" s="101"/>
      <c r="OHB14" s="101"/>
      <c r="OHC14" s="101"/>
      <c r="OHD14" s="101"/>
      <c r="OHE14" s="101"/>
      <c r="OHF14" s="101"/>
      <c r="OHG14" s="101"/>
      <c r="OHH14" s="101"/>
      <c r="OHI14" s="101"/>
      <c r="OHJ14" s="101"/>
      <c r="OHK14" s="101"/>
      <c r="OHL14" s="101"/>
      <c r="OHM14" s="101"/>
      <c r="OHN14" s="101"/>
      <c r="OHO14" s="101"/>
      <c r="OHP14" s="101"/>
      <c r="OHQ14" s="101"/>
      <c r="OHR14" s="101"/>
      <c r="OHS14" s="101"/>
      <c r="OHT14" s="101"/>
      <c r="OHU14" s="101"/>
      <c r="OHV14" s="101"/>
      <c r="OHW14" s="101"/>
      <c r="OHX14" s="101"/>
      <c r="OHY14" s="101"/>
      <c r="OHZ14" s="101"/>
      <c r="OIA14" s="101"/>
      <c r="OIB14" s="101"/>
      <c r="OIC14" s="101"/>
      <c r="OID14" s="101"/>
      <c r="OIE14" s="101"/>
      <c r="OIF14" s="101"/>
      <c r="OIG14" s="101"/>
      <c r="OIH14" s="101"/>
      <c r="OII14" s="101"/>
      <c r="OIJ14" s="101"/>
      <c r="OIK14" s="101"/>
      <c r="OIL14" s="101"/>
      <c r="OIM14" s="101"/>
      <c r="OIN14" s="101"/>
      <c r="OIO14" s="101"/>
      <c r="OIP14" s="101"/>
      <c r="OIQ14" s="101"/>
      <c r="OIR14" s="101"/>
      <c r="OIS14" s="101"/>
      <c r="OIT14" s="101"/>
      <c r="OIU14" s="101"/>
      <c r="OIV14" s="101"/>
      <c r="OIW14" s="101"/>
      <c r="OIX14" s="101"/>
      <c r="OIY14" s="101"/>
      <c r="OIZ14" s="101"/>
      <c r="OJA14" s="101"/>
      <c r="OJB14" s="101"/>
      <c r="OJC14" s="101"/>
      <c r="OJD14" s="101"/>
      <c r="OJE14" s="101"/>
      <c r="OJF14" s="101"/>
      <c r="OJG14" s="101"/>
      <c r="OJH14" s="101"/>
      <c r="OJI14" s="101"/>
      <c r="OJJ14" s="101"/>
      <c r="OJK14" s="101"/>
      <c r="OJL14" s="101"/>
      <c r="OJM14" s="101"/>
      <c r="OJN14" s="101"/>
      <c r="OJO14" s="101"/>
      <c r="OJP14" s="101"/>
      <c r="OJQ14" s="101"/>
      <c r="OJR14" s="101"/>
      <c r="OJS14" s="101"/>
      <c r="OJT14" s="101"/>
      <c r="OJU14" s="101"/>
      <c r="OJV14" s="101"/>
      <c r="OJW14" s="101"/>
      <c r="OJX14" s="101"/>
      <c r="OJY14" s="101"/>
      <c r="OJZ14" s="101"/>
      <c r="OKA14" s="101"/>
      <c r="OKB14" s="101"/>
      <c r="OKC14" s="101"/>
      <c r="OKD14" s="101"/>
      <c r="OKE14" s="101"/>
      <c r="OKF14" s="101"/>
      <c r="OKG14" s="101"/>
      <c r="OKH14" s="101"/>
      <c r="OKI14" s="101"/>
      <c r="OKJ14" s="101"/>
      <c r="OKK14" s="101"/>
      <c r="OKL14" s="101"/>
      <c r="OKM14" s="101"/>
      <c r="OKN14" s="101"/>
      <c r="OKO14" s="101"/>
      <c r="OKP14" s="101"/>
      <c r="OKQ14" s="101"/>
      <c r="OKR14" s="101"/>
      <c r="OKS14" s="101"/>
      <c r="OKT14" s="101"/>
      <c r="OKU14" s="101"/>
      <c r="OKV14" s="101"/>
      <c r="OKW14" s="101"/>
      <c r="OKX14" s="101"/>
      <c r="OKY14" s="101"/>
      <c r="OKZ14" s="101"/>
      <c r="OLA14" s="101"/>
      <c r="OLB14" s="101"/>
      <c r="OLC14" s="101"/>
      <c r="OLD14" s="101"/>
      <c r="OLE14" s="101"/>
      <c r="OLF14" s="101"/>
      <c r="OLG14" s="101"/>
      <c r="OLH14" s="101"/>
      <c r="OLI14" s="101"/>
      <c r="OLJ14" s="101"/>
      <c r="OLK14" s="101"/>
      <c r="OLL14" s="101"/>
      <c r="OLM14" s="101"/>
      <c r="OLN14" s="101"/>
      <c r="OLO14" s="101"/>
      <c r="OLP14" s="101"/>
      <c r="OLQ14" s="101"/>
      <c r="OLR14" s="101"/>
      <c r="OLS14" s="101"/>
      <c r="OLT14" s="101"/>
      <c r="OLU14" s="101"/>
      <c r="OLV14" s="101"/>
      <c r="OLW14" s="101"/>
      <c r="OLX14" s="101"/>
      <c r="OLY14" s="101"/>
      <c r="OLZ14" s="101"/>
      <c r="OMA14" s="101"/>
      <c r="OMB14" s="101"/>
      <c r="OMC14" s="101"/>
      <c r="OMD14" s="101"/>
      <c r="OME14" s="101"/>
      <c r="OMF14" s="101"/>
      <c r="OMG14" s="101"/>
      <c r="OMH14" s="101"/>
      <c r="OMI14" s="101"/>
      <c r="OMJ14" s="101"/>
      <c r="OMK14" s="101"/>
      <c r="OML14" s="101"/>
      <c r="OMM14" s="101"/>
      <c r="OMN14" s="101"/>
      <c r="OMO14" s="101"/>
      <c r="OMP14" s="101"/>
      <c r="OMQ14" s="101"/>
      <c r="OMR14" s="101"/>
      <c r="OMS14" s="101"/>
      <c r="OMT14" s="101"/>
      <c r="OMU14" s="101"/>
      <c r="OMV14" s="101"/>
      <c r="OMW14" s="101"/>
      <c r="OMX14" s="101"/>
      <c r="OMY14" s="101"/>
      <c r="OMZ14" s="101"/>
      <c r="ONA14" s="101"/>
      <c r="ONB14" s="101"/>
      <c r="ONC14" s="101"/>
      <c r="OND14" s="101"/>
      <c r="ONE14" s="101"/>
      <c r="ONF14" s="101"/>
      <c r="ONG14" s="101"/>
      <c r="ONH14" s="101"/>
      <c r="ONI14" s="101"/>
      <c r="ONJ14" s="101"/>
      <c r="ONK14" s="101"/>
      <c r="ONL14" s="101"/>
      <c r="ONM14" s="101"/>
      <c r="ONN14" s="101"/>
      <c r="ONO14" s="101"/>
      <c r="ONP14" s="101"/>
      <c r="ONQ14" s="101"/>
      <c r="ONR14" s="101"/>
      <c r="ONS14" s="101"/>
      <c r="ONT14" s="101"/>
      <c r="ONU14" s="101"/>
      <c r="ONV14" s="101"/>
      <c r="ONW14" s="101"/>
      <c r="ONX14" s="101"/>
      <c r="ONY14" s="101"/>
      <c r="ONZ14" s="101"/>
      <c r="OOA14" s="101"/>
      <c r="OOB14" s="101"/>
      <c r="OOC14" s="101"/>
      <c r="OOD14" s="101"/>
      <c r="OOE14" s="101"/>
      <c r="OOF14" s="101"/>
      <c r="OOG14" s="101"/>
      <c r="OOH14" s="101"/>
      <c r="OOI14" s="101"/>
      <c r="OOJ14" s="101"/>
      <c r="OOK14" s="101"/>
      <c r="OOL14" s="101"/>
      <c r="OOM14" s="101"/>
      <c r="OON14" s="101"/>
      <c r="OOO14" s="101"/>
      <c r="OOP14" s="101"/>
      <c r="OOQ14" s="101"/>
      <c r="OOR14" s="101"/>
      <c r="OOS14" s="101"/>
      <c r="OOT14" s="101"/>
      <c r="OOU14" s="101"/>
      <c r="OOV14" s="101"/>
      <c r="OOW14" s="101"/>
      <c r="OOX14" s="101"/>
      <c r="OOY14" s="101"/>
      <c r="OOZ14" s="101"/>
      <c r="OPA14" s="101"/>
      <c r="OPB14" s="101"/>
      <c r="OPC14" s="101"/>
      <c r="OPD14" s="101"/>
      <c r="OPE14" s="101"/>
      <c r="OPF14" s="101"/>
      <c r="OPG14" s="101"/>
      <c r="OPH14" s="101"/>
      <c r="OPI14" s="101"/>
      <c r="OPJ14" s="101"/>
      <c r="OPK14" s="101"/>
      <c r="OPL14" s="101"/>
      <c r="OPM14" s="101"/>
      <c r="OPN14" s="101"/>
      <c r="OPO14" s="101"/>
      <c r="OPP14" s="101"/>
      <c r="OPQ14" s="101"/>
      <c r="OPR14" s="101"/>
      <c r="OPS14" s="101"/>
      <c r="OPT14" s="101"/>
      <c r="OPU14" s="101"/>
      <c r="OPV14" s="101"/>
      <c r="OPW14" s="101"/>
      <c r="OPX14" s="101"/>
      <c r="OPY14" s="101"/>
      <c r="OPZ14" s="101"/>
      <c r="OQA14" s="101"/>
      <c r="OQB14" s="101"/>
      <c r="OQC14" s="101"/>
      <c r="OQD14" s="101"/>
      <c r="OQE14" s="101"/>
      <c r="OQF14" s="101"/>
      <c r="OQG14" s="101"/>
      <c r="OQH14" s="101"/>
      <c r="OQI14" s="101"/>
      <c r="OQJ14" s="101"/>
      <c r="OQK14" s="101"/>
      <c r="OQL14" s="101"/>
      <c r="OQM14" s="101"/>
      <c r="OQN14" s="101"/>
      <c r="OQO14" s="101"/>
      <c r="OQP14" s="101"/>
      <c r="OQQ14" s="101"/>
      <c r="OQR14" s="101"/>
      <c r="OQS14" s="101"/>
      <c r="OQT14" s="101"/>
      <c r="OQU14" s="101"/>
      <c r="OQV14" s="101"/>
      <c r="OQW14" s="101"/>
      <c r="OQX14" s="101"/>
      <c r="OQY14" s="101"/>
      <c r="OQZ14" s="101"/>
      <c r="ORA14" s="101"/>
      <c r="ORB14" s="101"/>
      <c r="ORC14" s="101"/>
      <c r="ORD14" s="101"/>
      <c r="ORE14" s="101"/>
      <c r="ORF14" s="101"/>
      <c r="ORG14" s="101"/>
      <c r="ORH14" s="101"/>
      <c r="ORI14" s="101"/>
      <c r="ORJ14" s="101"/>
      <c r="ORK14" s="101"/>
      <c r="ORL14" s="101"/>
      <c r="ORM14" s="101"/>
      <c r="ORN14" s="101"/>
      <c r="ORO14" s="101"/>
      <c r="ORP14" s="101"/>
      <c r="ORQ14" s="101"/>
      <c r="ORR14" s="101"/>
      <c r="ORS14" s="101"/>
      <c r="ORT14" s="101"/>
      <c r="ORU14" s="101"/>
      <c r="ORV14" s="101"/>
      <c r="ORW14" s="101"/>
      <c r="ORX14" s="101"/>
      <c r="ORY14" s="101"/>
      <c r="ORZ14" s="101"/>
      <c r="OSA14" s="101"/>
      <c r="OSB14" s="101"/>
      <c r="OSC14" s="101"/>
      <c r="OSD14" s="101"/>
      <c r="OSE14" s="101"/>
      <c r="OSF14" s="101"/>
      <c r="OSG14" s="101"/>
      <c r="OSH14" s="101"/>
      <c r="OSI14" s="101"/>
      <c r="OSJ14" s="101"/>
      <c r="OSK14" s="101"/>
      <c r="OSL14" s="101"/>
      <c r="OSM14" s="101"/>
      <c r="OSN14" s="101"/>
      <c r="OSO14" s="101"/>
      <c r="OSP14" s="101"/>
      <c r="OSQ14" s="101"/>
      <c r="OSR14" s="101"/>
      <c r="OSS14" s="101"/>
      <c r="OST14" s="101"/>
      <c r="OSU14" s="101"/>
      <c r="OSV14" s="101"/>
      <c r="OSW14" s="101"/>
      <c r="OSX14" s="101"/>
      <c r="OSY14" s="101"/>
      <c r="OSZ14" s="101"/>
      <c r="OTA14" s="101"/>
      <c r="OTB14" s="101"/>
      <c r="OTC14" s="101"/>
      <c r="OTD14" s="101"/>
      <c r="OTE14" s="101"/>
      <c r="OTF14" s="101"/>
      <c r="OTG14" s="101"/>
      <c r="OTH14" s="101"/>
      <c r="OTI14" s="101"/>
      <c r="OTJ14" s="101"/>
      <c r="OTK14" s="101"/>
      <c r="OTL14" s="101"/>
      <c r="OTM14" s="101"/>
      <c r="OTN14" s="101"/>
      <c r="OTO14" s="101"/>
      <c r="OTP14" s="101"/>
      <c r="OTQ14" s="101"/>
      <c r="OTR14" s="101"/>
      <c r="OTS14" s="101"/>
      <c r="OTT14" s="101"/>
      <c r="OTU14" s="101"/>
      <c r="OTV14" s="101"/>
      <c r="OTW14" s="101"/>
      <c r="OTX14" s="101"/>
      <c r="OTY14" s="101"/>
      <c r="OTZ14" s="101"/>
      <c r="OUA14" s="101"/>
      <c r="OUB14" s="101"/>
      <c r="OUC14" s="101"/>
      <c r="OUD14" s="101"/>
      <c r="OUE14" s="101"/>
      <c r="OUF14" s="101"/>
      <c r="OUG14" s="101"/>
      <c r="OUH14" s="101"/>
      <c r="OUI14" s="101"/>
      <c r="OUJ14" s="101"/>
      <c r="OUK14" s="101"/>
      <c r="OUL14" s="101"/>
      <c r="OUM14" s="101"/>
      <c r="OUN14" s="101"/>
      <c r="OUO14" s="101"/>
      <c r="OUP14" s="101"/>
      <c r="OUQ14" s="101"/>
      <c r="OUR14" s="101"/>
      <c r="OUS14" s="101"/>
      <c r="OUT14" s="101"/>
      <c r="OUU14" s="101"/>
      <c r="OUV14" s="101"/>
      <c r="OUW14" s="101"/>
      <c r="OUX14" s="101"/>
      <c r="OUY14" s="101"/>
      <c r="OUZ14" s="101"/>
      <c r="OVA14" s="101"/>
      <c r="OVB14" s="101"/>
      <c r="OVC14" s="101"/>
      <c r="OVD14" s="101"/>
      <c r="OVE14" s="101"/>
      <c r="OVF14" s="101"/>
      <c r="OVG14" s="101"/>
      <c r="OVH14" s="101"/>
      <c r="OVI14" s="101"/>
      <c r="OVJ14" s="101"/>
      <c r="OVK14" s="101"/>
      <c r="OVL14" s="101"/>
      <c r="OVM14" s="101"/>
      <c r="OVN14" s="101"/>
      <c r="OVO14" s="101"/>
      <c r="OVP14" s="101"/>
      <c r="OVQ14" s="101"/>
      <c r="OVR14" s="101"/>
      <c r="OVS14" s="101"/>
      <c r="OVT14" s="101"/>
      <c r="OVU14" s="101"/>
      <c r="OVV14" s="101"/>
      <c r="OVW14" s="101"/>
      <c r="OVX14" s="101"/>
      <c r="OVY14" s="101"/>
      <c r="OVZ14" s="101"/>
      <c r="OWA14" s="101"/>
      <c r="OWB14" s="101"/>
      <c r="OWC14" s="101"/>
      <c r="OWD14" s="101"/>
      <c r="OWE14" s="101"/>
      <c r="OWF14" s="101"/>
      <c r="OWG14" s="101"/>
      <c r="OWH14" s="101"/>
      <c r="OWI14" s="101"/>
      <c r="OWJ14" s="101"/>
      <c r="OWK14" s="101"/>
      <c r="OWL14" s="101"/>
      <c r="OWM14" s="101"/>
      <c r="OWN14" s="101"/>
      <c r="OWO14" s="101"/>
      <c r="OWP14" s="101"/>
      <c r="OWQ14" s="101"/>
      <c r="OWR14" s="101"/>
      <c r="OWS14" s="101"/>
      <c r="OWT14" s="101"/>
      <c r="OWU14" s="101"/>
      <c r="OWV14" s="101"/>
      <c r="OWW14" s="101"/>
      <c r="OWX14" s="101"/>
      <c r="OWY14" s="101"/>
      <c r="OWZ14" s="101"/>
      <c r="OXA14" s="101"/>
      <c r="OXB14" s="101"/>
      <c r="OXC14" s="101"/>
      <c r="OXD14" s="101"/>
      <c r="OXE14" s="101"/>
      <c r="OXF14" s="101"/>
      <c r="OXG14" s="101"/>
      <c r="OXH14" s="101"/>
      <c r="OXI14" s="101"/>
      <c r="OXJ14" s="101"/>
      <c r="OXK14" s="101"/>
      <c r="OXL14" s="101"/>
      <c r="OXM14" s="101"/>
      <c r="OXN14" s="101"/>
      <c r="OXO14" s="101"/>
      <c r="OXP14" s="101"/>
      <c r="OXQ14" s="101"/>
      <c r="OXR14" s="101"/>
      <c r="OXS14" s="101"/>
      <c r="OXT14" s="101"/>
      <c r="OXU14" s="101"/>
      <c r="OXV14" s="101"/>
      <c r="OXW14" s="101"/>
      <c r="OXX14" s="101"/>
      <c r="OXY14" s="101"/>
      <c r="OXZ14" s="101"/>
      <c r="OYA14" s="101"/>
      <c r="OYB14" s="101"/>
      <c r="OYC14" s="101"/>
      <c r="OYD14" s="101"/>
      <c r="OYE14" s="101"/>
      <c r="OYF14" s="101"/>
      <c r="OYG14" s="101"/>
      <c r="OYH14" s="101"/>
      <c r="OYI14" s="101"/>
      <c r="OYJ14" s="101"/>
      <c r="OYK14" s="101"/>
      <c r="OYL14" s="101"/>
      <c r="OYM14" s="101"/>
      <c r="OYN14" s="101"/>
      <c r="OYO14" s="101"/>
      <c r="OYP14" s="101"/>
      <c r="OYQ14" s="101"/>
      <c r="OYR14" s="101"/>
      <c r="OYS14" s="101"/>
      <c r="OYT14" s="101"/>
      <c r="OYU14" s="101"/>
      <c r="OYV14" s="101"/>
      <c r="OYW14" s="101"/>
      <c r="OYX14" s="101"/>
      <c r="OYY14" s="101"/>
      <c r="OYZ14" s="101"/>
      <c r="OZA14" s="101"/>
      <c r="OZB14" s="101"/>
      <c r="OZC14" s="101"/>
      <c r="OZD14" s="101"/>
      <c r="OZE14" s="101"/>
      <c r="OZF14" s="101"/>
      <c r="OZG14" s="101"/>
      <c r="OZH14" s="101"/>
      <c r="OZI14" s="101"/>
      <c r="OZJ14" s="101"/>
      <c r="OZK14" s="101"/>
      <c r="OZL14" s="101"/>
      <c r="OZM14" s="101"/>
      <c r="OZN14" s="101"/>
      <c r="OZO14" s="101"/>
      <c r="OZP14" s="101"/>
      <c r="OZQ14" s="101"/>
      <c r="OZR14" s="101"/>
      <c r="OZS14" s="101"/>
      <c r="OZT14" s="101"/>
      <c r="OZU14" s="101"/>
      <c r="OZV14" s="101"/>
      <c r="OZW14" s="101"/>
      <c r="OZX14" s="101"/>
      <c r="OZY14" s="101"/>
      <c r="OZZ14" s="101"/>
      <c r="PAA14" s="101"/>
      <c r="PAB14" s="101"/>
      <c r="PAC14" s="101"/>
      <c r="PAD14" s="101"/>
      <c r="PAE14" s="101"/>
      <c r="PAF14" s="101"/>
      <c r="PAG14" s="101"/>
      <c r="PAH14" s="101"/>
      <c r="PAI14" s="101"/>
      <c r="PAJ14" s="101"/>
      <c r="PAK14" s="101"/>
      <c r="PAL14" s="101"/>
      <c r="PAM14" s="101"/>
      <c r="PAN14" s="101"/>
      <c r="PAO14" s="101"/>
      <c r="PAP14" s="101"/>
      <c r="PAQ14" s="101"/>
      <c r="PAR14" s="101"/>
      <c r="PAS14" s="101"/>
      <c r="PAT14" s="101"/>
      <c r="PAU14" s="101"/>
      <c r="PAV14" s="101"/>
      <c r="PAW14" s="101"/>
      <c r="PAX14" s="101"/>
      <c r="PAY14" s="101"/>
      <c r="PAZ14" s="101"/>
      <c r="PBA14" s="101"/>
      <c r="PBB14" s="101"/>
      <c r="PBC14" s="101"/>
      <c r="PBD14" s="101"/>
      <c r="PBE14" s="101"/>
      <c r="PBF14" s="101"/>
      <c r="PBG14" s="101"/>
      <c r="PBH14" s="101"/>
      <c r="PBI14" s="101"/>
      <c r="PBJ14" s="101"/>
      <c r="PBK14" s="101"/>
      <c r="PBL14" s="101"/>
      <c r="PBM14" s="101"/>
      <c r="PBN14" s="101"/>
      <c r="PBO14" s="101"/>
      <c r="PBP14" s="101"/>
      <c r="PBQ14" s="101"/>
      <c r="PBR14" s="101"/>
      <c r="PBS14" s="101"/>
      <c r="PBT14" s="101"/>
      <c r="PBU14" s="101"/>
      <c r="PBV14" s="101"/>
      <c r="PBW14" s="101"/>
      <c r="PBX14" s="101"/>
      <c r="PBY14" s="101"/>
      <c r="PBZ14" s="101"/>
      <c r="PCA14" s="101"/>
      <c r="PCB14" s="101"/>
      <c r="PCC14" s="101"/>
      <c r="PCD14" s="101"/>
      <c r="PCE14" s="101"/>
      <c r="PCF14" s="101"/>
      <c r="PCG14" s="101"/>
      <c r="PCH14" s="101"/>
      <c r="PCI14" s="101"/>
      <c r="PCJ14" s="101"/>
      <c r="PCK14" s="101"/>
      <c r="PCL14" s="101"/>
      <c r="PCM14" s="101"/>
      <c r="PCN14" s="101"/>
      <c r="PCO14" s="101"/>
      <c r="PCP14" s="101"/>
      <c r="PCQ14" s="101"/>
      <c r="PCR14" s="101"/>
      <c r="PCS14" s="101"/>
      <c r="PCT14" s="101"/>
      <c r="PCU14" s="101"/>
      <c r="PCV14" s="101"/>
      <c r="PCW14" s="101"/>
      <c r="PCX14" s="101"/>
      <c r="PCY14" s="101"/>
      <c r="PCZ14" s="101"/>
      <c r="PDA14" s="101"/>
      <c r="PDB14" s="101"/>
      <c r="PDC14" s="101"/>
      <c r="PDD14" s="101"/>
      <c r="PDE14" s="101"/>
      <c r="PDF14" s="101"/>
      <c r="PDG14" s="101"/>
      <c r="PDH14" s="101"/>
      <c r="PDI14" s="101"/>
      <c r="PDJ14" s="101"/>
      <c r="PDK14" s="101"/>
      <c r="PDL14" s="101"/>
      <c r="PDM14" s="101"/>
      <c r="PDN14" s="101"/>
      <c r="PDO14" s="101"/>
      <c r="PDP14" s="101"/>
      <c r="PDQ14" s="101"/>
      <c r="PDR14" s="101"/>
      <c r="PDS14" s="101"/>
      <c r="PDT14" s="101"/>
      <c r="PDU14" s="101"/>
      <c r="PDV14" s="101"/>
      <c r="PDW14" s="101"/>
      <c r="PDX14" s="101"/>
      <c r="PDY14" s="101"/>
      <c r="PDZ14" s="101"/>
      <c r="PEA14" s="101"/>
      <c r="PEB14" s="101"/>
      <c r="PEC14" s="101"/>
      <c r="PED14" s="101"/>
      <c r="PEE14" s="101"/>
      <c r="PEF14" s="101"/>
      <c r="PEG14" s="101"/>
      <c r="PEH14" s="101"/>
      <c r="PEI14" s="101"/>
      <c r="PEJ14" s="101"/>
      <c r="PEK14" s="101"/>
      <c r="PEL14" s="101"/>
      <c r="PEM14" s="101"/>
      <c r="PEN14" s="101"/>
      <c r="PEO14" s="101"/>
      <c r="PEP14" s="101"/>
      <c r="PEQ14" s="101"/>
      <c r="PER14" s="101"/>
      <c r="PES14" s="101"/>
      <c r="PET14" s="101"/>
      <c r="PEU14" s="101"/>
      <c r="PEV14" s="101"/>
      <c r="PEW14" s="101"/>
      <c r="PEX14" s="101"/>
      <c r="PEY14" s="101"/>
      <c r="PEZ14" s="101"/>
      <c r="PFA14" s="101"/>
      <c r="PFB14" s="101"/>
      <c r="PFC14" s="101"/>
      <c r="PFD14" s="101"/>
      <c r="PFE14" s="101"/>
      <c r="PFF14" s="101"/>
      <c r="PFG14" s="101"/>
      <c r="PFH14" s="101"/>
      <c r="PFI14" s="101"/>
      <c r="PFJ14" s="101"/>
      <c r="PFK14" s="101"/>
      <c r="PFL14" s="101"/>
      <c r="PFM14" s="101"/>
      <c r="PFN14" s="101"/>
      <c r="PFO14" s="101"/>
      <c r="PFP14" s="101"/>
      <c r="PFQ14" s="101"/>
      <c r="PFR14" s="101"/>
      <c r="PFS14" s="101"/>
      <c r="PFT14" s="101"/>
      <c r="PFU14" s="101"/>
      <c r="PFV14" s="101"/>
      <c r="PFW14" s="101"/>
      <c r="PFX14" s="101"/>
      <c r="PFY14" s="101"/>
      <c r="PFZ14" s="101"/>
      <c r="PGA14" s="101"/>
      <c r="PGB14" s="101"/>
      <c r="PGC14" s="101"/>
      <c r="PGD14" s="101"/>
      <c r="PGE14" s="101"/>
      <c r="PGF14" s="101"/>
      <c r="PGG14" s="101"/>
      <c r="PGH14" s="101"/>
      <c r="PGI14" s="101"/>
      <c r="PGJ14" s="101"/>
      <c r="PGK14" s="101"/>
      <c r="PGL14" s="101"/>
      <c r="PGM14" s="101"/>
      <c r="PGN14" s="101"/>
      <c r="PGO14" s="101"/>
      <c r="PGP14" s="101"/>
      <c r="PGQ14" s="101"/>
      <c r="PGR14" s="101"/>
      <c r="PGS14" s="101"/>
      <c r="PGT14" s="101"/>
      <c r="PGU14" s="101"/>
      <c r="PGV14" s="101"/>
      <c r="PGW14" s="101"/>
      <c r="PGX14" s="101"/>
      <c r="PGY14" s="101"/>
      <c r="PGZ14" s="101"/>
      <c r="PHA14" s="101"/>
      <c r="PHB14" s="101"/>
      <c r="PHC14" s="101"/>
      <c r="PHD14" s="101"/>
      <c r="PHE14" s="101"/>
      <c r="PHF14" s="101"/>
      <c r="PHG14" s="101"/>
      <c r="PHH14" s="101"/>
      <c r="PHI14" s="101"/>
      <c r="PHJ14" s="101"/>
      <c r="PHK14" s="101"/>
      <c r="PHL14" s="101"/>
      <c r="PHM14" s="101"/>
      <c r="PHN14" s="101"/>
      <c r="PHO14" s="101"/>
      <c r="PHP14" s="101"/>
      <c r="PHQ14" s="101"/>
      <c r="PHR14" s="101"/>
      <c r="PHS14" s="101"/>
      <c r="PHT14" s="101"/>
      <c r="PHU14" s="101"/>
      <c r="PHV14" s="101"/>
      <c r="PHW14" s="101"/>
      <c r="PHX14" s="101"/>
      <c r="PHY14" s="101"/>
      <c r="PHZ14" s="101"/>
      <c r="PIA14" s="101"/>
      <c r="PIB14" s="101"/>
      <c r="PIC14" s="101"/>
      <c r="PID14" s="101"/>
      <c r="PIE14" s="101"/>
      <c r="PIF14" s="101"/>
      <c r="PIG14" s="101"/>
      <c r="PIH14" s="101"/>
      <c r="PII14" s="101"/>
      <c r="PIJ14" s="101"/>
      <c r="PIK14" s="101"/>
      <c r="PIL14" s="101"/>
      <c r="PIM14" s="101"/>
      <c r="PIN14" s="101"/>
      <c r="PIO14" s="101"/>
      <c r="PIP14" s="101"/>
      <c r="PIQ14" s="101"/>
      <c r="PIR14" s="101"/>
      <c r="PIS14" s="101"/>
      <c r="PIT14" s="101"/>
      <c r="PIU14" s="101"/>
      <c r="PIV14" s="101"/>
      <c r="PIW14" s="101"/>
      <c r="PIX14" s="101"/>
      <c r="PIY14" s="101"/>
      <c r="PIZ14" s="101"/>
      <c r="PJA14" s="101"/>
      <c r="PJB14" s="101"/>
      <c r="PJC14" s="101"/>
      <c r="PJD14" s="101"/>
      <c r="PJE14" s="101"/>
      <c r="PJF14" s="101"/>
      <c r="PJG14" s="101"/>
      <c r="PJH14" s="101"/>
      <c r="PJI14" s="101"/>
      <c r="PJJ14" s="101"/>
      <c r="PJK14" s="101"/>
      <c r="PJL14" s="101"/>
      <c r="PJM14" s="101"/>
      <c r="PJN14" s="101"/>
      <c r="PJO14" s="101"/>
      <c r="PJP14" s="101"/>
      <c r="PJQ14" s="101"/>
      <c r="PJR14" s="101"/>
      <c r="PJS14" s="101"/>
      <c r="PJT14" s="101"/>
      <c r="PJU14" s="101"/>
      <c r="PJV14" s="101"/>
      <c r="PJW14" s="101"/>
      <c r="PJX14" s="101"/>
      <c r="PJY14" s="101"/>
      <c r="PJZ14" s="101"/>
      <c r="PKA14" s="101"/>
      <c r="PKB14" s="101"/>
      <c r="PKC14" s="101"/>
      <c r="PKD14" s="101"/>
      <c r="PKE14" s="101"/>
      <c r="PKF14" s="101"/>
      <c r="PKG14" s="101"/>
      <c r="PKH14" s="101"/>
      <c r="PKI14" s="101"/>
      <c r="PKJ14" s="101"/>
      <c r="PKK14" s="101"/>
      <c r="PKL14" s="101"/>
      <c r="PKM14" s="101"/>
      <c r="PKN14" s="101"/>
      <c r="PKO14" s="101"/>
      <c r="PKP14" s="101"/>
      <c r="PKQ14" s="101"/>
      <c r="PKR14" s="101"/>
      <c r="PKS14" s="101"/>
      <c r="PKT14" s="101"/>
      <c r="PKU14" s="101"/>
      <c r="PKV14" s="101"/>
      <c r="PKW14" s="101"/>
      <c r="PKX14" s="101"/>
      <c r="PKY14" s="101"/>
      <c r="PKZ14" s="101"/>
      <c r="PLA14" s="101"/>
      <c r="PLB14" s="101"/>
      <c r="PLC14" s="101"/>
      <c r="PLD14" s="101"/>
      <c r="PLE14" s="101"/>
      <c r="PLF14" s="101"/>
      <c r="PLG14" s="101"/>
      <c r="PLH14" s="101"/>
      <c r="PLI14" s="101"/>
      <c r="PLJ14" s="101"/>
      <c r="PLK14" s="101"/>
      <c r="PLL14" s="101"/>
      <c r="PLM14" s="101"/>
      <c r="PLN14" s="101"/>
      <c r="PLO14" s="101"/>
      <c r="PLP14" s="101"/>
      <c r="PLQ14" s="101"/>
      <c r="PLR14" s="101"/>
      <c r="PLS14" s="101"/>
      <c r="PLT14" s="101"/>
      <c r="PLU14" s="101"/>
      <c r="PLV14" s="101"/>
      <c r="PLW14" s="101"/>
      <c r="PLX14" s="101"/>
      <c r="PLY14" s="101"/>
      <c r="PLZ14" s="101"/>
      <c r="PMA14" s="101"/>
      <c r="PMB14" s="101"/>
      <c r="PMC14" s="101"/>
      <c r="PMD14" s="101"/>
      <c r="PME14" s="101"/>
      <c r="PMF14" s="101"/>
      <c r="PMG14" s="101"/>
      <c r="PMH14" s="101"/>
      <c r="PMI14" s="101"/>
      <c r="PMJ14" s="101"/>
      <c r="PMK14" s="101"/>
      <c r="PML14" s="101"/>
      <c r="PMM14" s="101"/>
      <c r="PMN14" s="101"/>
      <c r="PMO14" s="101"/>
      <c r="PMP14" s="101"/>
      <c r="PMQ14" s="101"/>
      <c r="PMR14" s="101"/>
      <c r="PMS14" s="101"/>
      <c r="PMT14" s="101"/>
      <c r="PMU14" s="101"/>
      <c r="PMV14" s="101"/>
      <c r="PMW14" s="101"/>
      <c r="PMX14" s="101"/>
      <c r="PMY14" s="101"/>
      <c r="PMZ14" s="101"/>
      <c r="PNA14" s="101"/>
      <c r="PNB14" s="101"/>
      <c r="PNC14" s="101"/>
      <c r="PND14" s="101"/>
      <c r="PNE14" s="101"/>
      <c r="PNF14" s="101"/>
      <c r="PNG14" s="101"/>
      <c r="PNH14" s="101"/>
      <c r="PNI14" s="101"/>
      <c r="PNJ14" s="101"/>
      <c r="PNK14" s="101"/>
      <c r="PNL14" s="101"/>
      <c r="PNM14" s="101"/>
      <c r="PNN14" s="101"/>
      <c r="PNO14" s="101"/>
      <c r="PNP14" s="101"/>
      <c r="PNQ14" s="101"/>
      <c r="PNR14" s="101"/>
      <c r="PNS14" s="101"/>
      <c r="PNT14" s="101"/>
      <c r="PNU14" s="101"/>
      <c r="PNV14" s="101"/>
      <c r="PNW14" s="101"/>
      <c r="PNX14" s="101"/>
      <c r="PNY14" s="101"/>
      <c r="PNZ14" s="101"/>
      <c r="POA14" s="101"/>
      <c r="POB14" s="101"/>
      <c r="POC14" s="101"/>
      <c r="POD14" s="101"/>
      <c r="POE14" s="101"/>
      <c r="POF14" s="101"/>
      <c r="POG14" s="101"/>
      <c r="POH14" s="101"/>
      <c r="POI14" s="101"/>
      <c r="POJ14" s="101"/>
      <c r="POK14" s="101"/>
      <c r="POL14" s="101"/>
      <c r="POM14" s="101"/>
      <c r="PON14" s="101"/>
      <c r="POO14" s="101"/>
      <c r="POP14" s="101"/>
      <c r="POQ14" s="101"/>
      <c r="POR14" s="101"/>
      <c r="POS14" s="101"/>
      <c r="POT14" s="101"/>
      <c r="POU14" s="101"/>
      <c r="POV14" s="101"/>
      <c r="POW14" s="101"/>
      <c r="POX14" s="101"/>
      <c r="POY14" s="101"/>
      <c r="POZ14" s="101"/>
      <c r="PPA14" s="101"/>
      <c r="PPB14" s="101"/>
      <c r="PPC14" s="101"/>
      <c r="PPD14" s="101"/>
      <c r="PPE14" s="101"/>
      <c r="PPF14" s="101"/>
      <c r="PPG14" s="101"/>
      <c r="PPH14" s="101"/>
      <c r="PPI14" s="101"/>
      <c r="PPJ14" s="101"/>
      <c r="PPK14" s="101"/>
      <c r="PPL14" s="101"/>
      <c r="PPM14" s="101"/>
      <c r="PPN14" s="101"/>
      <c r="PPO14" s="101"/>
      <c r="PPP14" s="101"/>
      <c r="PPQ14" s="101"/>
      <c r="PPR14" s="101"/>
      <c r="PPS14" s="101"/>
      <c r="PPT14" s="101"/>
      <c r="PPU14" s="101"/>
      <c r="PPV14" s="101"/>
      <c r="PPW14" s="101"/>
      <c r="PPX14" s="101"/>
      <c r="PPY14" s="101"/>
      <c r="PPZ14" s="101"/>
      <c r="PQA14" s="101"/>
      <c r="PQB14" s="101"/>
      <c r="PQC14" s="101"/>
      <c r="PQD14" s="101"/>
      <c r="PQE14" s="101"/>
      <c r="PQF14" s="101"/>
      <c r="PQG14" s="101"/>
      <c r="PQH14" s="101"/>
      <c r="PQI14" s="101"/>
      <c r="PQJ14" s="101"/>
      <c r="PQK14" s="101"/>
      <c r="PQL14" s="101"/>
      <c r="PQM14" s="101"/>
      <c r="PQN14" s="101"/>
      <c r="PQO14" s="101"/>
      <c r="PQP14" s="101"/>
      <c r="PQQ14" s="101"/>
      <c r="PQR14" s="101"/>
      <c r="PQS14" s="101"/>
      <c r="PQT14" s="101"/>
      <c r="PQU14" s="101"/>
      <c r="PQV14" s="101"/>
      <c r="PQW14" s="101"/>
      <c r="PQX14" s="101"/>
      <c r="PQY14" s="101"/>
      <c r="PQZ14" s="101"/>
      <c r="PRA14" s="101"/>
      <c r="PRB14" s="101"/>
      <c r="PRC14" s="101"/>
      <c r="PRD14" s="101"/>
      <c r="PRE14" s="101"/>
      <c r="PRF14" s="101"/>
      <c r="PRG14" s="101"/>
      <c r="PRH14" s="101"/>
      <c r="PRI14" s="101"/>
      <c r="PRJ14" s="101"/>
      <c r="PRK14" s="101"/>
      <c r="PRL14" s="101"/>
      <c r="PRM14" s="101"/>
      <c r="PRN14" s="101"/>
      <c r="PRO14" s="101"/>
      <c r="PRP14" s="101"/>
      <c r="PRQ14" s="101"/>
      <c r="PRR14" s="101"/>
      <c r="PRS14" s="101"/>
      <c r="PRT14" s="101"/>
      <c r="PRU14" s="101"/>
      <c r="PRV14" s="101"/>
      <c r="PRW14" s="101"/>
      <c r="PRX14" s="101"/>
      <c r="PRY14" s="101"/>
      <c r="PRZ14" s="101"/>
      <c r="PSA14" s="101"/>
      <c r="PSB14" s="101"/>
      <c r="PSC14" s="101"/>
      <c r="PSD14" s="101"/>
      <c r="PSE14" s="101"/>
      <c r="PSF14" s="101"/>
      <c r="PSG14" s="101"/>
      <c r="PSH14" s="101"/>
      <c r="PSI14" s="101"/>
      <c r="PSJ14" s="101"/>
      <c r="PSK14" s="101"/>
      <c r="PSL14" s="101"/>
      <c r="PSM14" s="101"/>
      <c r="PSN14" s="101"/>
      <c r="PSO14" s="101"/>
      <c r="PSP14" s="101"/>
      <c r="PSQ14" s="101"/>
      <c r="PSR14" s="101"/>
      <c r="PSS14" s="101"/>
      <c r="PST14" s="101"/>
      <c r="PSU14" s="101"/>
      <c r="PSV14" s="101"/>
      <c r="PSW14" s="101"/>
      <c r="PSX14" s="101"/>
      <c r="PSY14" s="101"/>
      <c r="PSZ14" s="101"/>
      <c r="PTA14" s="101"/>
      <c r="PTB14" s="101"/>
      <c r="PTC14" s="101"/>
      <c r="PTD14" s="101"/>
      <c r="PTE14" s="101"/>
      <c r="PTF14" s="101"/>
      <c r="PTG14" s="101"/>
      <c r="PTH14" s="101"/>
      <c r="PTI14" s="101"/>
      <c r="PTJ14" s="101"/>
      <c r="PTK14" s="101"/>
      <c r="PTL14" s="101"/>
      <c r="PTM14" s="101"/>
      <c r="PTN14" s="101"/>
      <c r="PTO14" s="101"/>
      <c r="PTP14" s="101"/>
      <c r="PTQ14" s="101"/>
      <c r="PTR14" s="101"/>
      <c r="PTS14" s="101"/>
      <c r="PTT14" s="101"/>
      <c r="PTU14" s="101"/>
      <c r="PTV14" s="101"/>
      <c r="PTW14" s="101"/>
      <c r="PTX14" s="101"/>
      <c r="PTY14" s="101"/>
      <c r="PTZ14" s="101"/>
      <c r="PUA14" s="101"/>
      <c r="PUB14" s="101"/>
      <c r="PUC14" s="101"/>
      <c r="PUD14" s="101"/>
      <c r="PUE14" s="101"/>
      <c r="PUF14" s="101"/>
      <c r="PUG14" s="101"/>
      <c r="PUH14" s="101"/>
      <c r="PUI14" s="101"/>
      <c r="PUJ14" s="101"/>
      <c r="PUK14" s="101"/>
      <c r="PUL14" s="101"/>
      <c r="PUM14" s="101"/>
      <c r="PUN14" s="101"/>
      <c r="PUO14" s="101"/>
      <c r="PUP14" s="101"/>
      <c r="PUQ14" s="101"/>
      <c r="PUR14" s="101"/>
      <c r="PUS14" s="101"/>
      <c r="PUT14" s="101"/>
      <c r="PUU14" s="101"/>
      <c r="PUV14" s="101"/>
      <c r="PUW14" s="101"/>
      <c r="PUX14" s="101"/>
      <c r="PUY14" s="101"/>
      <c r="PUZ14" s="101"/>
      <c r="PVA14" s="101"/>
      <c r="PVB14" s="101"/>
      <c r="PVC14" s="101"/>
      <c r="PVD14" s="101"/>
      <c r="PVE14" s="101"/>
      <c r="PVF14" s="101"/>
      <c r="PVG14" s="101"/>
      <c r="PVH14" s="101"/>
      <c r="PVI14" s="101"/>
      <c r="PVJ14" s="101"/>
      <c r="PVK14" s="101"/>
      <c r="PVL14" s="101"/>
      <c r="PVM14" s="101"/>
      <c r="PVN14" s="101"/>
      <c r="PVO14" s="101"/>
      <c r="PVP14" s="101"/>
      <c r="PVQ14" s="101"/>
      <c r="PVR14" s="101"/>
      <c r="PVS14" s="101"/>
      <c r="PVT14" s="101"/>
      <c r="PVU14" s="101"/>
      <c r="PVV14" s="101"/>
      <c r="PVW14" s="101"/>
      <c r="PVX14" s="101"/>
      <c r="PVY14" s="101"/>
      <c r="PVZ14" s="101"/>
      <c r="PWA14" s="101"/>
      <c r="PWB14" s="101"/>
      <c r="PWC14" s="101"/>
      <c r="PWD14" s="101"/>
      <c r="PWE14" s="101"/>
      <c r="PWF14" s="101"/>
      <c r="PWG14" s="101"/>
      <c r="PWH14" s="101"/>
      <c r="PWI14" s="101"/>
      <c r="PWJ14" s="101"/>
      <c r="PWK14" s="101"/>
      <c r="PWL14" s="101"/>
      <c r="PWM14" s="101"/>
      <c r="PWN14" s="101"/>
      <c r="PWO14" s="101"/>
      <c r="PWP14" s="101"/>
      <c r="PWQ14" s="101"/>
      <c r="PWR14" s="101"/>
      <c r="PWS14" s="101"/>
      <c r="PWT14" s="101"/>
      <c r="PWU14" s="101"/>
      <c r="PWV14" s="101"/>
      <c r="PWW14" s="101"/>
      <c r="PWX14" s="101"/>
      <c r="PWY14" s="101"/>
      <c r="PWZ14" s="101"/>
      <c r="PXA14" s="101"/>
      <c r="PXB14" s="101"/>
      <c r="PXC14" s="101"/>
      <c r="PXD14" s="101"/>
      <c r="PXE14" s="101"/>
      <c r="PXF14" s="101"/>
      <c r="PXG14" s="101"/>
      <c r="PXH14" s="101"/>
      <c r="PXI14" s="101"/>
      <c r="PXJ14" s="101"/>
      <c r="PXK14" s="101"/>
      <c r="PXL14" s="101"/>
      <c r="PXM14" s="101"/>
      <c r="PXN14" s="101"/>
      <c r="PXO14" s="101"/>
      <c r="PXP14" s="101"/>
      <c r="PXQ14" s="101"/>
      <c r="PXR14" s="101"/>
      <c r="PXS14" s="101"/>
      <c r="PXT14" s="101"/>
      <c r="PXU14" s="101"/>
      <c r="PXV14" s="101"/>
      <c r="PXW14" s="101"/>
      <c r="PXX14" s="101"/>
      <c r="PXY14" s="101"/>
      <c r="PXZ14" s="101"/>
      <c r="PYA14" s="101"/>
      <c r="PYB14" s="101"/>
      <c r="PYC14" s="101"/>
      <c r="PYD14" s="101"/>
      <c r="PYE14" s="101"/>
      <c r="PYF14" s="101"/>
      <c r="PYG14" s="101"/>
      <c r="PYH14" s="101"/>
      <c r="PYI14" s="101"/>
      <c r="PYJ14" s="101"/>
      <c r="PYK14" s="101"/>
      <c r="PYL14" s="101"/>
      <c r="PYM14" s="101"/>
      <c r="PYN14" s="101"/>
      <c r="PYO14" s="101"/>
      <c r="PYP14" s="101"/>
      <c r="PYQ14" s="101"/>
      <c r="PYR14" s="101"/>
      <c r="PYS14" s="101"/>
      <c r="PYT14" s="101"/>
      <c r="PYU14" s="101"/>
      <c r="PYV14" s="101"/>
      <c r="PYW14" s="101"/>
      <c r="PYX14" s="101"/>
      <c r="PYY14" s="101"/>
      <c r="PYZ14" s="101"/>
      <c r="PZA14" s="101"/>
      <c r="PZB14" s="101"/>
      <c r="PZC14" s="101"/>
      <c r="PZD14" s="101"/>
      <c r="PZE14" s="101"/>
      <c r="PZF14" s="101"/>
      <c r="PZG14" s="101"/>
      <c r="PZH14" s="101"/>
      <c r="PZI14" s="101"/>
      <c r="PZJ14" s="101"/>
      <c r="PZK14" s="101"/>
      <c r="PZL14" s="101"/>
      <c r="PZM14" s="101"/>
      <c r="PZN14" s="101"/>
      <c r="PZO14" s="101"/>
      <c r="PZP14" s="101"/>
      <c r="PZQ14" s="101"/>
      <c r="PZR14" s="101"/>
      <c r="PZS14" s="101"/>
      <c r="PZT14" s="101"/>
      <c r="PZU14" s="101"/>
      <c r="PZV14" s="101"/>
      <c r="PZW14" s="101"/>
      <c r="PZX14" s="101"/>
      <c r="PZY14" s="101"/>
      <c r="PZZ14" s="101"/>
      <c r="QAA14" s="101"/>
      <c r="QAB14" s="101"/>
      <c r="QAC14" s="101"/>
      <c r="QAD14" s="101"/>
      <c r="QAE14" s="101"/>
      <c r="QAF14" s="101"/>
      <c r="QAG14" s="101"/>
      <c r="QAH14" s="101"/>
      <c r="QAI14" s="101"/>
      <c r="QAJ14" s="101"/>
      <c r="QAK14" s="101"/>
      <c r="QAL14" s="101"/>
      <c r="QAM14" s="101"/>
      <c r="QAN14" s="101"/>
      <c r="QAO14" s="101"/>
      <c r="QAP14" s="101"/>
      <c r="QAQ14" s="101"/>
      <c r="QAR14" s="101"/>
      <c r="QAS14" s="101"/>
      <c r="QAT14" s="101"/>
      <c r="QAU14" s="101"/>
      <c r="QAV14" s="101"/>
      <c r="QAW14" s="101"/>
      <c r="QAX14" s="101"/>
      <c r="QAY14" s="101"/>
      <c r="QAZ14" s="101"/>
      <c r="QBA14" s="101"/>
      <c r="QBB14" s="101"/>
      <c r="QBC14" s="101"/>
      <c r="QBD14" s="101"/>
      <c r="QBE14" s="101"/>
      <c r="QBF14" s="101"/>
      <c r="QBG14" s="101"/>
      <c r="QBH14" s="101"/>
      <c r="QBI14" s="101"/>
      <c r="QBJ14" s="101"/>
      <c r="QBK14" s="101"/>
      <c r="QBL14" s="101"/>
      <c r="QBM14" s="101"/>
      <c r="QBN14" s="101"/>
      <c r="QBO14" s="101"/>
      <c r="QBP14" s="101"/>
      <c r="QBQ14" s="101"/>
      <c r="QBR14" s="101"/>
      <c r="QBS14" s="101"/>
      <c r="QBT14" s="101"/>
      <c r="QBU14" s="101"/>
      <c r="QBV14" s="101"/>
      <c r="QBW14" s="101"/>
      <c r="QBX14" s="101"/>
      <c r="QBY14" s="101"/>
      <c r="QBZ14" s="101"/>
      <c r="QCA14" s="101"/>
      <c r="QCB14" s="101"/>
      <c r="QCC14" s="101"/>
      <c r="QCD14" s="101"/>
      <c r="QCE14" s="101"/>
      <c r="QCF14" s="101"/>
      <c r="QCG14" s="101"/>
      <c r="QCH14" s="101"/>
      <c r="QCI14" s="101"/>
      <c r="QCJ14" s="101"/>
      <c r="QCK14" s="101"/>
      <c r="QCL14" s="101"/>
      <c r="QCM14" s="101"/>
      <c r="QCN14" s="101"/>
      <c r="QCO14" s="101"/>
      <c r="QCP14" s="101"/>
      <c r="QCQ14" s="101"/>
      <c r="QCR14" s="101"/>
      <c r="QCS14" s="101"/>
      <c r="QCT14" s="101"/>
      <c r="QCU14" s="101"/>
      <c r="QCV14" s="101"/>
      <c r="QCW14" s="101"/>
      <c r="QCX14" s="101"/>
      <c r="QCY14" s="101"/>
      <c r="QCZ14" s="101"/>
      <c r="QDA14" s="101"/>
      <c r="QDB14" s="101"/>
      <c r="QDC14" s="101"/>
      <c r="QDD14" s="101"/>
      <c r="QDE14" s="101"/>
      <c r="QDF14" s="101"/>
      <c r="QDG14" s="101"/>
      <c r="QDH14" s="101"/>
      <c r="QDI14" s="101"/>
      <c r="QDJ14" s="101"/>
      <c r="QDK14" s="101"/>
      <c r="QDL14" s="101"/>
      <c r="QDM14" s="101"/>
      <c r="QDN14" s="101"/>
      <c r="QDO14" s="101"/>
      <c r="QDP14" s="101"/>
      <c r="QDQ14" s="101"/>
      <c r="QDR14" s="101"/>
      <c r="QDS14" s="101"/>
      <c r="QDT14" s="101"/>
      <c r="QDU14" s="101"/>
      <c r="QDV14" s="101"/>
      <c r="QDW14" s="101"/>
      <c r="QDX14" s="101"/>
      <c r="QDY14" s="101"/>
      <c r="QDZ14" s="101"/>
      <c r="QEA14" s="101"/>
      <c r="QEB14" s="101"/>
      <c r="QEC14" s="101"/>
      <c r="QED14" s="101"/>
      <c r="QEE14" s="101"/>
      <c r="QEF14" s="101"/>
      <c r="QEG14" s="101"/>
      <c r="QEH14" s="101"/>
      <c r="QEI14" s="101"/>
      <c r="QEJ14" s="101"/>
      <c r="QEK14" s="101"/>
      <c r="QEL14" s="101"/>
      <c r="QEM14" s="101"/>
      <c r="QEN14" s="101"/>
      <c r="QEO14" s="101"/>
      <c r="QEP14" s="101"/>
      <c r="QEQ14" s="101"/>
      <c r="QER14" s="101"/>
      <c r="QES14" s="101"/>
      <c r="QET14" s="101"/>
      <c r="QEU14" s="101"/>
      <c r="QEV14" s="101"/>
      <c r="QEW14" s="101"/>
      <c r="QEX14" s="101"/>
      <c r="QEY14" s="101"/>
      <c r="QEZ14" s="101"/>
      <c r="QFA14" s="101"/>
      <c r="QFB14" s="101"/>
      <c r="QFC14" s="101"/>
      <c r="QFD14" s="101"/>
      <c r="QFE14" s="101"/>
      <c r="QFF14" s="101"/>
      <c r="QFG14" s="101"/>
      <c r="QFH14" s="101"/>
      <c r="QFI14" s="101"/>
      <c r="QFJ14" s="101"/>
      <c r="QFK14" s="101"/>
      <c r="QFL14" s="101"/>
      <c r="QFM14" s="101"/>
      <c r="QFN14" s="101"/>
      <c r="QFO14" s="101"/>
      <c r="QFP14" s="101"/>
      <c r="QFQ14" s="101"/>
      <c r="QFR14" s="101"/>
      <c r="QFS14" s="101"/>
      <c r="QFT14" s="101"/>
      <c r="QFU14" s="101"/>
      <c r="QFV14" s="101"/>
      <c r="QFW14" s="101"/>
      <c r="QFX14" s="101"/>
      <c r="QFY14" s="101"/>
      <c r="QFZ14" s="101"/>
      <c r="QGA14" s="101"/>
      <c r="QGB14" s="101"/>
      <c r="QGC14" s="101"/>
      <c r="QGD14" s="101"/>
      <c r="QGE14" s="101"/>
      <c r="QGF14" s="101"/>
      <c r="QGG14" s="101"/>
      <c r="QGH14" s="101"/>
      <c r="QGI14" s="101"/>
      <c r="QGJ14" s="101"/>
      <c r="QGK14" s="101"/>
      <c r="QGL14" s="101"/>
      <c r="QGM14" s="101"/>
      <c r="QGN14" s="101"/>
      <c r="QGO14" s="101"/>
      <c r="QGP14" s="101"/>
      <c r="QGQ14" s="101"/>
      <c r="QGR14" s="101"/>
      <c r="QGS14" s="101"/>
      <c r="QGT14" s="101"/>
      <c r="QGU14" s="101"/>
      <c r="QGV14" s="101"/>
      <c r="QGW14" s="101"/>
      <c r="QGX14" s="101"/>
      <c r="QGY14" s="101"/>
      <c r="QGZ14" s="101"/>
      <c r="QHA14" s="101"/>
      <c r="QHB14" s="101"/>
      <c r="QHC14" s="101"/>
      <c r="QHD14" s="101"/>
      <c r="QHE14" s="101"/>
      <c r="QHF14" s="101"/>
      <c r="QHG14" s="101"/>
      <c r="QHH14" s="101"/>
      <c r="QHI14" s="101"/>
      <c r="QHJ14" s="101"/>
      <c r="QHK14" s="101"/>
      <c r="QHL14" s="101"/>
      <c r="QHM14" s="101"/>
      <c r="QHN14" s="101"/>
      <c r="QHO14" s="101"/>
      <c r="QHP14" s="101"/>
      <c r="QHQ14" s="101"/>
      <c r="QHR14" s="101"/>
      <c r="QHS14" s="101"/>
      <c r="QHT14" s="101"/>
      <c r="QHU14" s="101"/>
      <c r="QHV14" s="101"/>
      <c r="QHW14" s="101"/>
      <c r="QHX14" s="101"/>
      <c r="QHY14" s="101"/>
      <c r="QHZ14" s="101"/>
      <c r="QIA14" s="101"/>
      <c r="QIB14" s="101"/>
      <c r="QIC14" s="101"/>
      <c r="QID14" s="101"/>
      <c r="QIE14" s="101"/>
      <c r="QIF14" s="101"/>
      <c r="QIG14" s="101"/>
      <c r="QIH14" s="101"/>
      <c r="QII14" s="101"/>
      <c r="QIJ14" s="101"/>
      <c r="QIK14" s="101"/>
      <c r="QIL14" s="101"/>
      <c r="QIM14" s="101"/>
      <c r="QIN14" s="101"/>
      <c r="QIO14" s="101"/>
      <c r="QIP14" s="101"/>
      <c r="QIQ14" s="101"/>
      <c r="QIR14" s="101"/>
      <c r="QIS14" s="101"/>
      <c r="QIT14" s="101"/>
      <c r="QIU14" s="101"/>
      <c r="QIV14" s="101"/>
      <c r="QIW14" s="101"/>
      <c r="QIX14" s="101"/>
      <c r="QIY14" s="101"/>
      <c r="QIZ14" s="101"/>
      <c r="QJA14" s="101"/>
      <c r="QJB14" s="101"/>
      <c r="QJC14" s="101"/>
      <c r="QJD14" s="101"/>
      <c r="QJE14" s="101"/>
      <c r="QJF14" s="101"/>
      <c r="QJG14" s="101"/>
      <c r="QJH14" s="101"/>
      <c r="QJI14" s="101"/>
      <c r="QJJ14" s="101"/>
      <c r="QJK14" s="101"/>
      <c r="QJL14" s="101"/>
      <c r="QJM14" s="101"/>
      <c r="QJN14" s="101"/>
      <c r="QJO14" s="101"/>
      <c r="QJP14" s="101"/>
      <c r="QJQ14" s="101"/>
      <c r="QJR14" s="101"/>
      <c r="QJS14" s="101"/>
      <c r="QJT14" s="101"/>
      <c r="QJU14" s="101"/>
      <c r="QJV14" s="101"/>
      <c r="QJW14" s="101"/>
      <c r="QJX14" s="101"/>
      <c r="QJY14" s="101"/>
      <c r="QJZ14" s="101"/>
      <c r="QKA14" s="101"/>
      <c r="QKB14" s="101"/>
      <c r="QKC14" s="101"/>
      <c r="QKD14" s="101"/>
      <c r="QKE14" s="101"/>
      <c r="QKF14" s="101"/>
      <c r="QKG14" s="101"/>
      <c r="QKH14" s="101"/>
      <c r="QKI14" s="101"/>
      <c r="QKJ14" s="101"/>
      <c r="QKK14" s="101"/>
      <c r="QKL14" s="101"/>
      <c r="QKM14" s="101"/>
      <c r="QKN14" s="101"/>
      <c r="QKO14" s="101"/>
      <c r="QKP14" s="101"/>
      <c r="QKQ14" s="101"/>
      <c r="QKR14" s="101"/>
      <c r="QKS14" s="101"/>
      <c r="QKT14" s="101"/>
      <c r="QKU14" s="101"/>
      <c r="QKV14" s="101"/>
      <c r="QKW14" s="101"/>
      <c r="QKX14" s="101"/>
      <c r="QKY14" s="101"/>
      <c r="QKZ14" s="101"/>
      <c r="QLA14" s="101"/>
      <c r="QLB14" s="101"/>
      <c r="QLC14" s="101"/>
      <c r="QLD14" s="101"/>
      <c r="QLE14" s="101"/>
      <c r="QLF14" s="101"/>
      <c r="QLG14" s="101"/>
      <c r="QLH14" s="101"/>
      <c r="QLI14" s="101"/>
      <c r="QLJ14" s="101"/>
      <c r="QLK14" s="101"/>
      <c r="QLL14" s="101"/>
      <c r="QLM14" s="101"/>
      <c r="QLN14" s="101"/>
      <c r="QLO14" s="101"/>
      <c r="QLP14" s="101"/>
      <c r="QLQ14" s="101"/>
      <c r="QLR14" s="101"/>
      <c r="QLS14" s="101"/>
      <c r="QLT14" s="101"/>
      <c r="QLU14" s="101"/>
      <c r="QLV14" s="101"/>
      <c r="QLW14" s="101"/>
      <c r="QLX14" s="101"/>
      <c r="QLY14" s="101"/>
      <c r="QLZ14" s="101"/>
      <c r="QMA14" s="101"/>
      <c r="QMB14" s="101"/>
      <c r="QMC14" s="101"/>
      <c r="QMD14" s="101"/>
      <c r="QME14" s="101"/>
      <c r="QMF14" s="101"/>
      <c r="QMG14" s="101"/>
      <c r="QMH14" s="101"/>
      <c r="QMI14" s="101"/>
      <c r="QMJ14" s="101"/>
      <c r="QMK14" s="101"/>
      <c r="QML14" s="101"/>
      <c r="QMM14" s="101"/>
      <c r="QMN14" s="101"/>
      <c r="QMO14" s="101"/>
      <c r="QMP14" s="101"/>
      <c r="QMQ14" s="101"/>
      <c r="QMR14" s="101"/>
      <c r="QMS14" s="101"/>
      <c r="QMT14" s="101"/>
      <c r="QMU14" s="101"/>
      <c r="QMV14" s="101"/>
      <c r="QMW14" s="101"/>
      <c r="QMX14" s="101"/>
      <c r="QMY14" s="101"/>
      <c r="QMZ14" s="101"/>
      <c r="QNA14" s="101"/>
      <c r="QNB14" s="101"/>
      <c r="QNC14" s="101"/>
      <c r="QND14" s="101"/>
      <c r="QNE14" s="101"/>
      <c r="QNF14" s="101"/>
      <c r="QNG14" s="101"/>
      <c r="QNH14" s="101"/>
      <c r="QNI14" s="101"/>
      <c r="QNJ14" s="101"/>
      <c r="QNK14" s="101"/>
      <c r="QNL14" s="101"/>
      <c r="QNM14" s="101"/>
      <c r="QNN14" s="101"/>
      <c r="QNO14" s="101"/>
      <c r="QNP14" s="101"/>
      <c r="QNQ14" s="101"/>
      <c r="QNR14" s="101"/>
      <c r="QNS14" s="101"/>
      <c r="QNT14" s="101"/>
      <c r="QNU14" s="101"/>
      <c r="QNV14" s="101"/>
      <c r="QNW14" s="101"/>
      <c r="QNX14" s="101"/>
      <c r="QNY14" s="101"/>
      <c r="QNZ14" s="101"/>
      <c r="QOA14" s="101"/>
      <c r="QOB14" s="101"/>
      <c r="QOC14" s="101"/>
      <c r="QOD14" s="101"/>
      <c r="QOE14" s="101"/>
      <c r="QOF14" s="101"/>
      <c r="QOG14" s="101"/>
      <c r="QOH14" s="101"/>
      <c r="QOI14" s="101"/>
      <c r="QOJ14" s="101"/>
      <c r="QOK14" s="101"/>
      <c r="QOL14" s="101"/>
      <c r="QOM14" s="101"/>
      <c r="QON14" s="101"/>
      <c r="QOO14" s="101"/>
      <c r="QOP14" s="101"/>
      <c r="QOQ14" s="101"/>
      <c r="QOR14" s="101"/>
      <c r="QOS14" s="101"/>
      <c r="QOT14" s="101"/>
      <c r="QOU14" s="101"/>
      <c r="QOV14" s="101"/>
      <c r="QOW14" s="101"/>
      <c r="QOX14" s="101"/>
      <c r="QOY14" s="101"/>
      <c r="QOZ14" s="101"/>
      <c r="QPA14" s="101"/>
      <c r="QPB14" s="101"/>
      <c r="QPC14" s="101"/>
      <c r="QPD14" s="101"/>
      <c r="QPE14" s="101"/>
      <c r="QPF14" s="101"/>
      <c r="QPG14" s="101"/>
      <c r="QPH14" s="101"/>
      <c r="QPI14" s="101"/>
      <c r="QPJ14" s="101"/>
      <c r="QPK14" s="101"/>
      <c r="QPL14" s="101"/>
      <c r="QPM14" s="101"/>
      <c r="QPN14" s="101"/>
      <c r="QPO14" s="101"/>
      <c r="QPP14" s="101"/>
      <c r="QPQ14" s="101"/>
      <c r="QPR14" s="101"/>
      <c r="QPS14" s="101"/>
      <c r="QPT14" s="101"/>
      <c r="QPU14" s="101"/>
      <c r="QPV14" s="101"/>
      <c r="QPW14" s="101"/>
      <c r="QPX14" s="101"/>
      <c r="QPY14" s="101"/>
      <c r="QPZ14" s="101"/>
      <c r="QQA14" s="101"/>
      <c r="QQB14" s="101"/>
      <c r="QQC14" s="101"/>
      <c r="QQD14" s="101"/>
      <c r="QQE14" s="101"/>
      <c r="QQF14" s="101"/>
      <c r="QQG14" s="101"/>
      <c r="QQH14" s="101"/>
      <c r="QQI14" s="101"/>
      <c r="QQJ14" s="101"/>
      <c r="QQK14" s="101"/>
      <c r="QQL14" s="101"/>
      <c r="QQM14" s="101"/>
      <c r="QQN14" s="101"/>
      <c r="QQO14" s="101"/>
      <c r="QQP14" s="101"/>
      <c r="QQQ14" s="101"/>
      <c r="QQR14" s="101"/>
      <c r="QQS14" s="101"/>
      <c r="QQT14" s="101"/>
      <c r="QQU14" s="101"/>
      <c r="QQV14" s="101"/>
      <c r="QQW14" s="101"/>
      <c r="QQX14" s="101"/>
      <c r="QQY14" s="101"/>
      <c r="QQZ14" s="101"/>
      <c r="QRA14" s="101"/>
      <c r="QRB14" s="101"/>
      <c r="QRC14" s="101"/>
      <c r="QRD14" s="101"/>
      <c r="QRE14" s="101"/>
      <c r="QRF14" s="101"/>
      <c r="QRG14" s="101"/>
      <c r="QRH14" s="101"/>
      <c r="QRI14" s="101"/>
      <c r="QRJ14" s="101"/>
      <c r="QRK14" s="101"/>
      <c r="QRL14" s="101"/>
      <c r="QRM14" s="101"/>
      <c r="QRN14" s="101"/>
      <c r="QRO14" s="101"/>
      <c r="QRP14" s="101"/>
      <c r="QRQ14" s="101"/>
      <c r="QRR14" s="101"/>
      <c r="QRS14" s="101"/>
      <c r="QRT14" s="101"/>
      <c r="QRU14" s="101"/>
      <c r="QRV14" s="101"/>
      <c r="QRW14" s="101"/>
      <c r="QRX14" s="101"/>
      <c r="QRY14" s="101"/>
      <c r="QRZ14" s="101"/>
      <c r="QSA14" s="101"/>
      <c r="QSB14" s="101"/>
      <c r="QSC14" s="101"/>
      <c r="QSD14" s="101"/>
      <c r="QSE14" s="101"/>
      <c r="QSF14" s="101"/>
      <c r="QSG14" s="101"/>
      <c r="QSH14" s="101"/>
      <c r="QSI14" s="101"/>
      <c r="QSJ14" s="101"/>
      <c r="QSK14" s="101"/>
      <c r="QSL14" s="101"/>
      <c r="QSM14" s="101"/>
      <c r="QSN14" s="101"/>
      <c r="QSO14" s="101"/>
      <c r="QSP14" s="101"/>
      <c r="QSQ14" s="101"/>
      <c r="QSR14" s="101"/>
      <c r="QSS14" s="101"/>
      <c r="QST14" s="101"/>
      <c r="QSU14" s="101"/>
      <c r="QSV14" s="101"/>
      <c r="QSW14" s="101"/>
      <c r="QSX14" s="101"/>
      <c r="QSY14" s="101"/>
      <c r="QSZ14" s="101"/>
      <c r="QTA14" s="101"/>
      <c r="QTB14" s="101"/>
      <c r="QTC14" s="101"/>
      <c r="QTD14" s="101"/>
      <c r="QTE14" s="101"/>
      <c r="QTF14" s="101"/>
      <c r="QTG14" s="101"/>
      <c r="QTH14" s="101"/>
      <c r="QTI14" s="101"/>
      <c r="QTJ14" s="101"/>
      <c r="QTK14" s="101"/>
      <c r="QTL14" s="101"/>
      <c r="QTM14" s="101"/>
      <c r="QTN14" s="101"/>
      <c r="QTO14" s="101"/>
      <c r="QTP14" s="101"/>
      <c r="QTQ14" s="101"/>
      <c r="QTR14" s="101"/>
      <c r="QTS14" s="101"/>
      <c r="QTT14" s="101"/>
      <c r="QTU14" s="101"/>
      <c r="QTV14" s="101"/>
      <c r="QTW14" s="101"/>
      <c r="QTX14" s="101"/>
      <c r="QTY14" s="101"/>
      <c r="QTZ14" s="101"/>
      <c r="QUA14" s="101"/>
      <c r="QUB14" s="101"/>
      <c r="QUC14" s="101"/>
      <c r="QUD14" s="101"/>
      <c r="QUE14" s="101"/>
      <c r="QUF14" s="101"/>
      <c r="QUG14" s="101"/>
      <c r="QUH14" s="101"/>
      <c r="QUI14" s="101"/>
      <c r="QUJ14" s="101"/>
      <c r="QUK14" s="101"/>
      <c r="QUL14" s="101"/>
      <c r="QUM14" s="101"/>
      <c r="QUN14" s="101"/>
      <c r="QUO14" s="101"/>
      <c r="QUP14" s="101"/>
      <c r="QUQ14" s="101"/>
      <c r="QUR14" s="101"/>
      <c r="QUS14" s="101"/>
      <c r="QUT14" s="101"/>
      <c r="QUU14" s="101"/>
      <c r="QUV14" s="101"/>
      <c r="QUW14" s="101"/>
      <c r="QUX14" s="101"/>
      <c r="QUY14" s="101"/>
      <c r="QUZ14" s="101"/>
      <c r="QVA14" s="101"/>
      <c r="QVB14" s="101"/>
      <c r="QVC14" s="101"/>
      <c r="QVD14" s="101"/>
      <c r="QVE14" s="101"/>
      <c r="QVF14" s="101"/>
      <c r="QVG14" s="101"/>
      <c r="QVH14" s="101"/>
      <c r="QVI14" s="101"/>
      <c r="QVJ14" s="101"/>
      <c r="QVK14" s="101"/>
      <c r="QVL14" s="101"/>
      <c r="QVM14" s="101"/>
      <c r="QVN14" s="101"/>
      <c r="QVO14" s="101"/>
      <c r="QVP14" s="101"/>
      <c r="QVQ14" s="101"/>
      <c r="QVR14" s="101"/>
      <c r="QVS14" s="101"/>
      <c r="QVT14" s="101"/>
      <c r="QVU14" s="101"/>
      <c r="QVV14" s="101"/>
      <c r="QVW14" s="101"/>
      <c r="QVX14" s="101"/>
      <c r="QVY14" s="101"/>
      <c r="QVZ14" s="101"/>
      <c r="QWA14" s="101"/>
      <c r="QWB14" s="101"/>
      <c r="QWC14" s="101"/>
      <c r="QWD14" s="101"/>
      <c r="QWE14" s="101"/>
      <c r="QWF14" s="101"/>
      <c r="QWG14" s="101"/>
      <c r="QWH14" s="101"/>
      <c r="QWI14" s="101"/>
      <c r="QWJ14" s="101"/>
      <c r="QWK14" s="101"/>
      <c r="QWL14" s="101"/>
      <c r="QWM14" s="101"/>
      <c r="QWN14" s="101"/>
      <c r="QWO14" s="101"/>
      <c r="QWP14" s="101"/>
      <c r="QWQ14" s="101"/>
      <c r="QWR14" s="101"/>
      <c r="QWS14" s="101"/>
      <c r="QWT14" s="101"/>
      <c r="QWU14" s="101"/>
      <c r="QWV14" s="101"/>
      <c r="QWW14" s="101"/>
      <c r="QWX14" s="101"/>
      <c r="QWY14" s="101"/>
      <c r="QWZ14" s="101"/>
      <c r="QXA14" s="101"/>
      <c r="QXB14" s="101"/>
      <c r="QXC14" s="101"/>
      <c r="QXD14" s="101"/>
      <c r="QXE14" s="101"/>
      <c r="QXF14" s="101"/>
      <c r="QXG14" s="101"/>
      <c r="QXH14" s="101"/>
      <c r="QXI14" s="101"/>
      <c r="QXJ14" s="101"/>
      <c r="QXK14" s="101"/>
      <c r="QXL14" s="101"/>
      <c r="QXM14" s="101"/>
      <c r="QXN14" s="101"/>
      <c r="QXO14" s="101"/>
      <c r="QXP14" s="101"/>
      <c r="QXQ14" s="101"/>
      <c r="QXR14" s="101"/>
      <c r="QXS14" s="101"/>
      <c r="QXT14" s="101"/>
      <c r="QXU14" s="101"/>
      <c r="QXV14" s="101"/>
      <c r="QXW14" s="101"/>
      <c r="QXX14" s="101"/>
      <c r="QXY14" s="101"/>
      <c r="QXZ14" s="101"/>
      <c r="QYA14" s="101"/>
      <c r="QYB14" s="101"/>
      <c r="QYC14" s="101"/>
      <c r="QYD14" s="101"/>
      <c r="QYE14" s="101"/>
      <c r="QYF14" s="101"/>
      <c r="QYG14" s="101"/>
      <c r="QYH14" s="101"/>
      <c r="QYI14" s="101"/>
      <c r="QYJ14" s="101"/>
      <c r="QYK14" s="101"/>
      <c r="QYL14" s="101"/>
      <c r="QYM14" s="101"/>
      <c r="QYN14" s="101"/>
      <c r="QYO14" s="101"/>
      <c r="QYP14" s="101"/>
      <c r="QYQ14" s="101"/>
      <c r="QYR14" s="101"/>
      <c r="QYS14" s="101"/>
      <c r="QYT14" s="101"/>
      <c r="QYU14" s="101"/>
      <c r="QYV14" s="101"/>
      <c r="QYW14" s="101"/>
      <c r="QYX14" s="101"/>
      <c r="QYY14" s="101"/>
      <c r="QYZ14" s="101"/>
      <c r="QZA14" s="101"/>
      <c r="QZB14" s="101"/>
      <c r="QZC14" s="101"/>
      <c r="QZD14" s="101"/>
      <c r="QZE14" s="101"/>
      <c r="QZF14" s="101"/>
      <c r="QZG14" s="101"/>
      <c r="QZH14" s="101"/>
      <c r="QZI14" s="101"/>
      <c r="QZJ14" s="101"/>
      <c r="QZK14" s="101"/>
      <c r="QZL14" s="101"/>
      <c r="QZM14" s="101"/>
      <c r="QZN14" s="101"/>
      <c r="QZO14" s="101"/>
      <c r="QZP14" s="101"/>
      <c r="QZQ14" s="101"/>
      <c r="QZR14" s="101"/>
      <c r="QZS14" s="101"/>
      <c r="QZT14" s="101"/>
      <c r="QZU14" s="101"/>
      <c r="QZV14" s="101"/>
      <c r="QZW14" s="101"/>
      <c r="QZX14" s="101"/>
      <c r="QZY14" s="101"/>
      <c r="QZZ14" s="101"/>
      <c r="RAA14" s="101"/>
      <c r="RAB14" s="101"/>
      <c r="RAC14" s="101"/>
      <c r="RAD14" s="101"/>
      <c r="RAE14" s="101"/>
      <c r="RAF14" s="101"/>
      <c r="RAG14" s="101"/>
      <c r="RAH14" s="101"/>
      <c r="RAI14" s="101"/>
      <c r="RAJ14" s="101"/>
      <c r="RAK14" s="101"/>
      <c r="RAL14" s="101"/>
      <c r="RAM14" s="101"/>
      <c r="RAN14" s="101"/>
      <c r="RAO14" s="101"/>
      <c r="RAP14" s="101"/>
      <c r="RAQ14" s="101"/>
      <c r="RAR14" s="101"/>
      <c r="RAS14" s="101"/>
      <c r="RAT14" s="101"/>
      <c r="RAU14" s="101"/>
      <c r="RAV14" s="101"/>
      <c r="RAW14" s="101"/>
      <c r="RAX14" s="101"/>
      <c r="RAY14" s="101"/>
      <c r="RAZ14" s="101"/>
      <c r="RBA14" s="101"/>
      <c r="RBB14" s="101"/>
      <c r="RBC14" s="101"/>
      <c r="RBD14" s="101"/>
      <c r="RBE14" s="101"/>
      <c r="RBF14" s="101"/>
      <c r="RBG14" s="101"/>
      <c r="RBH14" s="101"/>
      <c r="RBI14" s="101"/>
      <c r="RBJ14" s="101"/>
      <c r="RBK14" s="101"/>
      <c r="RBL14" s="101"/>
      <c r="RBM14" s="101"/>
      <c r="RBN14" s="101"/>
      <c r="RBO14" s="101"/>
      <c r="RBP14" s="101"/>
      <c r="RBQ14" s="101"/>
      <c r="RBR14" s="101"/>
      <c r="RBS14" s="101"/>
      <c r="RBT14" s="101"/>
      <c r="RBU14" s="101"/>
      <c r="RBV14" s="101"/>
      <c r="RBW14" s="101"/>
      <c r="RBX14" s="101"/>
      <c r="RBY14" s="101"/>
      <c r="RBZ14" s="101"/>
      <c r="RCA14" s="101"/>
      <c r="RCB14" s="101"/>
      <c r="RCC14" s="101"/>
      <c r="RCD14" s="101"/>
      <c r="RCE14" s="101"/>
      <c r="RCF14" s="101"/>
      <c r="RCG14" s="101"/>
      <c r="RCH14" s="101"/>
      <c r="RCI14" s="101"/>
      <c r="RCJ14" s="101"/>
      <c r="RCK14" s="101"/>
      <c r="RCL14" s="101"/>
      <c r="RCM14" s="101"/>
      <c r="RCN14" s="101"/>
      <c r="RCO14" s="101"/>
      <c r="RCP14" s="101"/>
      <c r="RCQ14" s="101"/>
      <c r="RCR14" s="101"/>
      <c r="RCS14" s="101"/>
      <c r="RCT14" s="101"/>
      <c r="RCU14" s="101"/>
      <c r="RCV14" s="101"/>
      <c r="RCW14" s="101"/>
      <c r="RCX14" s="101"/>
      <c r="RCY14" s="101"/>
      <c r="RCZ14" s="101"/>
      <c r="RDA14" s="101"/>
      <c r="RDB14" s="101"/>
      <c r="RDC14" s="101"/>
      <c r="RDD14" s="101"/>
      <c r="RDE14" s="101"/>
      <c r="RDF14" s="101"/>
      <c r="RDG14" s="101"/>
      <c r="RDH14" s="101"/>
      <c r="RDI14" s="101"/>
      <c r="RDJ14" s="101"/>
      <c r="RDK14" s="101"/>
      <c r="RDL14" s="101"/>
      <c r="RDM14" s="101"/>
      <c r="RDN14" s="101"/>
      <c r="RDO14" s="101"/>
      <c r="RDP14" s="101"/>
      <c r="RDQ14" s="101"/>
      <c r="RDR14" s="101"/>
      <c r="RDS14" s="101"/>
      <c r="RDT14" s="101"/>
      <c r="RDU14" s="101"/>
      <c r="RDV14" s="101"/>
      <c r="RDW14" s="101"/>
      <c r="RDX14" s="101"/>
      <c r="RDY14" s="101"/>
      <c r="RDZ14" s="101"/>
      <c r="REA14" s="101"/>
      <c r="REB14" s="101"/>
      <c r="REC14" s="101"/>
      <c r="RED14" s="101"/>
      <c r="REE14" s="101"/>
      <c r="REF14" s="101"/>
      <c r="REG14" s="101"/>
      <c r="REH14" s="101"/>
      <c r="REI14" s="101"/>
      <c r="REJ14" s="101"/>
      <c r="REK14" s="101"/>
      <c r="REL14" s="101"/>
      <c r="REM14" s="101"/>
      <c r="REN14" s="101"/>
      <c r="REO14" s="101"/>
      <c r="REP14" s="101"/>
      <c r="REQ14" s="101"/>
      <c r="RER14" s="101"/>
      <c r="RES14" s="101"/>
      <c r="RET14" s="101"/>
      <c r="REU14" s="101"/>
      <c r="REV14" s="101"/>
      <c r="REW14" s="101"/>
      <c r="REX14" s="101"/>
      <c r="REY14" s="101"/>
      <c r="REZ14" s="101"/>
      <c r="RFA14" s="101"/>
      <c r="RFB14" s="101"/>
      <c r="RFC14" s="101"/>
      <c r="RFD14" s="101"/>
      <c r="RFE14" s="101"/>
      <c r="RFF14" s="101"/>
      <c r="RFG14" s="101"/>
      <c r="RFH14" s="101"/>
      <c r="RFI14" s="101"/>
      <c r="RFJ14" s="101"/>
      <c r="RFK14" s="101"/>
      <c r="RFL14" s="101"/>
      <c r="RFM14" s="101"/>
      <c r="RFN14" s="101"/>
      <c r="RFO14" s="101"/>
      <c r="RFP14" s="101"/>
      <c r="RFQ14" s="101"/>
      <c r="RFR14" s="101"/>
      <c r="RFS14" s="101"/>
      <c r="RFT14" s="101"/>
      <c r="RFU14" s="101"/>
      <c r="RFV14" s="101"/>
      <c r="RFW14" s="101"/>
      <c r="RFX14" s="101"/>
      <c r="RFY14" s="101"/>
      <c r="RFZ14" s="101"/>
      <c r="RGA14" s="101"/>
      <c r="RGB14" s="101"/>
      <c r="RGC14" s="101"/>
      <c r="RGD14" s="101"/>
      <c r="RGE14" s="101"/>
      <c r="RGF14" s="101"/>
      <c r="RGG14" s="101"/>
      <c r="RGH14" s="101"/>
      <c r="RGI14" s="101"/>
      <c r="RGJ14" s="101"/>
      <c r="RGK14" s="101"/>
      <c r="RGL14" s="101"/>
      <c r="RGM14" s="101"/>
      <c r="RGN14" s="101"/>
      <c r="RGO14" s="101"/>
      <c r="RGP14" s="101"/>
      <c r="RGQ14" s="101"/>
      <c r="RGR14" s="101"/>
      <c r="RGS14" s="101"/>
      <c r="RGT14" s="101"/>
      <c r="RGU14" s="101"/>
      <c r="RGV14" s="101"/>
      <c r="RGW14" s="101"/>
      <c r="RGX14" s="101"/>
      <c r="RGY14" s="101"/>
      <c r="RGZ14" s="101"/>
      <c r="RHA14" s="101"/>
      <c r="RHB14" s="101"/>
      <c r="RHC14" s="101"/>
      <c r="RHD14" s="101"/>
      <c r="RHE14" s="101"/>
      <c r="RHF14" s="101"/>
      <c r="RHG14" s="101"/>
      <c r="RHH14" s="101"/>
      <c r="RHI14" s="101"/>
      <c r="RHJ14" s="101"/>
      <c r="RHK14" s="101"/>
      <c r="RHL14" s="101"/>
      <c r="RHM14" s="101"/>
      <c r="RHN14" s="101"/>
      <c r="RHO14" s="101"/>
      <c r="RHP14" s="101"/>
      <c r="RHQ14" s="101"/>
      <c r="RHR14" s="101"/>
      <c r="RHS14" s="101"/>
      <c r="RHT14" s="101"/>
      <c r="RHU14" s="101"/>
      <c r="RHV14" s="101"/>
      <c r="RHW14" s="101"/>
      <c r="RHX14" s="101"/>
      <c r="RHY14" s="101"/>
      <c r="RHZ14" s="101"/>
      <c r="RIA14" s="101"/>
      <c r="RIB14" s="101"/>
      <c r="RIC14" s="101"/>
      <c r="RID14" s="101"/>
      <c r="RIE14" s="101"/>
      <c r="RIF14" s="101"/>
      <c r="RIG14" s="101"/>
      <c r="RIH14" s="101"/>
      <c r="RII14" s="101"/>
      <c r="RIJ14" s="101"/>
      <c r="RIK14" s="101"/>
      <c r="RIL14" s="101"/>
      <c r="RIM14" s="101"/>
      <c r="RIN14" s="101"/>
      <c r="RIO14" s="101"/>
      <c r="RIP14" s="101"/>
      <c r="RIQ14" s="101"/>
      <c r="RIR14" s="101"/>
      <c r="RIS14" s="101"/>
      <c r="RIT14" s="101"/>
      <c r="RIU14" s="101"/>
      <c r="RIV14" s="101"/>
      <c r="RIW14" s="101"/>
      <c r="RIX14" s="101"/>
      <c r="RIY14" s="101"/>
      <c r="RIZ14" s="101"/>
      <c r="RJA14" s="101"/>
      <c r="RJB14" s="101"/>
      <c r="RJC14" s="101"/>
      <c r="RJD14" s="101"/>
      <c r="RJE14" s="101"/>
      <c r="RJF14" s="101"/>
      <c r="RJG14" s="101"/>
      <c r="RJH14" s="101"/>
      <c r="RJI14" s="101"/>
      <c r="RJJ14" s="101"/>
      <c r="RJK14" s="101"/>
      <c r="RJL14" s="101"/>
      <c r="RJM14" s="101"/>
      <c r="RJN14" s="101"/>
      <c r="RJO14" s="101"/>
      <c r="RJP14" s="101"/>
      <c r="RJQ14" s="101"/>
      <c r="RJR14" s="101"/>
      <c r="RJS14" s="101"/>
      <c r="RJT14" s="101"/>
      <c r="RJU14" s="101"/>
      <c r="RJV14" s="101"/>
      <c r="RJW14" s="101"/>
      <c r="RJX14" s="101"/>
      <c r="RJY14" s="101"/>
      <c r="RJZ14" s="101"/>
      <c r="RKA14" s="101"/>
      <c r="RKB14" s="101"/>
      <c r="RKC14" s="101"/>
      <c r="RKD14" s="101"/>
      <c r="RKE14" s="101"/>
      <c r="RKF14" s="101"/>
      <c r="RKG14" s="101"/>
      <c r="RKH14" s="101"/>
      <c r="RKI14" s="101"/>
      <c r="RKJ14" s="101"/>
      <c r="RKK14" s="101"/>
      <c r="RKL14" s="101"/>
      <c r="RKM14" s="101"/>
      <c r="RKN14" s="101"/>
      <c r="RKO14" s="101"/>
      <c r="RKP14" s="101"/>
      <c r="RKQ14" s="101"/>
      <c r="RKR14" s="101"/>
      <c r="RKS14" s="101"/>
      <c r="RKT14" s="101"/>
      <c r="RKU14" s="101"/>
      <c r="RKV14" s="101"/>
      <c r="RKW14" s="101"/>
      <c r="RKX14" s="101"/>
      <c r="RKY14" s="101"/>
      <c r="RKZ14" s="101"/>
      <c r="RLA14" s="101"/>
      <c r="RLB14" s="101"/>
      <c r="RLC14" s="101"/>
      <c r="RLD14" s="101"/>
      <c r="RLE14" s="101"/>
      <c r="RLF14" s="101"/>
      <c r="RLG14" s="101"/>
      <c r="RLH14" s="101"/>
      <c r="RLI14" s="101"/>
      <c r="RLJ14" s="101"/>
      <c r="RLK14" s="101"/>
      <c r="RLL14" s="101"/>
      <c r="RLM14" s="101"/>
      <c r="RLN14" s="101"/>
      <c r="RLO14" s="101"/>
      <c r="RLP14" s="101"/>
      <c r="RLQ14" s="101"/>
      <c r="RLR14" s="101"/>
      <c r="RLS14" s="101"/>
      <c r="RLT14" s="101"/>
      <c r="RLU14" s="101"/>
      <c r="RLV14" s="101"/>
      <c r="RLW14" s="101"/>
      <c r="RLX14" s="101"/>
      <c r="RLY14" s="101"/>
      <c r="RLZ14" s="101"/>
      <c r="RMA14" s="101"/>
      <c r="RMB14" s="101"/>
      <c r="RMC14" s="101"/>
      <c r="RMD14" s="101"/>
      <c r="RME14" s="101"/>
      <c r="RMF14" s="101"/>
      <c r="RMG14" s="101"/>
      <c r="RMH14" s="101"/>
      <c r="RMI14" s="101"/>
      <c r="RMJ14" s="101"/>
      <c r="RMK14" s="101"/>
      <c r="RML14" s="101"/>
      <c r="RMM14" s="101"/>
      <c r="RMN14" s="101"/>
      <c r="RMO14" s="101"/>
      <c r="RMP14" s="101"/>
      <c r="RMQ14" s="101"/>
      <c r="RMR14" s="101"/>
      <c r="RMS14" s="101"/>
      <c r="RMT14" s="101"/>
      <c r="RMU14" s="101"/>
      <c r="RMV14" s="101"/>
      <c r="RMW14" s="101"/>
      <c r="RMX14" s="101"/>
      <c r="RMY14" s="101"/>
      <c r="RMZ14" s="101"/>
      <c r="RNA14" s="101"/>
      <c r="RNB14" s="101"/>
      <c r="RNC14" s="101"/>
      <c r="RND14" s="101"/>
      <c r="RNE14" s="101"/>
      <c r="RNF14" s="101"/>
      <c r="RNG14" s="101"/>
      <c r="RNH14" s="101"/>
      <c r="RNI14" s="101"/>
      <c r="RNJ14" s="101"/>
      <c r="RNK14" s="101"/>
      <c r="RNL14" s="101"/>
      <c r="RNM14" s="101"/>
      <c r="RNN14" s="101"/>
      <c r="RNO14" s="101"/>
      <c r="RNP14" s="101"/>
      <c r="RNQ14" s="101"/>
      <c r="RNR14" s="101"/>
      <c r="RNS14" s="101"/>
      <c r="RNT14" s="101"/>
      <c r="RNU14" s="101"/>
      <c r="RNV14" s="101"/>
      <c r="RNW14" s="101"/>
      <c r="RNX14" s="101"/>
      <c r="RNY14" s="101"/>
      <c r="RNZ14" s="101"/>
      <c r="ROA14" s="101"/>
      <c r="ROB14" s="101"/>
      <c r="ROC14" s="101"/>
      <c r="ROD14" s="101"/>
      <c r="ROE14" s="101"/>
      <c r="ROF14" s="101"/>
      <c r="ROG14" s="101"/>
      <c r="ROH14" s="101"/>
      <c r="ROI14" s="101"/>
      <c r="ROJ14" s="101"/>
      <c r="ROK14" s="101"/>
      <c r="ROL14" s="101"/>
      <c r="ROM14" s="101"/>
      <c r="RON14" s="101"/>
      <c r="ROO14" s="101"/>
      <c r="ROP14" s="101"/>
      <c r="ROQ14" s="101"/>
      <c r="ROR14" s="101"/>
      <c r="ROS14" s="101"/>
      <c r="ROT14" s="101"/>
      <c r="ROU14" s="101"/>
      <c r="ROV14" s="101"/>
      <c r="ROW14" s="101"/>
      <c r="ROX14" s="101"/>
      <c r="ROY14" s="101"/>
      <c r="ROZ14" s="101"/>
      <c r="RPA14" s="101"/>
      <c r="RPB14" s="101"/>
      <c r="RPC14" s="101"/>
      <c r="RPD14" s="101"/>
      <c r="RPE14" s="101"/>
      <c r="RPF14" s="101"/>
      <c r="RPG14" s="101"/>
      <c r="RPH14" s="101"/>
      <c r="RPI14" s="101"/>
      <c r="RPJ14" s="101"/>
      <c r="RPK14" s="101"/>
      <c r="RPL14" s="101"/>
      <c r="RPM14" s="101"/>
      <c r="RPN14" s="101"/>
      <c r="RPO14" s="101"/>
      <c r="RPP14" s="101"/>
      <c r="RPQ14" s="101"/>
      <c r="RPR14" s="101"/>
      <c r="RPS14" s="101"/>
      <c r="RPT14" s="101"/>
      <c r="RPU14" s="101"/>
      <c r="RPV14" s="101"/>
      <c r="RPW14" s="101"/>
      <c r="RPX14" s="101"/>
      <c r="RPY14" s="101"/>
      <c r="RPZ14" s="101"/>
      <c r="RQA14" s="101"/>
      <c r="RQB14" s="101"/>
      <c r="RQC14" s="101"/>
      <c r="RQD14" s="101"/>
      <c r="RQE14" s="101"/>
      <c r="RQF14" s="101"/>
      <c r="RQG14" s="101"/>
      <c r="RQH14" s="101"/>
      <c r="RQI14" s="101"/>
      <c r="RQJ14" s="101"/>
      <c r="RQK14" s="101"/>
      <c r="RQL14" s="101"/>
      <c r="RQM14" s="101"/>
      <c r="RQN14" s="101"/>
      <c r="RQO14" s="101"/>
      <c r="RQP14" s="101"/>
      <c r="RQQ14" s="101"/>
      <c r="RQR14" s="101"/>
      <c r="RQS14" s="101"/>
      <c r="RQT14" s="101"/>
      <c r="RQU14" s="101"/>
      <c r="RQV14" s="101"/>
      <c r="RQW14" s="101"/>
      <c r="RQX14" s="101"/>
      <c r="RQY14" s="101"/>
      <c r="RQZ14" s="101"/>
      <c r="RRA14" s="101"/>
      <c r="RRB14" s="101"/>
      <c r="RRC14" s="101"/>
      <c r="RRD14" s="101"/>
      <c r="RRE14" s="101"/>
      <c r="RRF14" s="101"/>
      <c r="RRG14" s="101"/>
      <c r="RRH14" s="101"/>
      <c r="RRI14" s="101"/>
      <c r="RRJ14" s="101"/>
      <c r="RRK14" s="101"/>
      <c r="RRL14" s="101"/>
      <c r="RRM14" s="101"/>
      <c r="RRN14" s="101"/>
      <c r="RRO14" s="101"/>
      <c r="RRP14" s="101"/>
      <c r="RRQ14" s="101"/>
      <c r="RRR14" s="101"/>
      <c r="RRS14" s="101"/>
      <c r="RRT14" s="101"/>
      <c r="RRU14" s="101"/>
      <c r="RRV14" s="101"/>
      <c r="RRW14" s="101"/>
      <c r="RRX14" s="101"/>
      <c r="RRY14" s="101"/>
      <c r="RRZ14" s="101"/>
      <c r="RSA14" s="101"/>
      <c r="RSB14" s="101"/>
      <c r="RSC14" s="101"/>
      <c r="RSD14" s="101"/>
      <c r="RSE14" s="101"/>
      <c r="RSF14" s="101"/>
      <c r="RSG14" s="101"/>
      <c r="RSH14" s="101"/>
      <c r="RSI14" s="101"/>
      <c r="RSJ14" s="101"/>
      <c r="RSK14" s="101"/>
      <c r="RSL14" s="101"/>
      <c r="RSM14" s="101"/>
      <c r="RSN14" s="101"/>
      <c r="RSO14" s="101"/>
      <c r="RSP14" s="101"/>
      <c r="RSQ14" s="101"/>
      <c r="RSR14" s="101"/>
      <c r="RSS14" s="101"/>
      <c r="RST14" s="101"/>
      <c r="RSU14" s="101"/>
      <c r="RSV14" s="101"/>
      <c r="RSW14" s="101"/>
      <c r="RSX14" s="101"/>
      <c r="RSY14" s="101"/>
      <c r="RSZ14" s="101"/>
      <c r="RTA14" s="101"/>
      <c r="RTB14" s="101"/>
      <c r="RTC14" s="101"/>
      <c r="RTD14" s="101"/>
      <c r="RTE14" s="101"/>
      <c r="RTF14" s="101"/>
      <c r="RTG14" s="101"/>
      <c r="RTH14" s="101"/>
      <c r="RTI14" s="101"/>
      <c r="RTJ14" s="101"/>
      <c r="RTK14" s="101"/>
      <c r="RTL14" s="101"/>
      <c r="RTM14" s="101"/>
      <c r="RTN14" s="101"/>
      <c r="RTO14" s="101"/>
      <c r="RTP14" s="101"/>
      <c r="RTQ14" s="101"/>
      <c r="RTR14" s="101"/>
      <c r="RTS14" s="101"/>
      <c r="RTT14" s="101"/>
      <c r="RTU14" s="101"/>
      <c r="RTV14" s="101"/>
      <c r="RTW14" s="101"/>
      <c r="RTX14" s="101"/>
      <c r="RTY14" s="101"/>
      <c r="RTZ14" s="101"/>
      <c r="RUA14" s="101"/>
      <c r="RUB14" s="101"/>
      <c r="RUC14" s="101"/>
      <c r="RUD14" s="101"/>
      <c r="RUE14" s="101"/>
      <c r="RUF14" s="101"/>
      <c r="RUG14" s="101"/>
      <c r="RUH14" s="101"/>
      <c r="RUI14" s="101"/>
      <c r="RUJ14" s="101"/>
      <c r="RUK14" s="101"/>
      <c r="RUL14" s="101"/>
      <c r="RUM14" s="101"/>
      <c r="RUN14" s="101"/>
      <c r="RUO14" s="101"/>
      <c r="RUP14" s="101"/>
      <c r="RUQ14" s="101"/>
      <c r="RUR14" s="101"/>
      <c r="RUS14" s="101"/>
      <c r="RUT14" s="101"/>
      <c r="RUU14" s="101"/>
      <c r="RUV14" s="101"/>
      <c r="RUW14" s="101"/>
      <c r="RUX14" s="101"/>
      <c r="RUY14" s="101"/>
      <c r="RUZ14" s="101"/>
      <c r="RVA14" s="101"/>
      <c r="RVB14" s="101"/>
      <c r="RVC14" s="101"/>
      <c r="RVD14" s="101"/>
      <c r="RVE14" s="101"/>
      <c r="RVF14" s="101"/>
      <c r="RVG14" s="101"/>
      <c r="RVH14" s="101"/>
      <c r="RVI14" s="101"/>
      <c r="RVJ14" s="101"/>
      <c r="RVK14" s="101"/>
      <c r="RVL14" s="101"/>
      <c r="RVM14" s="101"/>
      <c r="RVN14" s="101"/>
      <c r="RVO14" s="101"/>
      <c r="RVP14" s="101"/>
      <c r="RVQ14" s="101"/>
      <c r="RVR14" s="101"/>
      <c r="RVS14" s="101"/>
      <c r="RVT14" s="101"/>
      <c r="RVU14" s="101"/>
      <c r="RVV14" s="101"/>
      <c r="RVW14" s="101"/>
      <c r="RVX14" s="101"/>
      <c r="RVY14" s="101"/>
      <c r="RVZ14" s="101"/>
      <c r="RWA14" s="101"/>
      <c r="RWB14" s="101"/>
      <c r="RWC14" s="101"/>
      <c r="RWD14" s="101"/>
      <c r="RWE14" s="101"/>
      <c r="RWF14" s="101"/>
      <c r="RWG14" s="101"/>
      <c r="RWH14" s="101"/>
      <c r="RWI14" s="101"/>
      <c r="RWJ14" s="101"/>
      <c r="RWK14" s="101"/>
      <c r="RWL14" s="101"/>
      <c r="RWM14" s="101"/>
      <c r="RWN14" s="101"/>
      <c r="RWO14" s="101"/>
      <c r="RWP14" s="101"/>
      <c r="RWQ14" s="101"/>
      <c r="RWR14" s="101"/>
      <c r="RWS14" s="101"/>
      <c r="RWT14" s="101"/>
      <c r="RWU14" s="101"/>
      <c r="RWV14" s="101"/>
      <c r="RWW14" s="101"/>
      <c r="RWX14" s="101"/>
      <c r="RWY14" s="101"/>
      <c r="RWZ14" s="101"/>
      <c r="RXA14" s="101"/>
      <c r="RXB14" s="101"/>
      <c r="RXC14" s="101"/>
      <c r="RXD14" s="101"/>
      <c r="RXE14" s="101"/>
      <c r="RXF14" s="101"/>
      <c r="RXG14" s="101"/>
      <c r="RXH14" s="101"/>
      <c r="RXI14" s="101"/>
      <c r="RXJ14" s="101"/>
      <c r="RXK14" s="101"/>
      <c r="RXL14" s="101"/>
      <c r="RXM14" s="101"/>
      <c r="RXN14" s="101"/>
      <c r="RXO14" s="101"/>
      <c r="RXP14" s="101"/>
      <c r="RXQ14" s="101"/>
      <c r="RXR14" s="101"/>
      <c r="RXS14" s="101"/>
      <c r="RXT14" s="101"/>
      <c r="RXU14" s="101"/>
      <c r="RXV14" s="101"/>
      <c r="RXW14" s="101"/>
      <c r="RXX14" s="101"/>
      <c r="RXY14" s="101"/>
      <c r="RXZ14" s="101"/>
      <c r="RYA14" s="101"/>
      <c r="RYB14" s="101"/>
      <c r="RYC14" s="101"/>
      <c r="RYD14" s="101"/>
      <c r="RYE14" s="101"/>
      <c r="RYF14" s="101"/>
      <c r="RYG14" s="101"/>
      <c r="RYH14" s="101"/>
      <c r="RYI14" s="101"/>
      <c r="RYJ14" s="101"/>
      <c r="RYK14" s="101"/>
      <c r="RYL14" s="101"/>
      <c r="RYM14" s="101"/>
      <c r="RYN14" s="101"/>
      <c r="RYO14" s="101"/>
      <c r="RYP14" s="101"/>
      <c r="RYQ14" s="101"/>
      <c r="RYR14" s="101"/>
      <c r="RYS14" s="101"/>
      <c r="RYT14" s="101"/>
      <c r="RYU14" s="101"/>
      <c r="RYV14" s="101"/>
      <c r="RYW14" s="101"/>
      <c r="RYX14" s="101"/>
      <c r="RYY14" s="101"/>
      <c r="RYZ14" s="101"/>
      <c r="RZA14" s="101"/>
      <c r="RZB14" s="101"/>
      <c r="RZC14" s="101"/>
      <c r="RZD14" s="101"/>
      <c r="RZE14" s="101"/>
      <c r="RZF14" s="101"/>
      <c r="RZG14" s="101"/>
      <c r="RZH14" s="101"/>
      <c r="RZI14" s="101"/>
      <c r="RZJ14" s="101"/>
      <c r="RZK14" s="101"/>
      <c r="RZL14" s="101"/>
      <c r="RZM14" s="101"/>
      <c r="RZN14" s="101"/>
      <c r="RZO14" s="101"/>
      <c r="RZP14" s="101"/>
      <c r="RZQ14" s="101"/>
      <c r="RZR14" s="101"/>
      <c r="RZS14" s="101"/>
      <c r="RZT14" s="101"/>
      <c r="RZU14" s="101"/>
      <c r="RZV14" s="101"/>
      <c r="RZW14" s="101"/>
      <c r="RZX14" s="101"/>
      <c r="RZY14" s="101"/>
      <c r="RZZ14" s="101"/>
      <c r="SAA14" s="101"/>
      <c r="SAB14" s="101"/>
      <c r="SAC14" s="101"/>
      <c r="SAD14" s="101"/>
      <c r="SAE14" s="101"/>
      <c r="SAF14" s="101"/>
      <c r="SAG14" s="101"/>
      <c r="SAH14" s="101"/>
      <c r="SAI14" s="101"/>
      <c r="SAJ14" s="101"/>
      <c r="SAK14" s="101"/>
      <c r="SAL14" s="101"/>
      <c r="SAM14" s="101"/>
      <c r="SAN14" s="101"/>
      <c r="SAO14" s="101"/>
      <c r="SAP14" s="101"/>
      <c r="SAQ14" s="101"/>
      <c r="SAR14" s="101"/>
      <c r="SAS14" s="101"/>
      <c r="SAT14" s="101"/>
      <c r="SAU14" s="101"/>
      <c r="SAV14" s="101"/>
      <c r="SAW14" s="101"/>
      <c r="SAX14" s="101"/>
      <c r="SAY14" s="101"/>
      <c r="SAZ14" s="101"/>
      <c r="SBA14" s="101"/>
      <c r="SBB14" s="101"/>
      <c r="SBC14" s="101"/>
      <c r="SBD14" s="101"/>
      <c r="SBE14" s="101"/>
      <c r="SBF14" s="101"/>
      <c r="SBG14" s="101"/>
      <c r="SBH14" s="101"/>
      <c r="SBI14" s="101"/>
      <c r="SBJ14" s="101"/>
      <c r="SBK14" s="101"/>
      <c r="SBL14" s="101"/>
      <c r="SBM14" s="101"/>
      <c r="SBN14" s="101"/>
      <c r="SBO14" s="101"/>
      <c r="SBP14" s="101"/>
      <c r="SBQ14" s="101"/>
      <c r="SBR14" s="101"/>
      <c r="SBS14" s="101"/>
      <c r="SBT14" s="101"/>
      <c r="SBU14" s="101"/>
      <c r="SBV14" s="101"/>
      <c r="SBW14" s="101"/>
      <c r="SBX14" s="101"/>
      <c r="SBY14" s="101"/>
      <c r="SBZ14" s="101"/>
      <c r="SCA14" s="101"/>
      <c r="SCB14" s="101"/>
      <c r="SCC14" s="101"/>
      <c r="SCD14" s="101"/>
      <c r="SCE14" s="101"/>
      <c r="SCF14" s="101"/>
      <c r="SCG14" s="101"/>
      <c r="SCH14" s="101"/>
      <c r="SCI14" s="101"/>
      <c r="SCJ14" s="101"/>
      <c r="SCK14" s="101"/>
      <c r="SCL14" s="101"/>
      <c r="SCM14" s="101"/>
      <c r="SCN14" s="101"/>
      <c r="SCO14" s="101"/>
      <c r="SCP14" s="101"/>
      <c r="SCQ14" s="101"/>
      <c r="SCR14" s="101"/>
      <c r="SCS14" s="101"/>
      <c r="SCT14" s="101"/>
      <c r="SCU14" s="101"/>
      <c r="SCV14" s="101"/>
      <c r="SCW14" s="101"/>
      <c r="SCX14" s="101"/>
      <c r="SCY14" s="101"/>
      <c r="SCZ14" s="101"/>
      <c r="SDA14" s="101"/>
      <c r="SDB14" s="101"/>
      <c r="SDC14" s="101"/>
      <c r="SDD14" s="101"/>
      <c r="SDE14" s="101"/>
      <c r="SDF14" s="101"/>
      <c r="SDG14" s="101"/>
      <c r="SDH14" s="101"/>
      <c r="SDI14" s="101"/>
      <c r="SDJ14" s="101"/>
      <c r="SDK14" s="101"/>
      <c r="SDL14" s="101"/>
      <c r="SDM14" s="101"/>
      <c r="SDN14" s="101"/>
      <c r="SDO14" s="101"/>
      <c r="SDP14" s="101"/>
      <c r="SDQ14" s="101"/>
      <c r="SDR14" s="101"/>
      <c r="SDS14" s="101"/>
      <c r="SDT14" s="101"/>
      <c r="SDU14" s="101"/>
      <c r="SDV14" s="101"/>
      <c r="SDW14" s="101"/>
      <c r="SDX14" s="101"/>
      <c r="SDY14" s="101"/>
      <c r="SDZ14" s="101"/>
      <c r="SEA14" s="101"/>
      <c r="SEB14" s="101"/>
      <c r="SEC14" s="101"/>
      <c r="SED14" s="101"/>
      <c r="SEE14" s="101"/>
      <c r="SEF14" s="101"/>
      <c r="SEG14" s="101"/>
      <c r="SEH14" s="101"/>
      <c r="SEI14" s="101"/>
      <c r="SEJ14" s="101"/>
      <c r="SEK14" s="101"/>
      <c r="SEL14" s="101"/>
      <c r="SEM14" s="101"/>
      <c r="SEN14" s="101"/>
      <c r="SEO14" s="101"/>
      <c r="SEP14" s="101"/>
      <c r="SEQ14" s="101"/>
      <c r="SER14" s="101"/>
      <c r="SES14" s="101"/>
      <c r="SET14" s="101"/>
      <c r="SEU14" s="101"/>
      <c r="SEV14" s="101"/>
      <c r="SEW14" s="101"/>
      <c r="SEX14" s="101"/>
      <c r="SEY14" s="101"/>
      <c r="SEZ14" s="101"/>
      <c r="SFA14" s="101"/>
      <c r="SFB14" s="101"/>
      <c r="SFC14" s="101"/>
      <c r="SFD14" s="101"/>
      <c r="SFE14" s="101"/>
      <c r="SFF14" s="101"/>
      <c r="SFG14" s="101"/>
      <c r="SFH14" s="101"/>
      <c r="SFI14" s="101"/>
      <c r="SFJ14" s="101"/>
      <c r="SFK14" s="101"/>
      <c r="SFL14" s="101"/>
      <c r="SFM14" s="101"/>
      <c r="SFN14" s="101"/>
      <c r="SFO14" s="101"/>
      <c r="SFP14" s="101"/>
      <c r="SFQ14" s="101"/>
      <c r="SFR14" s="101"/>
      <c r="SFS14" s="101"/>
      <c r="SFT14" s="101"/>
      <c r="SFU14" s="101"/>
      <c r="SFV14" s="101"/>
      <c r="SFW14" s="101"/>
      <c r="SFX14" s="101"/>
      <c r="SFY14" s="101"/>
      <c r="SFZ14" s="101"/>
      <c r="SGA14" s="101"/>
      <c r="SGB14" s="101"/>
      <c r="SGC14" s="101"/>
      <c r="SGD14" s="101"/>
      <c r="SGE14" s="101"/>
      <c r="SGF14" s="101"/>
      <c r="SGG14" s="101"/>
      <c r="SGH14" s="101"/>
      <c r="SGI14" s="101"/>
      <c r="SGJ14" s="101"/>
      <c r="SGK14" s="101"/>
      <c r="SGL14" s="101"/>
      <c r="SGM14" s="101"/>
      <c r="SGN14" s="101"/>
      <c r="SGO14" s="101"/>
      <c r="SGP14" s="101"/>
      <c r="SGQ14" s="101"/>
      <c r="SGR14" s="101"/>
      <c r="SGS14" s="101"/>
      <c r="SGT14" s="101"/>
      <c r="SGU14" s="101"/>
      <c r="SGV14" s="101"/>
      <c r="SGW14" s="101"/>
      <c r="SGX14" s="101"/>
      <c r="SGY14" s="101"/>
      <c r="SGZ14" s="101"/>
      <c r="SHA14" s="101"/>
      <c r="SHB14" s="101"/>
      <c r="SHC14" s="101"/>
      <c r="SHD14" s="101"/>
      <c r="SHE14" s="101"/>
      <c r="SHF14" s="101"/>
      <c r="SHG14" s="101"/>
      <c r="SHH14" s="101"/>
      <c r="SHI14" s="101"/>
      <c r="SHJ14" s="101"/>
      <c r="SHK14" s="101"/>
      <c r="SHL14" s="101"/>
      <c r="SHM14" s="101"/>
      <c r="SHN14" s="101"/>
      <c r="SHO14" s="101"/>
      <c r="SHP14" s="101"/>
      <c r="SHQ14" s="101"/>
      <c r="SHR14" s="101"/>
      <c r="SHS14" s="101"/>
      <c r="SHT14" s="101"/>
      <c r="SHU14" s="101"/>
      <c r="SHV14" s="101"/>
      <c r="SHW14" s="101"/>
      <c r="SHX14" s="101"/>
      <c r="SHY14" s="101"/>
      <c r="SHZ14" s="101"/>
      <c r="SIA14" s="101"/>
      <c r="SIB14" s="101"/>
      <c r="SIC14" s="101"/>
      <c r="SID14" s="101"/>
      <c r="SIE14" s="101"/>
      <c r="SIF14" s="101"/>
      <c r="SIG14" s="101"/>
      <c r="SIH14" s="101"/>
      <c r="SII14" s="101"/>
      <c r="SIJ14" s="101"/>
      <c r="SIK14" s="101"/>
      <c r="SIL14" s="101"/>
      <c r="SIM14" s="101"/>
      <c r="SIN14" s="101"/>
      <c r="SIO14" s="101"/>
      <c r="SIP14" s="101"/>
      <c r="SIQ14" s="101"/>
      <c r="SIR14" s="101"/>
      <c r="SIS14" s="101"/>
      <c r="SIT14" s="101"/>
      <c r="SIU14" s="101"/>
      <c r="SIV14" s="101"/>
      <c r="SIW14" s="101"/>
      <c r="SIX14" s="101"/>
      <c r="SIY14" s="101"/>
      <c r="SIZ14" s="101"/>
      <c r="SJA14" s="101"/>
      <c r="SJB14" s="101"/>
      <c r="SJC14" s="101"/>
      <c r="SJD14" s="101"/>
      <c r="SJE14" s="101"/>
      <c r="SJF14" s="101"/>
      <c r="SJG14" s="101"/>
      <c r="SJH14" s="101"/>
      <c r="SJI14" s="101"/>
      <c r="SJJ14" s="101"/>
      <c r="SJK14" s="101"/>
      <c r="SJL14" s="101"/>
      <c r="SJM14" s="101"/>
      <c r="SJN14" s="101"/>
      <c r="SJO14" s="101"/>
      <c r="SJP14" s="101"/>
      <c r="SJQ14" s="101"/>
      <c r="SJR14" s="101"/>
      <c r="SJS14" s="101"/>
      <c r="SJT14" s="101"/>
      <c r="SJU14" s="101"/>
      <c r="SJV14" s="101"/>
      <c r="SJW14" s="101"/>
      <c r="SJX14" s="101"/>
      <c r="SJY14" s="101"/>
      <c r="SJZ14" s="101"/>
      <c r="SKA14" s="101"/>
      <c r="SKB14" s="101"/>
      <c r="SKC14" s="101"/>
      <c r="SKD14" s="101"/>
      <c r="SKE14" s="101"/>
      <c r="SKF14" s="101"/>
      <c r="SKG14" s="101"/>
      <c r="SKH14" s="101"/>
      <c r="SKI14" s="101"/>
      <c r="SKJ14" s="101"/>
      <c r="SKK14" s="101"/>
      <c r="SKL14" s="101"/>
      <c r="SKM14" s="101"/>
      <c r="SKN14" s="101"/>
      <c r="SKO14" s="101"/>
      <c r="SKP14" s="101"/>
      <c r="SKQ14" s="101"/>
      <c r="SKR14" s="101"/>
      <c r="SKS14" s="101"/>
      <c r="SKT14" s="101"/>
      <c r="SKU14" s="101"/>
      <c r="SKV14" s="101"/>
      <c r="SKW14" s="101"/>
      <c r="SKX14" s="101"/>
      <c r="SKY14" s="101"/>
      <c r="SKZ14" s="101"/>
      <c r="SLA14" s="101"/>
      <c r="SLB14" s="101"/>
      <c r="SLC14" s="101"/>
      <c r="SLD14" s="101"/>
      <c r="SLE14" s="101"/>
      <c r="SLF14" s="101"/>
      <c r="SLG14" s="101"/>
      <c r="SLH14" s="101"/>
      <c r="SLI14" s="101"/>
      <c r="SLJ14" s="101"/>
      <c r="SLK14" s="101"/>
      <c r="SLL14" s="101"/>
      <c r="SLM14" s="101"/>
      <c r="SLN14" s="101"/>
      <c r="SLO14" s="101"/>
      <c r="SLP14" s="101"/>
      <c r="SLQ14" s="101"/>
      <c r="SLR14" s="101"/>
      <c r="SLS14" s="101"/>
      <c r="SLT14" s="101"/>
      <c r="SLU14" s="101"/>
      <c r="SLV14" s="101"/>
      <c r="SLW14" s="101"/>
      <c r="SLX14" s="101"/>
      <c r="SLY14" s="101"/>
      <c r="SLZ14" s="101"/>
      <c r="SMA14" s="101"/>
      <c r="SMB14" s="101"/>
      <c r="SMC14" s="101"/>
      <c r="SMD14" s="101"/>
      <c r="SME14" s="101"/>
      <c r="SMF14" s="101"/>
      <c r="SMG14" s="101"/>
      <c r="SMH14" s="101"/>
      <c r="SMI14" s="101"/>
      <c r="SMJ14" s="101"/>
      <c r="SMK14" s="101"/>
      <c r="SML14" s="101"/>
      <c r="SMM14" s="101"/>
      <c r="SMN14" s="101"/>
      <c r="SMO14" s="101"/>
      <c r="SMP14" s="101"/>
      <c r="SMQ14" s="101"/>
      <c r="SMR14" s="101"/>
      <c r="SMS14" s="101"/>
      <c r="SMT14" s="101"/>
      <c r="SMU14" s="101"/>
      <c r="SMV14" s="101"/>
      <c r="SMW14" s="101"/>
      <c r="SMX14" s="101"/>
      <c r="SMY14" s="101"/>
      <c r="SMZ14" s="101"/>
      <c r="SNA14" s="101"/>
      <c r="SNB14" s="101"/>
      <c r="SNC14" s="101"/>
      <c r="SND14" s="101"/>
      <c r="SNE14" s="101"/>
      <c r="SNF14" s="101"/>
      <c r="SNG14" s="101"/>
      <c r="SNH14" s="101"/>
      <c r="SNI14" s="101"/>
      <c r="SNJ14" s="101"/>
      <c r="SNK14" s="101"/>
      <c r="SNL14" s="101"/>
      <c r="SNM14" s="101"/>
      <c r="SNN14" s="101"/>
      <c r="SNO14" s="101"/>
      <c r="SNP14" s="101"/>
      <c r="SNQ14" s="101"/>
      <c r="SNR14" s="101"/>
      <c r="SNS14" s="101"/>
      <c r="SNT14" s="101"/>
      <c r="SNU14" s="101"/>
      <c r="SNV14" s="101"/>
      <c r="SNW14" s="101"/>
      <c r="SNX14" s="101"/>
      <c r="SNY14" s="101"/>
      <c r="SNZ14" s="101"/>
      <c r="SOA14" s="101"/>
      <c r="SOB14" s="101"/>
      <c r="SOC14" s="101"/>
      <c r="SOD14" s="101"/>
      <c r="SOE14" s="101"/>
      <c r="SOF14" s="101"/>
      <c r="SOG14" s="101"/>
      <c r="SOH14" s="101"/>
      <c r="SOI14" s="101"/>
      <c r="SOJ14" s="101"/>
      <c r="SOK14" s="101"/>
      <c r="SOL14" s="101"/>
      <c r="SOM14" s="101"/>
      <c r="SON14" s="101"/>
      <c r="SOO14" s="101"/>
      <c r="SOP14" s="101"/>
      <c r="SOQ14" s="101"/>
      <c r="SOR14" s="101"/>
      <c r="SOS14" s="101"/>
      <c r="SOT14" s="101"/>
      <c r="SOU14" s="101"/>
      <c r="SOV14" s="101"/>
      <c r="SOW14" s="101"/>
      <c r="SOX14" s="101"/>
      <c r="SOY14" s="101"/>
      <c r="SOZ14" s="101"/>
      <c r="SPA14" s="101"/>
      <c r="SPB14" s="101"/>
      <c r="SPC14" s="101"/>
      <c r="SPD14" s="101"/>
      <c r="SPE14" s="101"/>
      <c r="SPF14" s="101"/>
      <c r="SPG14" s="101"/>
      <c r="SPH14" s="101"/>
      <c r="SPI14" s="101"/>
      <c r="SPJ14" s="101"/>
      <c r="SPK14" s="101"/>
      <c r="SPL14" s="101"/>
      <c r="SPM14" s="101"/>
      <c r="SPN14" s="101"/>
      <c r="SPO14" s="101"/>
      <c r="SPP14" s="101"/>
      <c r="SPQ14" s="101"/>
      <c r="SPR14" s="101"/>
      <c r="SPS14" s="101"/>
      <c r="SPT14" s="101"/>
      <c r="SPU14" s="101"/>
      <c r="SPV14" s="101"/>
      <c r="SPW14" s="101"/>
      <c r="SPX14" s="101"/>
      <c r="SPY14" s="101"/>
      <c r="SPZ14" s="101"/>
      <c r="SQA14" s="101"/>
      <c r="SQB14" s="101"/>
      <c r="SQC14" s="101"/>
      <c r="SQD14" s="101"/>
      <c r="SQE14" s="101"/>
      <c r="SQF14" s="101"/>
      <c r="SQG14" s="101"/>
      <c r="SQH14" s="101"/>
      <c r="SQI14" s="101"/>
      <c r="SQJ14" s="101"/>
      <c r="SQK14" s="101"/>
      <c r="SQL14" s="101"/>
      <c r="SQM14" s="101"/>
      <c r="SQN14" s="101"/>
      <c r="SQO14" s="101"/>
      <c r="SQP14" s="101"/>
      <c r="SQQ14" s="101"/>
      <c r="SQR14" s="101"/>
      <c r="SQS14" s="101"/>
      <c r="SQT14" s="101"/>
      <c r="SQU14" s="101"/>
      <c r="SQV14" s="101"/>
      <c r="SQW14" s="101"/>
      <c r="SQX14" s="101"/>
      <c r="SQY14" s="101"/>
      <c r="SQZ14" s="101"/>
      <c r="SRA14" s="101"/>
      <c r="SRB14" s="101"/>
      <c r="SRC14" s="101"/>
      <c r="SRD14" s="101"/>
      <c r="SRE14" s="101"/>
      <c r="SRF14" s="101"/>
      <c r="SRG14" s="101"/>
      <c r="SRH14" s="101"/>
      <c r="SRI14" s="101"/>
      <c r="SRJ14" s="101"/>
      <c r="SRK14" s="101"/>
      <c r="SRL14" s="101"/>
      <c r="SRM14" s="101"/>
      <c r="SRN14" s="101"/>
      <c r="SRO14" s="101"/>
      <c r="SRP14" s="101"/>
      <c r="SRQ14" s="101"/>
      <c r="SRR14" s="101"/>
      <c r="SRS14" s="101"/>
      <c r="SRT14" s="101"/>
      <c r="SRU14" s="101"/>
      <c r="SRV14" s="101"/>
      <c r="SRW14" s="101"/>
      <c r="SRX14" s="101"/>
      <c r="SRY14" s="101"/>
      <c r="SRZ14" s="101"/>
      <c r="SSA14" s="101"/>
      <c r="SSB14" s="101"/>
      <c r="SSC14" s="101"/>
      <c r="SSD14" s="101"/>
      <c r="SSE14" s="101"/>
      <c r="SSF14" s="101"/>
      <c r="SSG14" s="101"/>
      <c r="SSH14" s="101"/>
      <c r="SSI14" s="101"/>
      <c r="SSJ14" s="101"/>
      <c r="SSK14" s="101"/>
      <c r="SSL14" s="101"/>
      <c r="SSM14" s="101"/>
      <c r="SSN14" s="101"/>
      <c r="SSO14" s="101"/>
      <c r="SSP14" s="101"/>
      <c r="SSQ14" s="101"/>
      <c r="SSR14" s="101"/>
      <c r="SSS14" s="101"/>
      <c r="SST14" s="101"/>
      <c r="SSU14" s="101"/>
      <c r="SSV14" s="101"/>
      <c r="SSW14" s="101"/>
      <c r="SSX14" s="101"/>
      <c r="SSY14" s="101"/>
      <c r="SSZ14" s="101"/>
      <c r="STA14" s="101"/>
      <c r="STB14" s="101"/>
      <c r="STC14" s="101"/>
      <c r="STD14" s="101"/>
      <c r="STE14" s="101"/>
      <c r="STF14" s="101"/>
      <c r="STG14" s="101"/>
      <c r="STH14" s="101"/>
      <c r="STI14" s="101"/>
      <c r="STJ14" s="101"/>
      <c r="STK14" s="101"/>
      <c r="STL14" s="101"/>
      <c r="STM14" s="101"/>
      <c r="STN14" s="101"/>
      <c r="STO14" s="101"/>
      <c r="STP14" s="101"/>
      <c r="STQ14" s="101"/>
      <c r="STR14" s="101"/>
      <c r="STS14" s="101"/>
      <c r="STT14" s="101"/>
      <c r="STU14" s="101"/>
      <c r="STV14" s="101"/>
      <c r="STW14" s="101"/>
      <c r="STX14" s="101"/>
      <c r="STY14" s="101"/>
      <c r="STZ14" s="101"/>
      <c r="SUA14" s="101"/>
      <c r="SUB14" s="101"/>
      <c r="SUC14" s="101"/>
      <c r="SUD14" s="101"/>
      <c r="SUE14" s="101"/>
      <c r="SUF14" s="101"/>
      <c r="SUG14" s="101"/>
      <c r="SUH14" s="101"/>
      <c r="SUI14" s="101"/>
      <c r="SUJ14" s="101"/>
      <c r="SUK14" s="101"/>
      <c r="SUL14" s="101"/>
      <c r="SUM14" s="101"/>
      <c r="SUN14" s="101"/>
      <c r="SUO14" s="101"/>
      <c r="SUP14" s="101"/>
      <c r="SUQ14" s="101"/>
      <c r="SUR14" s="101"/>
      <c r="SUS14" s="101"/>
      <c r="SUT14" s="101"/>
      <c r="SUU14" s="101"/>
      <c r="SUV14" s="101"/>
      <c r="SUW14" s="101"/>
      <c r="SUX14" s="101"/>
      <c r="SUY14" s="101"/>
      <c r="SUZ14" s="101"/>
      <c r="SVA14" s="101"/>
      <c r="SVB14" s="101"/>
      <c r="SVC14" s="101"/>
      <c r="SVD14" s="101"/>
      <c r="SVE14" s="101"/>
      <c r="SVF14" s="101"/>
      <c r="SVG14" s="101"/>
      <c r="SVH14" s="101"/>
      <c r="SVI14" s="101"/>
      <c r="SVJ14" s="101"/>
      <c r="SVK14" s="101"/>
      <c r="SVL14" s="101"/>
      <c r="SVM14" s="101"/>
      <c r="SVN14" s="101"/>
      <c r="SVO14" s="101"/>
      <c r="SVP14" s="101"/>
      <c r="SVQ14" s="101"/>
      <c r="SVR14" s="101"/>
      <c r="SVS14" s="101"/>
      <c r="SVT14" s="101"/>
      <c r="SVU14" s="101"/>
      <c r="SVV14" s="101"/>
      <c r="SVW14" s="101"/>
      <c r="SVX14" s="101"/>
      <c r="SVY14" s="101"/>
      <c r="SVZ14" s="101"/>
      <c r="SWA14" s="101"/>
      <c r="SWB14" s="101"/>
      <c r="SWC14" s="101"/>
      <c r="SWD14" s="101"/>
      <c r="SWE14" s="101"/>
      <c r="SWF14" s="101"/>
      <c r="SWG14" s="101"/>
      <c r="SWH14" s="101"/>
      <c r="SWI14" s="101"/>
      <c r="SWJ14" s="101"/>
      <c r="SWK14" s="101"/>
      <c r="SWL14" s="101"/>
      <c r="SWM14" s="101"/>
      <c r="SWN14" s="101"/>
      <c r="SWO14" s="101"/>
      <c r="SWP14" s="101"/>
      <c r="SWQ14" s="101"/>
      <c r="SWR14" s="101"/>
      <c r="SWS14" s="101"/>
      <c r="SWT14" s="101"/>
      <c r="SWU14" s="101"/>
      <c r="SWV14" s="101"/>
      <c r="SWW14" s="101"/>
      <c r="SWX14" s="101"/>
      <c r="SWY14" s="101"/>
      <c r="SWZ14" s="101"/>
      <c r="SXA14" s="101"/>
      <c r="SXB14" s="101"/>
      <c r="SXC14" s="101"/>
      <c r="SXD14" s="101"/>
      <c r="SXE14" s="101"/>
      <c r="SXF14" s="101"/>
      <c r="SXG14" s="101"/>
      <c r="SXH14" s="101"/>
      <c r="SXI14" s="101"/>
      <c r="SXJ14" s="101"/>
      <c r="SXK14" s="101"/>
      <c r="SXL14" s="101"/>
      <c r="SXM14" s="101"/>
      <c r="SXN14" s="101"/>
      <c r="SXO14" s="101"/>
      <c r="SXP14" s="101"/>
      <c r="SXQ14" s="101"/>
      <c r="SXR14" s="101"/>
      <c r="SXS14" s="101"/>
      <c r="SXT14" s="101"/>
      <c r="SXU14" s="101"/>
      <c r="SXV14" s="101"/>
      <c r="SXW14" s="101"/>
      <c r="SXX14" s="101"/>
      <c r="SXY14" s="101"/>
      <c r="SXZ14" s="101"/>
      <c r="SYA14" s="101"/>
      <c r="SYB14" s="101"/>
      <c r="SYC14" s="101"/>
      <c r="SYD14" s="101"/>
      <c r="SYE14" s="101"/>
      <c r="SYF14" s="101"/>
      <c r="SYG14" s="101"/>
      <c r="SYH14" s="101"/>
      <c r="SYI14" s="101"/>
      <c r="SYJ14" s="101"/>
      <c r="SYK14" s="101"/>
      <c r="SYL14" s="101"/>
      <c r="SYM14" s="101"/>
      <c r="SYN14" s="101"/>
      <c r="SYO14" s="101"/>
      <c r="SYP14" s="101"/>
      <c r="SYQ14" s="101"/>
      <c r="SYR14" s="101"/>
      <c r="SYS14" s="101"/>
      <c r="SYT14" s="101"/>
      <c r="SYU14" s="101"/>
      <c r="SYV14" s="101"/>
      <c r="SYW14" s="101"/>
      <c r="SYX14" s="101"/>
      <c r="SYY14" s="101"/>
      <c r="SYZ14" s="101"/>
      <c r="SZA14" s="101"/>
      <c r="SZB14" s="101"/>
      <c r="SZC14" s="101"/>
      <c r="SZD14" s="101"/>
      <c r="SZE14" s="101"/>
      <c r="SZF14" s="101"/>
      <c r="SZG14" s="101"/>
      <c r="SZH14" s="101"/>
      <c r="SZI14" s="101"/>
      <c r="SZJ14" s="101"/>
      <c r="SZK14" s="101"/>
      <c r="SZL14" s="101"/>
      <c r="SZM14" s="101"/>
      <c r="SZN14" s="101"/>
      <c r="SZO14" s="101"/>
      <c r="SZP14" s="101"/>
      <c r="SZQ14" s="101"/>
      <c r="SZR14" s="101"/>
      <c r="SZS14" s="101"/>
      <c r="SZT14" s="101"/>
      <c r="SZU14" s="101"/>
      <c r="SZV14" s="101"/>
      <c r="SZW14" s="101"/>
      <c r="SZX14" s="101"/>
      <c r="SZY14" s="101"/>
      <c r="SZZ14" s="101"/>
      <c r="TAA14" s="101"/>
      <c r="TAB14" s="101"/>
      <c r="TAC14" s="101"/>
      <c r="TAD14" s="101"/>
      <c r="TAE14" s="101"/>
      <c r="TAF14" s="101"/>
      <c r="TAG14" s="101"/>
      <c r="TAH14" s="101"/>
      <c r="TAI14" s="101"/>
      <c r="TAJ14" s="101"/>
      <c r="TAK14" s="101"/>
      <c r="TAL14" s="101"/>
      <c r="TAM14" s="101"/>
      <c r="TAN14" s="101"/>
      <c r="TAO14" s="101"/>
      <c r="TAP14" s="101"/>
      <c r="TAQ14" s="101"/>
      <c r="TAR14" s="101"/>
      <c r="TAS14" s="101"/>
      <c r="TAT14" s="101"/>
      <c r="TAU14" s="101"/>
      <c r="TAV14" s="101"/>
      <c r="TAW14" s="101"/>
      <c r="TAX14" s="101"/>
      <c r="TAY14" s="101"/>
      <c r="TAZ14" s="101"/>
      <c r="TBA14" s="101"/>
      <c r="TBB14" s="101"/>
      <c r="TBC14" s="101"/>
      <c r="TBD14" s="101"/>
      <c r="TBE14" s="101"/>
      <c r="TBF14" s="101"/>
      <c r="TBG14" s="101"/>
      <c r="TBH14" s="101"/>
      <c r="TBI14" s="101"/>
      <c r="TBJ14" s="101"/>
      <c r="TBK14" s="101"/>
      <c r="TBL14" s="101"/>
      <c r="TBM14" s="101"/>
      <c r="TBN14" s="101"/>
      <c r="TBO14" s="101"/>
      <c r="TBP14" s="101"/>
      <c r="TBQ14" s="101"/>
      <c r="TBR14" s="101"/>
      <c r="TBS14" s="101"/>
      <c r="TBT14" s="101"/>
      <c r="TBU14" s="101"/>
      <c r="TBV14" s="101"/>
      <c r="TBW14" s="101"/>
      <c r="TBX14" s="101"/>
      <c r="TBY14" s="101"/>
      <c r="TBZ14" s="101"/>
      <c r="TCA14" s="101"/>
      <c r="TCB14" s="101"/>
      <c r="TCC14" s="101"/>
      <c r="TCD14" s="101"/>
      <c r="TCE14" s="101"/>
      <c r="TCF14" s="101"/>
      <c r="TCG14" s="101"/>
      <c r="TCH14" s="101"/>
      <c r="TCI14" s="101"/>
      <c r="TCJ14" s="101"/>
      <c r="TCK14" s="101"/>
      <c r="TCL14" s="101"/>
      <c r="TCM14" s="101"/>
      <c r="TCN14" s="101"/>
      <c r="TCO14" s="101"/>
      <c r="TCP14" s="101"/>
      <c r="TCQ14" s="101"/>
      <c r="TCR14" s="101"/>
      <c r="TCS14" s="101"/>
      <c r="TCT14" s="101"/>
      <c r="TCU14" s="101"/>
      <c r="TCV14" s="101"/>
      <c r="TCW14" s="101"/>
      <c r="TCX14" s="101"/>
      <c r="TCY14" s="101"/>
      <c r="TCZ14" s="101"/>
      <c r="TDA14" s="101"/>
      <c r="TDB14" s="101"/>
      <c r="TDC14" s="101"/>
      <c r="TDD14" s="101"/>
      <c r="TDE14" s="101"/>
      <c r="TDF14" s="101"/>
      <c r="TDG14" s="101"/>
      <c r="TDH14" s="101"/>
      <c r="TDI14" s="101"/>
      <c r="TDJ14" s="101"/>
      <c r="TDK14" s="101"/>
      <c r="TDL14" s="101"/>
      <c r="TDM14" s="101"/>
      <c r="TDN14" s="101"/>
      <c r="TDO14" s="101"/>
      <c r="TDP14" s="101"/>
      <c r="TDQ14" s="101"/>
      <c r="TDR14" s="101"/>
      <c r="TDS14" s="101"/>
      <c r="TDT14" s="101"/>
      <c r="TDU14" s="101"/>
      <c r="TDV14" s="101"/>
      <c r="TDW14" s="101"/>
      <c r="TDX14" s="101"/>
      <c r="TDY14" s="101"/>
      <c r="TDZ14" s="101"/>
      <c r="TEA14" s="101"/>
      <c r="TEB14" s="101"/>
      <c r="TEC14" s="101"/>
      <c r="TED14" s="101"/>
      <c r="TEE14" s="101"/>
      <c r="TEF14" s="101"/>
      <c r="TEG14" s="101"/>
      <c r="TEH14" s="101"/>
      <c r="TEI14" s="101"/>
      <c r="TEJ14" s="101"/>
      <c r="TEK14" s="101"/>
      <c r="TEL14" s="101"/>
      <c r="TEM14" s="101"/>
      <c r="TEN14" s="101"/>
      <c r="TEO14" s="101"/>
      <c r="TEP14" s="101"/>
      <c r="TEQ14" s="101"/>
      <c r="TER14" s="101"/>
      <c r="TES14" s="101"/>
      <c r="TET14" s="101"/>
      <c r="TEU14" s="101"/>
      <c r="TEV14" s="101"/>
      <c r="TEW14" s="101"/>
      <c r="TEX14" s="101"/>
      <c r="TEY14" s="101"/>
      <c r="TEZ14" s="101"/>
      <c r="TFA14" s="101"/>
      <c r="TFB14" s="101"/>
      <c r="TFC14" s="101"/>
      <c r="TFD14" s="101"/>
      <c r="TFE14" s="101"/>
      <c r="TFF14" s="101"/>
      <c r="TFG14" s="101"/>
      <c r="TFH14" s="101"/>
      <c r="TFI14" s="101"/>
      <c r="TFJ14" s="101"/>
      <c r="TFK14" s="101"/>
      <c r="TFL14" s="101"/>
      <c r="TFM14" s="101"/>
      <c r="TFN14" s="101"/>
      <c r="TFO14" s="101"/>
      <c r="TFP14" s="101"/>
      <c r="TFQ14" s="101"/>
      <c r="TFR14" s="101"/>
      <c r="TFS14" s="101"/>
      <c r="TFT14" s="101"/>
      <c r="TFU14" s="101"/>
      <c r="TFV14" s="101"/>
      <c r="TFW14" s="101"/>
      <c r="TFX14" s="101"/>
      <c r="TFY14" s="101"/>
      <c r="TFZ14" s="101"/>
      <c r="TGA14" s="101"/>
      <c r="TGB14" s="101"/>
      <c r="TGC14" s="101"/>
      <c r="TGD14" s="101"/>
      <c r="TGE14" s="101"/>
      <c r="TGF14" s="101"/>
      <c r="TGG14" s="101"/>
      <c r="TGH14" s="101"/>
      <c r="TGI14" s="101"/>
      <c r="TGJ14" s="101"/>
      <c r="TGK14" s="101"/>
      <c r="TGL14" s="101"/>
      <c r="TGM14" s="101"/>
      <c r="TGN14" s="101"/>
      <c r="TGO14" s="101"/>
      <c r="TGP14" s="101"/>
      <c r="TGQ14" s="101"/>
      <c r="TGR14" s="101"/>
      <c r="TGS14" s="101"/>
      <c r="TGT14" s="101"/>
      <c r="TGU14" s="101"/>
      <c r="TGV14" s="101"/>
      <c r="TGW14" s="101"/>
      <c r="TGX14" s="101"/>
      <c r="TGY14" s="101"/>
      <c r="TGZ14" s="101"/>
      <c r="THA14" s="101"/>
      <c r="THB14" s="101"/>
      <c r="THC14" s="101"/>
      <c r="THD14" s="101"/>
      <c r="THE14" s="101"/>
      <c r="THF14" s="101"/>
      <c r="THG14" s="101"/>
      <c r="THH14" s="101"/>
      <c r="THI14" s="101"/>
      <c r="THJ14" s="101"/>
      <c r="THK14" s="101"/>
      <c r="THL14" s="101"/>
      <c r="THM14" s="101"/>
      <c r="THN14" s="101"/>
      <c r="THO14" s="101"/>
      <c r="THP14" s="101"/>
      <c r="THQ14" s="101"/>
      <c r="THR14" s="101"/>
      <c r="THS14" s="101"/>
      <c r="THT14" s="101"/>
      <c r="THU14" s="101"/>
      <c r="THV14" s="101"/>
      <c r="THW14" s="101"/>
      <c r="THX14" s="101"/>
      <c r="THY14" s="101"/>
      <c r="THZ14" s="101"/>
      <c r="TIA14" s="101"/>
      <c r="TIB14" s="101"/>
      <c r="TIC14" s="101"/>
      <c r="TID14" s="101"/>
      <c r="TIE14" s="101"/>
      <c r="TIF14" s="101"/>
      <c r="TIG14" s="101"/>
      <c r="TIH14" s="101"/>
      <c r="TII14" s="101"/>
      <c r="TIJ14" s="101"/>
      <c r="TIK14" s="101"/>
      <c r="TIL14" s="101"/>
      <c r="TIM14" s="101"/>
      <c r="TIN14" s="101"/>
      <c r="TIO14" s="101"/>
      <c r="TIP14" s="101"/>
      <c r="TIQ14" s="101"/>
      <c r="TIR14" s="101"/>
      <c r="TIS14" s="101"/>
      <c r="TIT14" s="101"/>
      <c r="TIU14" s="101"/>
      <c r="TIV14" s="101"/>
      <c r="TIW14" s="101"/>
      <c r="TIX14" s="101"/>
      <c r="TIY14" s="101"/>
      <c r="TIZ14" s="101"/>
      <c r="TJA14" s="101"/>
      <c r="TJB14" s="101"/>
      <c r="TJC14" s="101"/>
      <c r="TJD14" s="101"/>
      <c r="TJE14" s="101"/>
      <c r="TJF14" s="101"/>
      <c r="TJG14" s="101"/>
      <c r="TJH14" s="101"/>
      <c r="TJI14" s="101"/>
      <c r="TJJ14" s="101"/>
      <c r="TJK14" s="101"/>
      <c r="TJL14" s="101"/>
      <c r="TJM14" s="101"/>
      <c r="TJN14" s="101"/>
      <c r="TJO14" s="101"/>
      <c r="TJP14" s="101"/>
      <c r="TJQ14" s="101"/>
      <c r="TJR14" s="101"/>
      <c r="TJS14" s="101"/>
      <c r="TJT14" s="101"/>
      <c r="TJU14" s="101"/>
      <c r="TJV14" s="101"/>
      <c r="TJW14" s="101"/>
      <c r="TJX14" s="101"/>
      <c r="TJY14" s="101"/>
      <c r="TJZ14" s="101"/>
      <c r="TKA14" s="101"/>
      <c r="TKB14" s="101"/>
      <c r="TKC14" s="101"/>
      <c r="TKD14" s="101"/>
      <c r="TKE14" s="101"/>
      <c r="TKF14" s="101"/>
      <c r="TKG14" s="101"/>
      <c r="TKH14" s="101"/>
      <c r="TKI14" s="101"/>
      <c r="TKJ14" s="101"/>
      <c r="TKK14" s="101"/>
      <c r="TKL14" s="101"/>
      <c r="TKM14" s="101"/>
      <c r="TKN14" s="101"/>
      <c r="TKO14" s="101"/>
      <c r="TKP14" s="101"/>
      <c r="TKQ14" s="101"/>
      <c r="TKR14" s="101"/>
      <c r="TKS14" s="101"/>
      <c r="TKT14" s="101"/>
      <c r="TKU14" s="101"/>
      <c r="TKV14" s="101"/>
      <c r="TKW14" s="101"/>
      <c r="TKX14" s="101"/>
      <c r="TKY14" s="101"/>
      <c r="TKZ14" s="101"/>
      <c r="TLA14" s="101"/>
      <c r="TLB14" s="101"/>
      <c r="TLC14" s="101"/>
      <c r="TLD14" s="101"/>
      <c r="TLE14" s="101"/>
      <c r="TLF14" s="101"/>
      <c r="TLG14" s="101"/>
      <c r="TLH14" s="101"/>
      <c r="TLI14" s="101"/>
      <c r="TLJ14" s="101"/>
      <c r="TLK14" s="101"/>
      <c r="TLL14" s="101"/>
      <c r="TLM14" s="101"/>
      <c r="TLN14" s="101"/>
      <c r="TLO14" s="101"/>
      <c r="TLP14" s="101"/>
      <c r="TLQ14" s="101"/>
      <c r="TLR14" s="101"/>
      <c r="TLS14" s="101"/>
      <c r="TLT14" s="101"/>
      <c r="TLU14" s="101"/>
      <c r="TLV14" s="101"/>
      <c r="TLW14" s="101"/>
      <c r="TLX14" s="101"/>
      <c r="TLY14" s="101"/>
      <c r="TLZ14" s="101"/>
      <c r="TMA14" s="101"/>
      <c r="TMB14" s="101"/>
      <c r="TMC14" s="101"/>
      <c r="TMD14" s="101"/>
      <c r="TME14" s="101"/>
      <c r="TMF14" s="101"/>
      <c r="TMG14" s="101"/>
      <c r="TMH14" s="101"/>
      <c r="TMI14" s="101"/>
      <c r="TMJ14" s="101"/>
      <c r="TMK14" s="101"/>
      <c r="TML14" s="101"/>
      <c r="TMM14" s="101"/>
      <c r="TMN14" s="101"/>
      <c r="TMO14" s="101"/>
      <c r="TMP14" s="101"/>
      <c r="TMQ14" s="101"/>
      <c r="TMR14" s="101"/>
      <c r="TMS14" s="101"/>
      <c r="TMT14" s="101"/>
      <c r="TMU14" s="101"/>
      <c r="TMV14" s="101"/>
      <c r="TMW14" s="101"/>
      <c r="TMX14" s="101"/>
      <c r="TMY14" s="101"/>
      <c r="TMZ14" s="101"/>
      <c r="TNA14" s="101"/>
      <c r="TNB14" s="101"/>
      <c r="TNC14" s="101"/>
      <c r="TND14" s="101"/>
      <c r="TNE14" s="101"/>
      <c r="TNF14" s="101"/>
      <c r="TNG14" s="101"/>
      <c r="TNH14" s="101"/>
      <c r="TNI14" s="101"/>
      <c r="TNJ14" s="101"/>
      <c r="TNK14" s="101"/>
      <c r="TNL14" s="101"/>
      <c r="TNM14" s="101"/>
      <c r="TNN14" s="101"/>
      <c r="TNO14" s="101"/>
      <c r="TNP14" s="101"/>
      <c r="TNQ14" s="101"/>
      <c r="TNR14" s="101"/>
      <c r="TNS14" s="101"/>
      <c r="TNT14" s="101"/>
      <c r="TNU14" s="101"/>
      <c r="TNV14" s="101"/>
      <c r="TNW14" s="101"/>
      <c r="TNX14" s="101"/>
      <c r="TNY14" s="101"/>
      <c r="TNZ14" s="101"/>
      <c r="TOA14" s="101"/>
      <c r="TOB14" s="101"/>
      <c r="TOC14" s="101"/>
      <c r="TOD14" s="101"/>
      <c r="TOE14" s="101"/>
      <c r="TOF14" s="101"/>
      <c r="TOG14" s="101"/>
      <c r="TOH14" s="101"/>
      <c r="TOI14" s="101"/>
      <c r="TOJ14" s="101"/>
      <c r="TOK14" s="101"/>
      <c r="TOL14" s="101"/>
      <c r="TOM14" s="101"/>
      <c r="TON14" s="101"/>
      <c r="TOO14" s="101"/>
      <c r="TOP14" s="101"/>
      <c r="TOQ14" s="101"/>
      <c r="TOR14" s="101"/>
      <c r="TOS14" s="101"/>
      <c r="TOT14" s="101"/>
      <c r="TOU14" s="101"/>
      <c r="TOV14" s="101"/>
      <c r="TOW14" s="101"/>
      <c r="TOX14" s="101"/>
      <c r="TOY14" s="101"/>
      <c r="TOZ14" s="101"/>
      <c r="TPA14" s="101"/>
      <c r="TPB14" s="101"/>
      <c r="TPC14" s="101"/>
      <c r="TPD14" s="101"/>
      <c r="TPE14" s="101"/>
      <c r="TPF14" s="101"/>
      <c r="TPG14" s="101"/>
      <c r="TPH14" s="101"/>
      <c r="TPI14" s="101"/>
      <c r="TPJ14" s="101"/>
      <c r="TPK14" s="101"/>
      <c r="TPL14" s="101"/>
      <c r="TPM14" s="101"/>
      <c r="TPN14" s="101"/>
      <c r="TPO14" s="101"/>
      <c r="TPP14" s="101"/>
      <c r="TPQ14" s="101"/>
      <c r="TPR14" s="101"/>
      <c r="TPS14" s="101"/>
      <c r="TPT14" s="101"/>
      <c r="TPU14" s="101"/>
      <c r="TPV14" s="101"/>
      <c r="TPW14" s="101"/>
      <c r="TPX14" s="101"/>
      <c r="TPY14" s="101"/>
      <c r="TPZ14" s="101"/>
      <c r="TQA14" s="101"/>
      <c r="TQB14" s="101"/>
      <c r="TQC14" s="101"/>
      <c r="TQD14" s="101"/>
      <c r="TQE14" s="101"/>
      <c r="TQF14" s="101"/>
      <c r="TQG14" s="101"/>
      <c r="TQH14" s="101"/>
      <c r="TQI14" s="101"/>
      <c r="TQJ14" s="101"/>
      <c r="TQK14" s="101"/>
      <c r="TQL14" s="101"/>
      <c r="TQM14" s="101"/>
      <c r="TQN14" s="101"/>
      <c r="TQO14" s="101"/>
      <c r="TQP14" s="101"/>
      <c r="TQQ14" s="101"/>
      <c r="TQR14" s="101"/>
      <c r="TQS14" s="101"/>
      <c r="TQT14" s="101"/>
      <c r="TQU14" s="101"/>
      <c r="TQV14" s="101"/>
      <c r="TQW14" s="101"/>
      <c r="TQX14" s="101"/>
      <c r="TQY14" s="101"/>
      <c r="TQZ14" s="101"/>
      <c r="TRA14" s="101"/>
      <c r="TRB14" s="101"/>
      <c r="TRC14" s="101"/>
      <c r="TRD14" s="101"/>
      <c r="TRE14" s="101"/>
      <c r="TRF14" s="101"/>
      <c r="TRG14" s="101"/>
      <c r="TRH14" s="101"/>
      <c r="TRI14" s="101"/>
      <c r="TRJ14" s="101"/>
      <c r="TRK14" s="101"/>
      <c r="TRL14" s="101"/>
      <c r="TRM14" s="101"/>
      <c r="TRN14" s="101"/>
      <c r="TRO14" s="101"/>
      <c r="TRP14" s="101"/>
      <c r="TRQ14" s="101"/>
      <c r="TRR14" s="101"/>
      <c r="TRS14" s="101"/>
      <c r="TRT14" s="101"/>
      <c r="TRU14" s="101"/>
      <c r="TRV14" s="101"/>
      <c r="TRW14" s="101"/>
      <c r="TRX14" s="101"/>
      <c r="TRY14" s="101"/>
      <c r="TRZ14" s="101"/>
      <c r="TSA14" s="101"/>
      <c r="TSB14" s="101"/>
      <c r="TSC14" s="101"/>
      <c r="TSD14" s="101"/>
      <c r="TSE14" s="101"/>
      <c r="TSF14" s="101"/>
      <c r="TSG14" s="101"/>
      <c r="TSH14" s="101"/>
      <c r="TSI14" s="101"/>
      <c r="TSJ14" s="101"/>
      <c r="TSK14" s="101"/>
      <c r="TSL14" s="101"/>
      <c r="TSM14" s="101"/>
      <c r="TSN14" s="101"/>
      <c r="TSO14" s="101"/>
      <c r="TSP14" s="101"/>
      <c r="TSQ14" s="101"/>
      <c r="TSR14" s="101"/>
      <c r="TSS14" s="101"/>
      <c r="TST14" s="101"/>
      <c r="TSU14" s="101"/>
      <c r="TSV14" s="101"/>
      <c r="TSW14" s="101"/>
      <c r="TSX14" s="101"/>
      <c r="TSY14" s="101"/>
      <c r="TSZ14" s="101"/>
      <c r="TTA14" s="101"/>
      <c r="TTB14" s="101"/>
      <c r="TTC14" s="101"/>
      <c r="TTD14" s="101"/>
      <c r="TTE14" s="101"/>
      <c r="TTF14" s="101"/>
      <c r="TTG14" s="101"/>
      <c r="TTH14" s="101"/>
      <c r="TTI14" s="101"/>
      <c r="TTJ14" s="101"/>
      <c r="TTK14" s="101"/>
      <c r="TTL14" s="101"/>
      <c r="TTM14" s="101"/>
      <c r="TTN14" s="101"/>
      <c r="TTO14" s="101"/>
      <c r="TTP14" s="101"/>
      <c r="TTQ14" s="101"/>
      <c r="TTR14" s="101"/>
      <c r="TTS14" s="101"/>
      <c r="TTT14" s="101"/>
      <c r="TTU14" s="101"/>
      <c r="TTV14" s="101"/>
      <c r="TTW14" s="101"/>
      <c r="TTX14" s="101"/>
      <c r="TTY14" s="101"/>
      <c r="TTZ14" s="101"/>
      <c r="TUA14" s="101"/>
      <c r="TUB14" s="101"/>
      <c r="TUC14" s="101"/>
      <c r="TUD14" s="101"/>
      <c r="TUE14" s="101"/>
      <c r="TUF14" s="101"/>
      <c r="TUG14" s="101"/>
      <c r="TUH14" s="101"/>
      <c r="TUI14" s="101"/>
      <c r="TUJ14" s="101"/>
      <c r="TUK14" s="101"/>
      <c r="TUL14" s="101"/>
      <c r="TUM14" s="101"/>
      <c r="TUN14" s="101"/>
      <c r="TUO14" s="101"/>
      <c r="TUP14" s="101"/>
      <c r="TUQ14" s="101"/>
      <c r="TUR14" s="101"/>
      <c r="TUS14" s="101"/>
      <c r="TUT14" s="101"/>
      <c r="TUU14" s="101"/>
      <c r="TUV14" s="101"/>
      <c r="TUW14" s="101"/>
      <c r="TUX14" s="101"/>
      <c r="TUY14" s="101"/>
      <c r="TUZ14" s="101"/>
      <c r="TVA14" s="101"/>
      <c r="TVB14" s="101"/>
      <c r="TVC14" s="101"/>
      <c r="TVD14" s="101"/>
      <c r="TVE14" s="101"/>
      <c r="TVF14" s="101"/>
      <c r="TVG14" s="101"/>
      <c r="TVH14" s="101"/>
      <c r="TVI14" s="101"/>
      <c r="TVJ14" s="101"/>
      <c r="TVK14" s="101"/>
      <c r="TVL14" s="101"/>
      <c r="TVM14" s="101"/>
      <c r="TVN14" s="101"/>
      <c r="TVO14" s="101"/>
      <c r="TVP14" s="101"/>
      <c r="TVQ14" s="101"/>
      <c r="TVR14" s="101"/>
      <c r="TVS14" s="101"/>
      <c r="TVT14" s="101"/>
      <c r="TVU14" s="101"/>
      <c r="TVV14" s="101"/>
      <c r="TVW14" s="101"/>
      <c r="TVX14" s="101"/>
      <c r="TVY14" s="101"/>
      <c r="TVZ14" s="101"/>
      <c r="TWA14" s="101"/>
      <c r="TWB14" s="101"/>
      <c r="TWC14" s="101"/>
      <c r="TWD14" s="101"/>
      <c r="TWE14" s="101"/>
      <c r="TWF14" s="101"/>
      <c r="TWG14" s="101"/>
      <c r="TWH14" s="101"/>
      <c r="TWI14" s="101"/>
      <c r="TWJ14" s="101"/>
      <c r="TWK14" s="101"/>
      <c r="TWL14" s="101"/>
      <c r="TWM14" s="101"/>
      <c r="TWN14" s="101"/>
      <c r="TWO14" s="101"/>
      <c r="TWP14" s="101"/>
      <c r="TWQ14" s="101"/>
      <c r="TWR14" s="101"/>
      <c r="TWS14" s="101"/>
      <c r="TWT14" s="101"/>
      <c r="TWU14" s="101"/>
      <c r="TWV14" s="101"/>
      <c r="TWW14" s="101"/>
      <c r="TWX14" s="101"/>
      <c r="TWY14" s="101"/>
      <c r="TWZ14" s="101"/>
      <c r="TXA14" s="101"/>
      <c r="TXB14" s="101"/>
      <c r="TXC14" s="101"/>
      <c r="TXD14" s="101"/>
      <c r="TXE14" s="101"/>
      <c r="TXF14" s="101"/>
      <c r="TXG14" s="101"/>
      <c r="TXH14" s="101"/>
      <c r="TXI14" s="101"/>
      <c r="TXJ14" s="101"/>
      <c r="TXK14" s="101"/>
      <c r="TXL14" s="101"/>
      <c r="TXM14" s="101"/>
      <c r="TXN14" s="101"/>
      <c r="TXO14" s="101"/>
      <c r="TXP14" s="101"/>
      <c r="TXQ14" s="101"/>
      <c r="TXR14" s="101"/>
      <c r="TXS14" s="101"/>
      <c r="TXT14" s="101"/>
      <c r="TXU14" s="101"/>
      <c r="TXV14" s="101"/>
      <c r="TXW14" s="101"/>
      <c r="TXX14" s="101"/>
      <c r="TXY14" s="101"/>
      <c r="TXZ14" s="101"/>
      <c r="TYA14" s="101"/>
      <c r="TYB14" s="101"/>
      <c r="TYC14" s="101"/>
      <c r="TYD14" s="101"/>
      <c r="TYE14" s="101"/>
      <c r="TYF14" s="101"/>
      <c r="TYG14" s="101"/>
      <c r="TYH14" s="101"/>
      <c r="TYI14" s="101"/>
      <c r="TYJ14" s="101"/>
      <c r="TYK14" s="101"/>
      <c r="TYL14" s="101"/>
      <c r="TYM14" s="101"/>
      <c r="TYN14" s="101"/>
      <c r="TYO14" s="101"/>
      <c r="TYP14" s="101"/>
      <c r="TYQ14" s="101"/>
      <c r="TYR14" s="101"/>
      <c r="TYS14" s="101"/>
      <c r="TYT14" s="101"/>
      <c r="TYU14" s="101"/>
      <c r="TYV14" s="101"/>
      <c r="TYW14" s="101"/>
      <c r="TYX14" s="101"/>
      <c r="TYY14" s="101"/>
      <c r="TYZ14" s="101"/>
      <c r="TZA14" s="101"/>
      <c r="TZB14" s="101"/>
      <c r="TZC14" s="101"/>
      <c r="TZD14" s="101"/>
      <c r="TZE14" s="101"/>
      <c r="TZF14" s="101"/>
      <c r="TZG14" s="101"/>
      <c r="TZH14" s="101"/>
      <c r="TZI14" s="101"/>
      <c r="TZJ14" s="101"/>
      <c r="TZK14" s="101"/>
      <c r="TZL14" s="101"/>
      <c r="TZM14" s="101"/>
      <c r="TZN14" s="101"/>
      <c r="TZO14" s="101"/>
      <c r="TZP14" s="101"/>
      <c r="TZQ14" s="101"/>
      <c r="TZR14" s="101"/>
      <c r="TZS14" s="101"/>
      <c r="TZT14" s="101"/>
      <c r="TZU14" s="101"/>
      <c r="TZV14" s="101"/>
      <c r="TZW14" s="101"/>
      <c r="TZX14" s="101"/>
      <c r="TZY14" s="101"/>
      <c r="TZZ14" s="101"/>
      <c r="UAA14" s="101"/>
      <c r="UAB14" s="101"/>
      <c r="UAC14" s="101"/>
      <c r="UAD14" s="101"/>
      <c r="UAE14" s="101"/>
      <c r="UAF14" s="101"/>
      <c r="UAG14" s="101"/>
      <c r="UAH14" s="101"/>
      <c r="UAI14" s="101"/>
      <c r="UAJ14" s="101"/>
      <c r="UAK14" s="101"/>
      <c r="UAL14" s="101"/>
      <c r="UAM14" s="101"/>
      <c r="UAN14" s="101"/>
      <c r="UAO14" s="101"/>
      <c r="UAP14" s="101"/>
      <c r="UAQ14" s="101"/>
      <c r="UAR14" s="101"/>
      <c r="UAS14" s="101"/>
      <c r="UAT14" s="101"/>
      <c r="UAU14" s="101"/>
      <c r="UAV14" s="101"/>
      <c r="UAW14" s="101"/>
      <c r="UAX14" s="101"/>
      <c r="UAY14" s="101"/>
      <c r="UAZ14" s="101"/>
      <c r="UBA14" s="101"/>
      <c r="UBB14" s="101"/>
      <c r="UBC14" s="101"/>
      <c r="UBD14" s="101"/>
      <c r="UBE14" s="101"/>
      <c r="UBF14" s="101"/>
      <c r="UBG14" s="101"/>
      <c r="UBH14" s="101"/>
      <c r="UBI14" s="101"/>
      <c r="UBJ14" s="101"/>
      <c r="UBK14" s="101"/>
      <c r="UBL14" s="101"/>
      <c r="UBM14" s="101"/>
      <c r="UBN14" s="101"/>
      <c r="UBO14" s="101"/>
      <c r="UBP14" s="101"/>
      <c r="UBQ14" s="101"/>
      <c r="UBR14" s="101"/>
      <c r="UBS14" s="101"/>
      <c r="UBT14" s="101"/>
      <c r="UBU14" s="101"/>
      <c r="UBV14" s="101"/>
      <c r="UBW14" s="101"/>
      <c r="UBX14" s="101"/>
      <c r="UBY14" s="101"/>
      <c r="UBZ14" s="101"/>
      <c r="UCA14" s="101"/>
      <c r="UCB14" s="101"/>
      <c r="UCC14" s="101"/>
      <c r="UCD14" s="101"/>
      <c r="UCE14" s="101"/>
      <c r="UCF14" s="101"/>
      <c r="UCG14" s="101"/>
      <c r="UCH14" s="101"/>
      <c r="UCI14" s="101"/>
      <c r="UCJ14" s="101"/>
      <c r="UCK14" s="101"/>
      <c r="UCL14" s="101"/>
      <c r="UCM14" s="101"/>
      <c r="UCN14" s="101"/>
      <c r="UCO14" s="101"/>
      <c r="UCP14" s="101"/>
      <c r="UCQ14" s="101"/>
      <c r="UCR14" s="101"/>
      <c r="UCS14" s="101"/>
      <c r="UCT14" s="101"/>
      <c r="UCU14" s="101"/>
      <c r="UCV14" s="101"/>
      <c r="UCW14" s="101"/>
      <c r="UCX14" s="101"/>
      <c r="UCY14" s="101"/>
      <c r="UCZ14" s="101"/>
      <c r="UDA14" s="101"/>
      <c r="UDB14" s="101"/>
      <c r="UDC14" s="101"/>
      <c r="UDD14" s="101"/>
      <c r="UDE14" s="101"/>
      <c r="UDF14" s="101"/>
      <c r="UDG14" s="101"/>
      <c r="UDH14" s="101"/>
      <c r="UDI14" s="101"/>
      <c r="UDJ14" s="101"/>
      <c r="UDK14" s="101"/>
      <c r="UDL14" s="101"/>
      <c r="UDM14" s="101"/>
      <c r="UDN14" s="101"/>
      <c r="UDO14" s="101"/>
      <c r="UDP14" s="101"/>
      <c r="UDQ14" s="101"/>
      <c r="UDR14" s="101"/>
      <c r="UDS14" s="101"/>
      <c r="UDT14" s="101"/>
      <c r="UDU14" s="101"/>
      <c r="UDV14" s="101"/>
      <c r="UDW14" s="101"/>
      <c r="UDX14" s="101"/>
      <c r="UDY14" s="101"/>
      <c r="UDZ14" s="101"/>
      <c r="UEA14" s="101"/>
      <c r="UEB14" s="101"/>
      <c r="UEC14" s="101"/>
      <c r="UED14" s="101"/>
      <c r="UEE14" s="101"/>
      <c r="UEF14" s="101"/>
      <c r="UEG14" s="101"/>
      <c r="UEH14" s="101"/>
      <c r="UEI14" s="101"/>
      <c r="UEJ14" s="101"/>
      <c r="UEK14" s="101"/>
      <c r="UEL14" s="101"/>
      <c r="UEM14" s="101"/>
      <c r="UEN14" s="101"/>
      <c r="UEO14" s="101"/>
      <c r="UEP14" s="101"/>
      <c r="UEQ14" s="101"/>
      <c r="UER14" s="101"/>
      <c r="UES14" s="101"/>
      <c r="UET14" s="101"/>
      <c r="UEU14" s="101"/>
      <c r="UEV14" s="101"/>
      <c r="UEW14" s="101"/>
      <c r="UEX14" s="101"/>
      <c r="UEY14" s="101"/>
      <c r="UEZ14" s="101"/>
      <c r="UFA14" s="101"/>
      <c r="UFB14" s="101"/>
      <c r="UFC14" s="101"/>
      <c r="UFD14" s="101"/>
      <c r="UFE14" s="101"/>
      <c r="UFF14" s="101"/>
      <c r="UFG14" s="101"/>
      <c r="UFH14" s="101"/>
      <c r="UFI14" s="101"/>
      <c r="UFJ14" s="101"/>
      <c r="UFK14" s="101"/>
      <c r="UFL14" s="101"/>
      <c r="UFM14" s="101"/>
      <c r="UFN14" s="101"/>
      <c r="UFO14" s="101"/>
      <c r="UFP14" s="101"/>
      <c r="UFQ14" s="101"/>
      <c r="UFR14" s="101"/>
      <c r="UFS14" s="101"/>
      <c r="UFT14" s="101"/>
      <c r="UFU14" s="101"/>
      <c r="UFV14" s="101"/>
      <c r="UFW14" s="101"/>
      <c r="UFX14" s="101"/>
      <c r="UFY14" s="101"/>
      <c r="UFZ14" s="101"/>
      <c r="UGA14" s="101"/>
      <c r="UGB14" s="101"/>
      <c r="UGC14" s="101"/>
      <c r="UGD14" s="101"/>
      <c r="UGE14" s="101"/>
      <c r="UGF14" s="101"/>
      <c r="UGG14" s="101"/>
      <c r="UGH14" s="101"/>
      <c r="UGI14" s="101"/>
      <c r="UGJ14" s="101"/>
      <c r="UGK14" s="101"/>
      <c r="UGL14" s="101"/>
      <c r="UGM14" s="101"/>
      <c r="UGN14" s="101"/>
      <c r="UGO14" s="101"/>
      <c r="UGP14" s="101"/>
      <c r="UGQ14" s="101"/>
      <c r="UGR14" s="101"/>
      <c r="UGS14" s="101"/>
      <c r="UGT14" s="101"/>
      <c r="UGU14" s="101"/>
      <c r="UGV14" s="101"/>
      <c r="UGW14" s="101"/>
      <c r="UGX14" s="101"/>
      <c r="UGY14" s="101"/>
      <c r="UGZ14" s="101"/>
      <c r="UHA14" s="101"/>
      <c r="UHB14" s="101"/>
      <c r="UHC14" s="101"/>
      <c r="UHD14" s="101"/>
      <c r="UHE14" s="101"/>
      <c r="UHF14" s="101"/>
      <c r="UHG14" s="101"/>
      <c r="UHH14" s="101"/>
      <c r="UHI14" s="101"/>
      <c r="UHJ14" s="101"/>
      <c r="UHK14" s="101"/>
      <c r="UHL14" s="101"/>
      <c r="UHM14" s="101"/>
      <c r="UHN14" s="101"/>
      <c r="UHO14" s="101"/>
      <c r="UHP14" s="101"/>
      <c r="UHQ14" s="101"/>
      <c r="UHR14" s="101"/>
      <c r="UHS14" s="101"/>
      <c r="UHT14" s="101"/>
      <c r="UHU14" s="101"/>
      <c r="UHV14" s="101"/>
      <c r="UHW14" s="101"/>
      <c r="UHX14" s="101"/>
      <c r="UHY14" s="101"/>
      <c r="UHZ14" s="101"/>
      <c r="UIA14" s="101"/>
      <c r="UIB14" s="101"/>
      <c r="UIC14" s="101"/>
      <c r="UID14" s="101"/>
      <c r="UIE14" s="101"/>
      <c r="UIF14" s="101"/>
      <c r="UIG14" s="101"/>
      <c r="UIH14" s="101"/>
      <c r="UII14" s="101"/>
      <c r="UIJ14" s="101"/>
      <c r="UIK14" s="101"/>
      <c r="UIL14" s="101"/>
      <c r="UIM14" s="101"/>
      <c r="UIN14" s="101"/>
      <c r="UIO14" s="101"/>
      <c r="UIP14" s="101"/>
      <c r="UIQ14" s="101"/>
      <c r="UIR14" s="101"/>
      <c r="UIS14" s="101"/>
      <c r="UIT14" s="101"/>
      <c r="UIU14" s="101"/>
      <c r="UIV14" s="101"/>
      <c r="UIW14" s="101"/>
      <c r="UIX14" s="101"/>
      <c r="UIY14" s="101"/>
      <c r="UIZ14" s="101"/>
      <c r="UJA14" s="101"/>
      <c r="UJB14" s="101"/>
      <c r="UJC14" s="101"/>
      <c r="UJD14" s="101"/>
      <c r="UJE14" s="101"/>
      <c r="UJF14" s="101"/>
      <c r="UJG14" s="101"/>
      <c r="UJH14" s="101"/>
      <c r="UJI14" s="101"/>
      <c r="UJJ14" s="101"/>
      <c r="UJK14" s="101"/>
      <c r="UJL14" s="101"/>
      <c r="UJM14" s="101"/>
      <c r="UJN14" s="101"/>
      <c r="UJO14" s="101"/>
      <c r="UJP14" s="101"/>
      <c r="UJQ14" s="101"/>
      <c r="UJR14" s="101"/>
      <c r="UJS14" s="101"/>
      <c r="UJT14" s="101"/>
      <c r="UJU14" s="101"/>
      <c r="UJV14" s="101"/>
      <c r="UJW14" s="101"/>
      <c r="UJX14" s="101"/>
      <c r="UJY14" s="101"/>
      <c r="UJZ14" s="101"/>
      <c r="UKA14" s="101"/>
      <c r="UKB14" s="101"/>
      <c r="UKC14" s="101"/>
      <c r="UKD14" s="101"/>
      <c r="UKE14" s="101"/>
      <c r="UKF14" s="101"/>
      <c r="UKG14" s="101"/>
      <c r="UKH14" s="101"/>
      <c r="UKI14" s="101"/>
      <c r="UKJ14" s="101"/>
      <c r="UKK14" s="101"/>
      <c r="UKL14" s="101"/>
      <c r="UKM14" s="101"/>
      <c r="UKN14" s="101"/>
      <c r="UKO14" s="101"/>
      <c r="UKP14" s="101"/>
      <c r="UKQ14" s="101"/>
      <c r="UKR14" s="101"/>
      <c r="UKS14" s="101"/>
      <c r="UKT14" s="101"/>
      <c r="UKU14" s="101"/>
      <c r="UKV14" s="101"/>
      <c r="UKW14" s="101"/>
      <c r="UKX14" s="101"/>
      <c r="UKY14" s="101"/>
      <c r="UKZ14" s="101"/>
      <c r="ULA14" s="101"/>
      <c r="ULB14" s="101"/>
      <c r="ULC14" s="101"/>
      <c r="ULD14" s="101"/>
      <c r="ULE14" s="101"/>
      <c r="ULF14" s="101"/>
      <c r="ULG14" s="101"/>
      <c r="ULH14" s="101"/>
      <c r="ULI14" s="101"/>
      <c r="ULJ14" s="101"/>
      <c r="ULK14" s="101"/>
      <c r="ULL14" s="101"/>
      <c r="ULM14" s="101"/>
      <c r="ULN14" s="101"/>
      <c r="ULO14" s="101"/>
      <c r="ULP14" s="101"/>
      <c r="ULQ14" s="101"/>
      <c r="ULR14" s="101"/>
      <c r="ULS14" s="101"/>
      <c r="ULT14" s="101"/>
      <c r="ULU14" s="101"/>
      <c r="ULV14" s="101"/>
      <c r="ULW14" s="101"/>
      <c r="ULX14" s="101"/>
      <c r="ULY14" s="101"/>
      <c r="ULZ14" s="101"/>
      <c r="UMA14" s="101"/>
      <c r="UMB14" s="101"/>
      <c r="UMC14" s="101"/>
      <c r="UMD14" s="101"/>
      <c r="UME14" s="101"/>
      <c r="UMF14" s="101"/>
      <c r="UMG14" s="101"/>
      <c r="UMH14" s="101"/>
      <c r="UMI14" s="101"/>
      <c r="UMJ14" s="101"/>
      <c r="UMK14" s="101"/>
      <c r="UML14" s="101"/>
      <c r="UMM14" s="101"/>
      <c r="UMN14" s="101"/>
      <c r="UMO14" s="101"/>
      <c r="UMP14" s="101"/>
      <c r="UMQ14" s="101"/>
      <c r="UMR14" s="101"/>
      <c r="UMS14" s="101"/>
      <c r="UMT14" s="101"/>
      <c r="UMU14" s="101"/>
      <c r="UMV14" s="101"/>
      <c r="UMW14" s="101"/>
      <c r="UMX14" s="101"/>
      <c r="UMY14" s="101"/>
      <c r="UMZ14" s="101"/>
      <c r="UNA14" s="101"/>
      <c r="UNB14" s="101"/>
      <c r="UNC14" s="101"/>
      <c r="UND14" s="101"/>
      <c r="UNE14" s="101"/>
      <c r="UNF14" s="101"/>
      <c r="UNG14" s="101"/>
      <c r="UNH14" s="101"/>
      <c r="UNI14" s="101"/>
      <c r="UNJ14" s="101"/>
      <c r="UNK14" s="101"/>
      <c r="UNL14" s="101"/>
      <c r="UNM14" s="101"/>
      <c r="UNN14" s="101"/>
      <c r="UNO14" s="101"/>
      <c r="UNP14" s="101"/>
      <c r="UNQ14" s="101"/>
      <c r="UNR14" s="101"/>
      <c r="UNS14" s="101"/>
      <c r="UNT14" s="101"/>
      <c r="UNU14" s="101"/>
      <c r="UNV14" s="101"/>
      <c r="UNW14" s="101"/>
      <c r="UNX14" s="101"/>
      <c r="UNY14" s="101"/>
      <c r="UNZ14" s="101"/>
      <c r="UOA14" s="101"/>
      <c r="UOB14" s="101"/>
      <c r="UOC14" s="101"/>
      <c r="UOD14" s="101"/>
      <c r="UOE14" s="101"/>
      <c r="UOF14" s="101"/>
      <c r="UOG14" s="101"/>
      <c r="UOH14" s="101"/>
      <c r="UOI14" s="101"/>
      <c r="UOJ14" s="101"/>
      <c r="UOK14" s="101"/>
      <c r="UOL14" s="101"/>
      <c r="UOM14" s="101"/>
      <c r="UON14" s="101"/>
      <c r="UOO14" s="101"/>
      <c r="UOP14" s="101"/>
      <c r="UOQ14" s="101"/>
      <c r="UOR14" s="101"/>
      <c r="UOS14" s="101"/>
      <c r="UOT14" s="101"/>
      <c r="UOU14" s="101"/>
      <c r="UOV14" s="101"/>
      <c r="UOW14" s="101"/>
      <c r="UOX14" s="101"/>
      <c r="UOY14" s="101"/>
      <c r="UOZ14" s="101"/>
      <c r="UPA14" s="101"/>
      <c r="UPB14" s="101"/>
      <c r="UPC14" s="101"/>
      <c r="UPD14" s="101"/>
      <c r="UPE14" s="101"/>
      <c r="UPF14" s="101"/>
      <c r="UPG14" s="101"/>
      <c r="UPH14" s="101"/>
      <c r="UPI14" s="101"/>
      <c r="UPJ14" s="101"/>
      <c r="UPK14" s="101"/>
      <c r="UPL14" s="101"/>
      <c r="UPM14" s="101"/>
      <c r="UPN14" s="101"/>
      <c r="UPO14" s="101"/>
      <c r="UPP14" s="101"/>
      <c r="UPQ14" s="101"/>
      <c r="UPR14" s="101"/>
      <c r="UPS14" s="101"/>
      <c r="UPT14" s="101"/>
      <c r="UPU14" s="101"/>
      <c r="UPV14" s="101"/>
      <c r="UPW14" s="101"/>
      <c r="UPX14" s="101"/>
      <c r="UPY14" s="101"/>
      <c r="UPZ14" s="101"/>
      <c r="UQA14" s="101"/>
      <c r="UQB14" s="101"/>
      <c r="UQC14" s="101"/>
      <c r="UQD14" s="101"/>
      <c r="UQE14" s="101"/>
      <c r="UQF14" s="101"/>
      <c r="UQG14" s="101"/>
      <c r="UQH14" s="101"/>
      <c r="UQI14" s="101"/>
      <c r="UQJ14" s="101"/>
      <c r="UQK14" s="101"/>
      <c r="UQL14" s="101"/>
      <c r="UQM14" s="101"/>
      <c r="UQN14" s="101"/>
      <c r="UQO14" s="101"/>
      <c r="UQP14" s="101"/>
      <c r="UQQ14" s="101"/>
      <c r="UQR14" s="101"/>
      <c r="UQS14" s="101"/>
      <c r="UQT14" s="101"/>
      <c r="UQU14" s="101"/>
      <c r="UQV14" s="101"/>
      <c r="UQW14" s="101"/>
      <c r="UQX14" s="101"/>
      <c r="UQY14" s="101"/>
      <c r="UQZ14" s="101"/>
      <c r="URA14" s="101"/>
      <c r="URB14" s="101"/>
      <c r="URC14" s="101"/>
      <c r="URD14" s="101"/>
      <c r="URE14" s="101"/>
      <c r="URF14" s="101"/>
      <c r="URG14" s="101"/>
      <c r="URH14" s="101"/>
      <c r="URI14" s="101"/>
      <c r="URJ14" s="101"/>
      <c r="URK14" s="101"/>
      <c r="URL14" s="101"/>
      <c r="URM14" s="101"/>
      <c r="URN14" s="101"/>
      <c r="URO14" s="101"/>
      <c r="URP14" s="101"/>
      <c r="URQ14" s="101"/>
      <c r="URR14" s="101"/>
      <c r="URS14" s="101"/>
      <c r="URT14" s="101"/>
      <c r="URU14" s="101"/>
      <c r="URV14" s="101"/>
      <c r="URW14" s="101"/>
      <c r="URX14" s="101"/>
      <c r="URY14" s="101"/>
      <c r="URZ14" s="101"/>
      <c r="USA14" s="101"/>
      <c r="USB14" s="101"/>
      <c r="USC14" s="101"/>
      <c r="USD14" s="101"/>
      <c r="USE14" s="101"/>
      <c r="USF14" s="101"/>
      <c r="USG14" s="101"/>
      <c r="USH14" s="101"/>
      <c r="USI14" s="101"/>
      <c r="USJ14" s="101"/>
      <c r="USK14" s="101"/>
      <c r="USL14" s="101"/>
      <c r="USM14" s="101"/>
      <c r="USN14" s="101"/>
      <c r="USO14" s="101"/>
      <c r="USP14" s="101"/>
      <c r="USQ14" s="101"/>
      <c r="USR14" s="101"/>
      <c r="USS14" s="101"/>
      <c r="UST14" s="101"/>
      <c r="USU14" s="101"/>
      <c r="USV14" s="101"/>
      <c r="USW14" s="101"/>
      <c r="USX14" s="101"/>
      <c r="USY14" s="101"/>
      <c r="USZ14" s="101"/>
      <c r="UTA14" s="101"/>
      <c r="UTB14" s="101"/>
      <c r="UTC14" s="101"/>
      <c r="UTD14" s="101"/>
      <c r="UTE14" s="101"/>
      <c r="UTF14" s="101"/>
      <c r="UTG14" s="101"/>
      <c r="UTH14" s="101"/>
      <c r="UTI14" s="101"/>
      <c r="UTJ14" s="101"/>
      <c r="UTK14" s="101"/>
      <c r="UTL14" s="101"/>
      <c r="UTM14" s="101"/>
      <c r="UTN14" s="101"/>
      <c r="UTO14" s="101"/>
      <c r="UTP14" s="101"/>
      <c r="UTQ14" s="101"/>
      <c r="UTR14" s="101"/>
      <c r="UTS14" s="101"/>
      <c r="UTT14" s="101"/>
      <c r="UTU14" s="101"/>
      <c r="UTV14" s="101"/>
      <c r="UTW14" s="101"/>
      <c r="UTX14" s="101"/>
      <c r="UTY14" s="101"/>
      <c r="UTZ14" s="101"/>
      <c r="UUA14" s="101"/>
      <c r="UUB14" s="101"/>
      <c r="UUC14" s="101"/>
      <c r="UUD14" s="101"/>
      <c r="UUE14" s="101"/>
      <c r="UUF14" s="101"/>
      <c r="UUG14" s="101"/>
      <c r="UUH14" s="101"/>
      <c r="UUI14" s="101"/>
      <c r="UUJ14" s="101"/>
      <c r="UUK14" s="101"/>
      <c r="UUL14" s="101"/>
      <c r="UUM14" s="101"/>
      <c r="UUN14" s="101"/>
      <c r="UUO14" s="101"/>
      <c r="UUP14" s="101"/>
      <c r="UUQ14" s="101"/>
      <c r="UUR14" s="101"/>
      <c r="UUS14" s="101"/>
      <c r="UUT14" s="101"/>
      <c r="UUU14" s="101"/>
      <c r="UUV14" s="101"/>
      <c r="UUW14" s="101"/>
      <c r="UUX14" s="101"/>
      <c r="UUY14" s="101"/>
      <c r="UUZ14" s="101"/>
      <c r="UVA14" s="101"/>
      <c r="UVB14" s="101"/>
      <c r="UVC14" s="101"/>
      <c r="UVD14" s="101"/>
      <c r="UVE14" s="101"/>
      <c r="UVF14" s="101"/>
      <c r="UVG14" s="101"/>
      <c r="UVH14" s="101"/>
      <c r="UVI14" s="101"/>
      <c r="UVJ14" s="101"/>
      <c r="UVK14" s="101"/>
      <c r="UVL14" s="101"/>
      <c r="UVM14" s="101"/>
      <c r="UVN14" s="101"/>
      <c r="UVO14" s="101"/>
      <c r="UVP14" s="101"/>
      <c r="UVQ14" s="101"/>
      <c r="UVR14" s="101"/>
      <c r="UVS14" s="101"/>
      <c r="UVT14" s="101"/>
      <c r="UVU14" s="101"/>
      <c r="UVV14" s="101"/>
      <c r="UVW14" s="101"/>
      <c r="UVX14" s="101"/>
      <c r="UVY14" s="101"/>
      <c r="UVZ14" s="101"/>
      <c r="UWA14" s="101"/>
      <c r="UWB14" s="101"/>
      <c r="UWC14" s="101"/>
      <c r="UWD14" s="101"/>
      <c r="UWE14" s="101"/>
      <c r="UWF14" s="101"/>
      <c r="UWG14" s="101"/>
      <c r="UWH14" s="101"/>
      <c r="UWI14" s="101"/>
      <c r="UWJ14" s="101"/>
      <c r="UWK14" s="101"/>
      <c r="UWL14" s="101"/>
      <c r="UWM14" s="101"/>
      <c r="UWN14" s="101"/>
      <c r="UWO14" s="101"/>
      <c r="UWP14" s="101"/>
      <c r="UWQ14" s="101"/>
      <c r="UWR14" s="101"/>
      <c r="UWS14" s="101"/>
      <c r="UWT14" s="101"/>
      <c r="UWU14" s="101"/>
      <c r="UWV14" s="101"/>
      <c r="UWW14" s="101"/>
      <c r="UWX14" s="101"/>
      <c r="UWY14" s="101"/>
      <c r="UWZ14" s="101"/>
      <c r="UXA14" s="101"/>
      <c r="UXB14" s="101"/>
      <c r="UXC14" s="101"/>
      <c r="UXD14" s="101"/>
      <c r="UXE14" s="101"/>
      <c r="UXF14" s="101"/>
      <c r="UXG14" s="101"/>
      <c r="UXH14" s="101"/>
      <c r="UXI14" s="101"/>
      <c r="UXJ14" s="101"/>
      <c r="UXK14" s="101"/>
      <c r="UXL14" s="101"/>
      <c r="UXM14" s="101"/>
      <c r="UXN14" s="101"/>
      <c r="UXO14" s="101"/>
      <c r="UXP14" s="101"/>
      <c r="UXQ14" s="101"/>
      <c r="UXR14" s="101"/>
      <c r="UXS14" s="101"/>
      <c r="UXT14" s="101"/>
      <c r="UXU14" s="101"/>
      <c r="UXV14" s="101"/>
      <c r="UXW14" s="101"/>
      <c r="UXX14" s="101"/>
      <c r="UXY14" s="101"/>
      <c r="UXZ14" s="101"/>
      <c r="UYA14" s="101"/>
      <c r="UYB14" s="101"/>
      <c r="UYC14" s="101"/>
      <c r="UYD14" s="101"/>
      <c r="UYE14" s="101"/>
      <c r="UYF14" s="101"/>
      <c r="UYG14" s="101"/>
      <c r="UYH14" s="101"/>
      <c r="UYI14" s="101"/>
      <c r="UYJ14" s="101"/>
      <c r="UYK14" s="101"/>
      <c r="UYL14" s="101"/>
      <c r="UYM14" s="101"/>
      <c r="UYN14" s="101"/>
      <c r="UYO14" s="101"/>
      <c r="UYP14" s="101"/>
      <c r="UYQ14" s="101"/>
      <c r="UYR14" s="101"/>
      <c r="UYS14" s="101"/>
      <c r="UYT14" s="101"/>
      <c r="UYU14" s="101"/>
      <c r="UYV14" s="101"/>
      <c r="UYW14" s="101"/>
      <c r="UYX14" s="101"/>
      <c r="UYY14" s="101"/>
      <c r="UYZ14" s="101"/>
      <c r="UZA14" s="101"/>
      <c r="UZB14" s="101"/>
      <c r="UZC14" s="101"/>
      <c r="UZD14" s="101"/>
      <c r="UZE14" s="101"/>
      <c r="UZF14" s="101"/>
      <c r="UZG14" s="101"/>
      <c r="UZH14" s="101"/>
      <c r="UZI14" s="101"/>
      <c r="UZJ14" s="101"/>
      <c r="UZK14" s="101"/>
      <c r="UZL14" s="101"/>
      <c r="UZM14" s="101"/>
      <c r="UZN14" s="101"/>
      <c r="UZO14" s="101"/>
      <c r="UZP14" s="101"/>
      <c r="UZQ14" s="101"/>
      <c r="UZR14" s="101"/>
      <c r="UZS14" s="101"/>
      <c r="UZT14" s="101"/>
      <c r="UZU14" s="101"/>
      <c r="UZV14" s="101"/>
      <c r="UZW14" s="101"/>
      <c r="UZX14" s="101"/>
      <c r="UZY14" s="101"/>
      <c r="UZZ14" s="101"/>
      <c r="VAA14" s="101"/>
      <c r="VAB14" s="101"/>
      <c r="VAC14" s="101"/>
      <c r="VAD14" s="101"/>
      <c r="VAE14" s="101"/>
      <c r="VAF14" s="101"/>
      <c r="VAG14" s="101"/>
      <c r="VAH14" s="101"/>
      <c r="VAI14" s="101"/>
      <c r="VAJ14" s="101"/>
      <c r="VAK14" s="101"/>
      <c r="VAL14" s="101"/>
      <c r="VAM14" s="101"/>
      <c r="VAN14" s="101"/>
      <c r="VAO14" s="101"/>
      <c r="VAP14" s="101"/>
      <c r="VAQ14" s="101"/>
      <c r="VAR14" s="101"/>
      <c r="VAS14" s="101"/>
      <c r="VAT14" s="101"/>
      <c r="VAU14" s="101"/>
      <c r="VAV14" s="101"/>
      <c r="VAW14" s="101"/>
      <c r="VAX14" s="101"/>
      <c r="VAY14" s="101"/>
      <c r="VAZ14" s="101"/>
      <c r="VBA14" s="101"/>
      <c r="VBB14" s="101"/>
      <c r="VBC14" s="101"/>
      <c r="VBD14" s="101"/>
      <c r="VBE14" s="101"/>
      <c r="VBF14" s="101"/>
      <c r="VBG14" s="101"/>
      <c r="VBH14" s="101"/>
      <c r="VBI14" s="101"/>
      <c r="VBJ14" s="101"/>
      <c r="VBK14" s="101"/>
      <c r="VBL14" s="101"/>
      <c r="VBM14" s="101"/>
      <c r="VBN14" s="101"/>
      <c r="VBO14" s="101"/>
      <c r="VBP14" s="101"/>
      <c r="VBQ14" s="101"/>
      <c r="VBR14" s="101"/>
      <c r="VBS14" s="101"/>
      <c r="VBT14" s="101"/>
      <c r="VBU14" s="101"/>
      <c r="VBV14" s="101"/>
      <c r="VBW14" s="101"/>
      <c r="VBX14" s="101"/>
      <c r="VBY14" s="101"/>
      <c r="VBZ14" s="101"/>
      <c r="VCA14" s="101"/>
      <c r="VCB14" s="101"/>
      <c r="VCC14" s="101"/>
      <c r="VCD14" s="101"/>
      <c r="VCE14" s="101"/>
      <c r="VCF14" s="101"/>
      <c r="VCG14" s="101"/>
      <c r="VCH14" s="101"/>
      <c r="VCI14" s="101"/>
      <c r="VCJ14" s="101"/>
      <c r="VCK14" s="101"/>
      <c r="VCL14" s="101"/>
      <c r="VCM14" s="101"/>
      <c r="VCN14" s="101"/>
      <c r="VCO14" s="101"/>
      <c r="VCP14" s="101"/>
      <c r="VCQ14" s="101"/>
      <c r="VCR14" s="101"/>
      <c r="VCS14" s="101"/>
      <c r="VCT14" s="101"/>
      <c r="VCU14" s="101"/>
      <c r="VCV14" s="101"/>
      <c r="VCW14" s="101"/>
      <c r="VCX14" s="101"/>
      <c r="VCY14" s="101"/>
      <c r="VCZ14" s="101"/>
      <c r="VDA14" s="101"/>
      <c r="VDB14" s="101"/>
      <c r="VDC14" s="101"/>
      <c r="VDD14" s="101"/>
      <c r="VDE14" s="101"/>
      <c r="VDF14" s="101"/>
      <c r="VDG14" s="101"/>
      <c r="VDH14" s="101"/>
      <c r="VDI14" s="101"/>
      <c r="VDJ14" s="101"/>
      <c r="VDK14" s="101"/>
      <c r="VDL14" s="101"/>
      <c r="VDM14" s="101"/>
      <c r="VDN14" s="101"/>
      <c r="VDO14" s="101"/>
      <c r="VDP14" s="101"/>
      <c r="VDQ14" s="101"/>
      <c r="VDR14" s="101"/>
      <c r="VDS14" s="101"/>
      <c r="VDT14" s="101"/>
      <c r="VDU14" s="101"/>
      <c r="VDV14" s="101"/>
      <c r="VDW14" s="101"/>
      <c r="VDX14" s="101"/>
      <c r="VDY14" s="101"/>
      <c r="VDZ14" s="101"/>
      <c r="VEA14" s="101"/>
      <c r="VEB14" s="101"/>
      <c r="VEC14" s="101"/>
      <c r="VED14" s="101"/>
      <c r="VEE14" s="101"/>
      <c r="VEF14" s="101"/>
      <c r="VEG14" s="101"/>
      <c r="VEH14" s="101"/>
      <c r="VEI14" s="101"/>
      <c r="VEJ14" s="101"/>
      <c r="VEK14" s="101"/>
      <c r="VEL14" s="101"/>
      <c r="VEM14" s="101"/>
      <c r="VEN14" s="101"/>
      <c r="VEO14" s="101"/>
      <c r="VEP14" s="101"/>
      <c r="VEQ14" s="101"/>
      <c r="VER14" s="101"/>
      <c r="VES14" s="101"/>
      <c r="VET14" s="101"/>
      <c r="VEU14" s="101"/>
      <c r="VEV14" s="101"/>
      <c r="VEW14" s="101"/>
      <c r="VEX14" s="101"/>
      <c r="VEY14" s="101"/>
      <c r="VEZ14" s="101"/>
      <c r="VFA14" s="101"/>
      <c r="VFB14" s="101"/>
      <c r="VFC14" s="101"/>
      <c r="VFD14" s="101"/>
      <c r="VFE14" s="101"/>
      <c r="VFF14" s="101"/>
      <c r="VFG14" s="101"/>
      <c r="VFH14" s="101"/>
      <c r="VFI14" s="101"/>
      <c r="VFJ14" s="101"/>
      <c r="VFK14" s="101"/>
      <c r="VFL14" s="101"/>
      <c r="VFM14" s="101"/>
      <c r="VFN14" s="101"/>
      <c r="VFO14" s="101"/>
      <c r="VFP14" s="101"/>
      <c r="VFQ14" s="101"/>
      <c r="VFR14" s="101"/>
      <c r="VFS14" s="101"/>
      <c r="VFT14" s="101"/>
      <c r="VFU14" s="101"/>
      <c r="VFV14" s="101"/>
      <c r="VFW14" s="101"/>
      <c r="VFX14" s="101"/>
      <c r="VFY14" s="101"/>
      <c r="VFZ14" s="101"/>
      <c r="VGA14" s="101"/>
      <c r="VGB14" s="101"/>
      <c r="VGC14" s="101"/>
      <c r="VGD14" s="101"/>
      <c r="VGE14" s="101"/>
      <c r="VGF14" s="101"/>
      <c r="VGG14" s="101"/>
      <c r="VGH14" s="101"/>
      <c r="VGI14" s="101"/>
      <c r="VGJ14" s="101"/>
      <c r="VGK14" s="101"/>
      <c r="VGL14" s="101"/>
      <c r="VGM14" s="101"/>
      <c r="VGN14" s="101"/>
      <c r="VGO14" s="101"/>
      <c r="VGP14" s="101"/>
      <c r="VGQ14" s="101"/>
      <c r="VGR14" s="101"/>
      <c r="VGS14" s="101"/>
      <c r="VGT14" s="101"/>
      <c r="VGU14" s="101"/>
      <c r="VGV14" s="101"/>
      <c r="VGW14" s="101"/>
      <c r="VGX14" s="101"/>
      <c r="VGY14" s="101"/>
      <c r="VGZ14" s="101"/>
      <c r="VHA14" s="101"/>
      <c r="VHB14" s="101"/>
      <c r="VHC14" s="101"/>
      <c r="VHD14" s="101"/>
      <c r="VHE14" s="101"/>
      <c r="VHF14" s="101"/>
      <c r="VHG14" s="101"/>
      <c r="VHH14" s="101"/>
      <c r="VHI14" s="101"/>
      <c r="VHJ14" s="101"/>
      <c r="VHK14" s="101"/>
      <c r="VHL14" s="101"/>
      <c r="VHM14" s="101"/>
      <c r="VHN14" s="101"/>
      <c r="VHO14" s="101"/>
      <c r="VHP14" s="101"/>
      <c r="VHQ14" s="101"/>
      <c r="VHR14" s="101"/>
      <c r="VHS14" s="101"/>
      <c r="VHT14" s="101"/>
      <c r="VHU14" s="101"/>
      <c r="VHV14" s="101"/>
      <c r="VHW14" s="101"/>
      <c r="VHX14" s="101"/>
      <c r="VHY14" s="101"/>
      <c r="VHZ14" s="101"/>
      <c r="VIA14" s="101"/>
      <c r="VIB14" s="101"/>
      <c r="VIC14" s="101"/>
      <c r="VID14" s="101"/>
      <c r="VIE14" s="101"/>
      <c r="VIF14" s="101"/>
      <c r="VIG14" s="101"/>
      <c r="VIH14" s="101"/>
      <c r="VII14" s="101"/>
      <c r="VIJ14" s="101"/>
      <c r="VIK14" s="101"/>
      <c r="VIL14" s="101"/>
      <c r="VIM14" s="101"/>
      <c r="VIN14" s="101"/>
      <c r="VIO14" s="101"/>
      <c r="VIP14" s="101"/>
      <c r="VIQ14" s="101"/>
      <c r="VIR14" s="101"/>
      <c r="VIS14" s="101"/>
      <c r="VIT14" s="101"/>
      <c r="VIU14" s="101"/>
      <c r="VIV14" s="101"/>
      <c r="VIW14" s="101"/>
      <c r="VIX14" s="101"/>
      <c r="VIY14" s="101"/>
      <c r="VIZ14" s="101"/>
      <c r="VJA14" s="101"/>
      <c r="VJB14" s="101"/>
      <c r="VJC14" s="101"/>
      <c r="VJD14" s="101"/>
      <c r="VJE14" s="101"/>
      <c r="VJF14" s="101"/>
      <c r="VJG14" s="101"/>
      <c r="VJH14" s="101"/>
      <c r="VJI14" s="101"/>
      <c r="VJJ14" s="101"/>
      <c r="VJK14" s="101"/>
      <c r="VJL14" s="101"/>
      <c r="VJM14" s="101"/>
      <c r="VJN14" s="101"/>
      <c r="VJO14" s="101"/>
      <c r="VJP14" s="101"/>
      <c r="VJQ14" s="101"/>
      <c r="VJR14" s="101"/>
      <c r="VJS14" s="101"/>
      <c r="VJT14" s="101"/>
      <c r="VJU14" s="101"/>
      <c r="VJV14" s="101"/>
      <c r="VJW14" s="101"/>
      <c r="VJX14" s="101"/>
      <c r="VJY14" s="101"/>
      <c r="VJZ14" s="101"/>
      <c r="VKA14" s="101"/>
      <c r="VKB14" s="101"/>
      <c r="VKC14" s="101"/>
      <c r="VKD14" s="101"/>
      <c r="VKE14" s="101"/>
      <c r="VKF14" s="101"/>
      <c r="VKG14" s="101"/>
      <c r="VKH14" s="101"/>
      <c r="VKI14" s="101"/>
      <c r="VKJ14" s="101"/>
      <c r="VKK14" s="101"/>
      <c r="VKL14" s="101"/>
      <c r="VKM14" s="101"/>
      <c r="VKN14" s="101"/>
      <c r="VKO14" s="101"/>
      <c r="VKP14" s="101"/>
      <c r="VKQ14" s="101"/>
      <c r="VKR14" s="101"/>
      <c r="VKS14" s="101"/>
      <c r="VKT14" s="101"/>
      <c r="VKU14" s="101"/>
      <c r="VKV14" s="101"/>
      <c r="VKW14" s="101"/>
      <c r="VKX14" s="101"/>
      <c r="VKY14" s="101"/>
      <c r="VKZ14" s="101"/>
      <c r="VLA14" s="101"/>
      <c r="VLB14" s="101"/>
      <c r="VLC14" s="101"/>
      <c r="VLD14" s="101"/>
      <c r="VLE14" s="101"/>
      <c r="VLF14" s="101"/>
      <c r="VLG14" s="101"/>
      <c r="VLH14" s="101"/>
      <c r="VLI14" s="101"/>
      <c r="VLJ14" s="101"/>
      <c r="VLK14" s="101"/>
      <c r="VLL14" s="101"/>
      <c r="VLM14" s="101"/>
      <c r="VLN14" s="101"/>
      <c r="VLO14" s="101"/>
      <c r="VLP14" s="101"/>
      <c r="VLQ14" s="101"/>
      <c r="VLR14" s="101"/>
      <c r="VLS14" s="101"/>
      <c r="VLT14" s="101"/>
      <c r="VLU14" s="101"/>
      <c r="VLV14" s="101"/>
      <c r="VLW14" s="101"/>
      <c r="VLX14" s="101"/>
      <c r="VLY14" s="101"/>
      <c r="VLZ14" s="101"/>
      <c r="VMA14" s="101"/>
      <c r="VMB14" s="101"/>
      <c r="VMC14" s="101"/>
      <c r="VMD14" s="101"/>
      <c r="VME14" s="101"/>
      <c r="VMF14" s="101"/>
      <c r="VMG14" s="101"/>
      <c r="VMH14" s="101"/>
      <c r="VMI14" s="101"/>
      <c r="VMJ14" s="101"/>
      <c r="VMK14" s="101"/>
      <c r="VML14" s="101"/>
      <c r="VMM14" s="101"/>
      <c r="VMN14" s="101"/>
      <c r="VMO14" s="101"/>
      <c r="VMP14" s="101"/>
      <c r="VMQ14" s="101"/>
      <c r="VMR14" s="101"/>
      <c r="VMS14" s="101"/>
      <c r="VMT14" s="101"/>
      <c r="VMU14" s="101"/>
      <c r="VMV14" s="101"/>
      <c r="VMW14" s="101"/>
      <c r="VMX14" s="101"/>
      <c r="VMY14" s="101"/>
      <c r="VMZ14" s="101"/>
      <c r="VNA14" s="101"/>
      <c r="VNB14" s="101"/>
      <c r="VNC14" s="101"/>
      <c r="VND14" s="101"/>
      <c r="VNE14" s="101"/>
      <c r="VNF14" s="101"/>
      <c r="VNG14" s="101"/>
      <c r="VNH14" s="101"/>
      <c r="VNI14" s="101"/>
      <c r="VNJ14" s="101"/>
      <c r="VNK14" s="101"/>
      <c r="VNL14" s="101"/>
      <c r="VNM14" s="101"/>
      <c r="VNN14" s="101"/>
      <c r="VNO14" s="101"/>
      <c r="VNP14" s="101"/>
      <c r="VNQ14" s="101"/>
      <c r="VNR14" s="101"/>
      <c r="VNS14" s="101"/>
      <c r="VNT14" s="101"/>
      <c r="VNU14" s="101"/>
      <c r="VNV14" s="101"/>
      <c r="VNW14" s="101"/>
      <c r="VNX14" s="101"/>
      <c r="VNY14" s="101"/>
      <c r="VNZ14" s="101"/>
      <c r="VOA14" s="101"/>
      <c r="VOB14" s="101"/>
      <c r="VOC14" s="101"/>
      <c r="VOD14" s="101"/>
      <c r="VOE14" s="101"/>
      <c r="VOF14" s="101"/>
      <c r="VOG14" s="101"/>
      <c r="VOH14" s="101"/>
      <c r="VOI14" s="101"/>
      <c r="VOJ14" s="101"/>
      <c r="VOK14" s="101"/>
      <c r="VOL14" s="101"/>
      <c r="VOM14" s="101"/>
      <c r="VON14" s="101"/>
      <c r="VOO14" s="101"/>
      <c r="VOP14" s="101"/>
      <c r="VOQ14" s="101"/>
      <c r="VOR14" s="101"/>
      <c r="VOS14" s="101"/>
      <c r="VOT14" s="101"/>
      <c r="VOU14" s="101"/>
      <c r="VOV14" s="101"/>
      <c r="VOW14" s="101"/>
      <c r="VOX14" s="101"/>
      <c r="VOY14" s="101"/>
      <c r="VOZ14" s="101"/>
      <c r="VPA14" s="101"/>
      <c r="VPB14" s="101"/>
      <c r="VPC14" s="101"/>
      <c r="VPD14" s="101"/>
      <c r="VPE14" s="101"/>
      <c r="VPF14" s="101"/>
      <c r="VPG14" s="101"/>
      <c r="VPH14" s="101"/>
      <c r="VPI14" s="101"/>
      <c r="VPJ14" s="101"/>
      <c r="VPK14" s="101"/>
      <c r="VPL14" s="101"/>
      <c r="VPM14" s="101"/>
      <c r="VPN14" s="101"/>
      <c r="VPO14" s="101"/>
      <c r="VPP14" s="101"/>
      <c r="VPQ14" s="101"/>
      <c r="VPR14" s="101"/>
      <c r="VPS14" s="101"/>
      <c r="VPT14" s="101"/>
      <c r="VPU14" s="101"/>
      <c r="VPV14" s="101"/>
      <c r="VPW14" s="101"/>
      <c r="VPX14" s="101"/>
      <c r="VPY14" s="101"/>
      <c r="VPZ14" s="101"/>
      <c r="VQA14" s="101"/>
      <c r="VQB14" s="101"/>
      <c r="VQC14" s="101"/>
      <c r="VQD14" s="101"/>
      <c r="VQE14" s="101"/>
      <c r="VQF14" s="101"/>
      <c r="VQG14" s="101"/>
      <c r="VQH14" s="101"/>
      <c r="VQI14" s="101"/>
      <c r="VQJ14" s="101"/>
      <c r="VQK14" s="101"/>
      <c r="VQL14" s="101"/>
      <c r="VQM14" s="101"/>
      <c r="VQN14" s="101"/>
      <c r="VQO14" s="101"/>
      <c r="VQP14" s="101"/>
      <c r="VQQ14" s="101"/>
      <c r="VQR14" s="101"/>
      <c r="VQS14" s="101"/>
      <c r="VQT14" s="101"/>
      <c r="VQU14" s="101"/>
      <c r="VQV14" s="101"/>
      <c r="VQW14" s="101"/>
      <c r="VQX14" s="101"/>
      <c r="VQY14" s="101"/>
      <c r="VQZ14" s="101"/>
      <c r="VRA14" s="101"/>
      <c r="VRB14" s="101"/>
      <c r="VRC14" s="101"/>
      <c r="VRD14" s="101"/>
      <c r="VRE14" s="101"/>
      <c r="VRF14" s="101"/>
      <c r="VRG14" s="101"/>
      <c r="VRH14" s="101"/>
      <c r="VRI14" s="101"/>
      <c r="VRJ14" s="101"/>
      <c r="VRK14" s="101"/>
      <c r="VRL14" s="101"/>
      <c r="VRM14" s="101"/>
      <c r="VRN14" s="101"/>
      <c r="VRO14" s="101"/>
      <c r="VRP14" s="101"/>
      <c r="VRQ14" s="101"/>
      <c r="VRR14" s="101"/>
      <c r="VRS14" s="101"/>
      <c r="VRT14" s="101"/>
      <c r="VRU14" s="101"/>
      <c r="VRV14" s="101"/>
      <c r="VRW14" s="101"/>
      <c r="VRX14" s="101"/>
      <c r="VRY14" s="101"/>
      <c r="VRZ14" s="101"/>
      <c r="VSA14" s="101"/>
      <c r="VSB14" s="101"/>
      <c r="VSC14" s="101"/>
      <c r="VSD14" s="101"/>
      <c r="VSE14" s="101"/>
      <c r="VSF14" s="101"/>
      <c r="VSG14" s="101"/>
      <c r="VSH14" s="101"/>
      <c r="VSI14" s="101"/>
      <c r="VSJ14" s="101"/>
      <c r="VSK14" s="101"/>
      <c r="VSL14" s="101"/>
      <c r="VSM14" s="101"/>
      <c r="VSN14" s="101"/>
      <c r="VSO14" s="101"/>
      <c r="VSP14" s="101"/>
      <c r="VSQ14" s="101"/>
      <c r="VSR14" s="101"/>
      <c r="VSS14" s="101"/>
      <c r="VST14" s="101"/>
      <c r="VSU14" s="101"/>
      <c r="VSV14" s="101"/>
      <c r="VSW14" s="101"/>
      <c r="VSX14" s="101"/>
      <c r="VSY14" s="101"/>
      <c r="VSZ14" s="101"/>
      <c r="VTA14" s="101"/>
      <c r="VTB14" s="101"/>
      <c r="VTC14" s="101"/>
      <c r="VTD14" s="101"/>
      <c r="VTE14" s="101"/>
      <c r="VTF14" s="101"/>
      <c r="VTG14" s="101"/>
      <c r="VTH14" s="101"/>
      <c r="VTI14" s="101"/>
      <c r="VTJ14" s="101"/>
      <c r="VTK14" s="101"/>
      <c r="VTL14" s="101"/>
      <c r="VTM14" s="101"/>
      <c r="VTN14" s="101"/>
      <c r="VTO14" s="101"/>
      <c r="VTP14" s="101"/>
      <c r="VTQ14" s="101"/>
      <c r="VTR14" s="101"/>
      <c r="VTS14" s="101"/>
      <c r="VTT14" s="101"/>
      <c r="VTU14" s="101"/>
      <c r="VTV14" s="101"/>
      <c r="VTW14" s="101"/>
      <c r="VTX14" s="101"/>
      <c r="VTY14" s="101"/>
      <c r="VTZ14" s="101"/>
      <c r="VUA14" s="101"/>
      <c r="VUB14" s="101"/>
      <c r="VUC14" s="101"/>
      <c r="VUD14" s="101"/>
      <c r="VUE14" s="101"/>
      <c r="VUF14" s="101"/>
      <c r="VUG14" s="101"/>
      <c r="VUH14" s="101"/>
      <c r="VUI14" s="101"/>
      <c r="VUJ14" s="101"/>
      <c r="VUK14" s="101"/>
      <c r="VUL14" s="101"/>
      <c r="VUM14" s="101"/>
      <c r="VUN14" s="101"/>
      <c r="VUO14" s="101"/>
      <c r="VUP14" s="101"/>
      <c r="VUQ14" s="101"/>
      <c r="VUR14" s="101"/>
      <c r="VUS14" s="101"/>
      <c r="VUT14" s="101"/>
      <c r="VUU14" s="101"/>
      <c r="VUV14" s="101"/>
      <c r="VUW14" s="101"/>
      <c r="VUX14" s="101"/>
      <c r="VUY14" s="101"/>
      <c r="VUZ14" s="101"/>
      <c r="VVA14" s="101"/>
      <c r="VVB14" s="101"/>
      <c r="VVC14" s="101"/>
      <c r="VVD14" s="101"/>
      <c r="VVE14" s="101"/>
      <c r="VVF14" s="101"/>
      <c r="VVG14" s="101"/>
      <c r="VVH14" s="101"/>
      <c r="VVI14" s="101"/>
      <c r="VVJ14" s="101"/>
      <c r="VVK14" s="101"/>
      <c r="VVL14" s="101"/>
      <c r="VVM14" s="101"/>
      <c r="VVN14" s="101"/>
      <c r="VVO14" s="101"/>
      <c r="VVP14" s="101"/>
      <c r="VVQ14" s="101"/>
      <c r="VVR14" s="101"/>
      <c r="VVS14" s="101"/>
      <c r="VVT14" s="101"/>
      <c r="VVU14" s="101"/>
      <c r="VVV14" s="101"/>
      <c r="VVW14" s="101"/>
      <c r="VVX14" s="101"/>
      <c r="VVY14" s="101"/>
      <c r="VVZ14" s="101"/>
      <c r="VWA14" s="101"/>
      <c r="VWB14" s="101"/>
      <c r="VWC14" s="101"/>
      <c r="VWD14" s="101"/>
      <c r="VWE14" s="101"/>
      <c r="VWF14" s="101"/>
      <c r="VWG14" s="101"/>
      <c r="VWH14" s="101"/>
      <c r="VWI14" s="101"/>
      <c r="VWJ14" s="101"/>
      <c r="VWK14" s="101"/>
      <c r="VWL14" s="101"/>
      <c r="VWM14" s="101"/>
      <c r="VWN14" s="101"/>
      <c r="VWO14" s="101"/>
      <c r="VWP14" s="101"/>
      <c r="VWQ14" s="101"/>
      <c r="VWR14" s="101"/>
      <c r="VWS14" s="101"/>
      <c r="VWT14" s="101"/>
      <c r="VWU14" s="101"/>
      <c r="VWV14" s="101"/>
      <c r="VWW14" s="101"/>
      <c r="VWX14" s="101"/>
      <c r="VWY14" s="101"/>
      <c r="VWZ14" s="101"/>
      <c r="VXA14" s="101"/>
      <c r="VXB14" s="101"/>
      <c r="VXC14" s="101"/>
      <c r="VXD14" s="101"/>
      <c r="VXE14" s="101"/>
      <c r="VXF14" s="101"/>
      <c r="VXG14" s="101"/>
      <c r="VXH14" s="101"/>
      <c r="VXI14" s="101"/>
      <c r="VXJ14" s="101"/>
      <c r="VXK14" s="101"/>
      <c r="VXL14" s="101"/>
      <c r="VXM14" s="101"/>
      <c r="VXN14" s="101"/>
      <c r="VXO14" s="101"/>
      <c r="VXP14" s="101"/>
      <c r="VXQ14" s="101"/>
      <c r="VXR14" s="101"/>
      <c r="VXS14" s="101"/>
      <c r="VXT14" s="101"/>
      <c r="VXU14" s="101"/>
      <c r="VXV14" s="101"/>
      <c r="VXW14" s="101"/>
      <c r="VXX14" s="101"/>
      <c r="VXY14" s="101"/>
      <c r="VXZ14" s="101"/>
      <c r="VYA14" s="101"/>
      <c r="VYB14" s="101"/>
      <c r="VYC14" s="101"/>
      <c r="VYD14" s="101"/>
      <c r="VYE14" s="101"/>
      <c r="VYF14" s="101"/>
      <c r="VYG14" s="101"/>
      <c r="VYH14" s="101"/>
      <c r="VYI14" s="101"/>
      <c r="VYJ14" s="101"/>
      <c r="VYK14" s="101"/>
      <c r="VYL14" s="101"/>
      <c r="VYM14" s="101"/>
      <c r="VYN14" s="101"/>
      <c r="VYO14" s="101"/>
      <c r="VYP14" s="101"/>
      <c r="VYQ14" s="101"/>
      <c r="VYR14" s="101"/>
      <c r="VYS14" s="101"/>
      <c r="VYT14" s="101"/>
      <c r="VYU14" s="101"/>
      <c r="VYV14" s="101"/>
      <c r="VYW14" s="101"/>
      <c r="VYX14" s="101"/>
      <c r="VYY14" s="101"/>
      <c r="VYZ14" s="101"/>
      <c r="VZA14" s="101"/>
      <c r="VZB14" s="101"/>
      <c r="VZC14" s="101"/>
      <c r="VZD14" s="101"/>
      <c r="VZE14" s="101"/>
      <c r="VZF14" s="101"/>
      <c r="VZG14" s="101"/>
      <c r="VZH14" s="101"/>
      <c r="VZI14" s="101"/>
      <c r="VZJ14" s="101"/>
      <c r="VZK14" s="101"/>
      <c r="VZL14" s="101"/>
      <c r="VZM14" s="101"/>
      <c r="VZN14" s="101"/>
      <c r="VZO14" s="101"/>
      <c r="VZP14" s="101"/>
      <c r="VZQ14" s="101"/>
      <c r="VZR14" s="101"/>
      <c r="VZS14" s="101"/>
      <c r="VZT14" s="101"/>
      <c r="VZU14" s="101"/>
      <c r="VZV14" s="101"/>
      <c r="VZW14" s="101"/>
      <c r="VZX14" s="101"/>
      <c r="VZY14" s="101"/>
      <c r="VZZ14" s="101"/>
      <c r="WAA14" s="101"/>
      <c r="WAB14" s="101"/>
      <c r="WAC14" s="101"/>
      <c r="WAD14" s="101"/>
      <c r="WAE14" s="101"/>
      <c r="WAF14" s="101"/>
      <c r="WAG14" s="101"/>
      <c r="WAH14" s="101"/>
      <c r="WAI14" s="101"/>
      <c r="WAJ14" s="101"/>
      <c r="WAK14" s="101"/>
      <c r="WAL14" s="101"/>
      <c r="WAM14" s="101"/>
      <c r="WAN14" s="101"/>
      <c r="WAO14" s="101"/>
      <c r="WAP14" s="101"/>
      <c r="WAQ14" s="101"/>
      <c r="WAR14" s="101"/>
      <c r="WAS14" s="101"/>
      <c r="WAT14" s="101"/>
      <c r="WAU14" s="101"/>
      <c r="WAV14" s="101"/>
      <c r="WAW14" s="101"/>
      <c r="WAX14" s="101"/>
      <c r="WAY14" s="101"/>
      <c r="WAZ14" s="101"/>
      <c r="WBA14" s="101"/>
      <c r="WBB14" s="101"/>
      <c r="WBC14" s="101"/>
      <c r="WBD14" s="101"/>
      <c r="WBE14" s="101"/>
      <c r="WBF14" s="101"/>
      <c r="WBG14" s="101"/>
      <c r="WBH14" s="101"/>
      <c r="WBI14" s="101"/>
      <c r="WBJ14" s="101"/>
      <c r="WBK14" s="101"/>
      <c r="WBL14" s="101"/>
      <c r="WBM14" s="101"/>
      <c r="WBN14" s="101"/>
      <c r="WBO14" s="101"/>
      <c r="WBP14" s="101"/>
      <c r="WBQ14" s="101"/>
      <c r="WBR14" s="101"/>
      <c r="WBS14" s="101"/>
      <c r="WBT14" s="101"/>
      <c r="WBU14" s="101"/>
      <c r="WBV14" s="101"/>
      <c r="WBW14" s="101"/>
      <c r="WBX14" s="101"/>
      <c r="WBY14" s="101"/>
      <c r="WBZ14" s="101"/>
      <c r="WCA14" s="101"/>
      <c r="WCB14" s="101"/>
      <c r="WCC14" s="101"/>
      <c r="WCD14" s="101"/>
      <c r="WCE14" s="101"/>
      <c r="WCF14" s="101"/>
      <c r="WCG14" s="101"/>
      <c r="WCH14" s="101"/>
      <c r="WCI14" s="101"/>
      <c r="WCJ14" s="101"/>
      <c r="WCK14" s="101"/>
      <c r="WCL14" s="101"/>
      <c r="WCM14" s="101"/>
      <c r="WCN14" s="101"/>
      <c r="WCO14" s="101"/>
      <c r="WCP14" s="101"/>
      <c r="WCQ14" s="101"/>
      <c r="WCR14" s="101"/>
      <c r="WCS14" s="101"/>
      <c r="WCT14" s="101"/>
      <c r="WCU14" s="101"/>
      <c r="WCV14" s="101"/>
      <c r="WCW14" s="101"/>
      <c r="WCX14" s="101"/>
      <c r="WCY14" s="101"/>
      <c r="WCZ14" s="101"/>
      <c r="WDA14" s="101"/>
      <c r="WDB14" s="101"/>
      <c r="WDC14" s="101"/>
      <c r="WDD14" s="101"/>
      <c r="WDE14" s="101"/>
      <c r="WDF14" s="101"/>
      <c r="WDG14" s="101"/>
      <c r="WDH14" s="101"/>
      <c r="WDI14" s="101"/>
      <c r="WDJ14" s="101"/>
      <c r="WDK14" s="101"/>
      <c r="WDL14" s="101"/>
      <c r="WDM14" s="101"/>
      <c r="WDN14" s="101"/>
      <c r="WDO14" s="101"/>
      <c r="WDP14" s="101"/>
      <c r="WDQ14" s="101"/>
      <c r="WDR14" s="101"/>
      <c r="WDS14" s="101"/>
      <c r="WDT14" s="101"/>
      <c r="WDU14" s="101"/>
      <c r="WDV14" s="101"/>
      <c r="WDW14" s="101"/>
      <c r="WDX14" s="101"/>
      <c r="WDY14" s="101"/>
      <c r="WDZ14" s="101"/>
      <c r="WEA14" s="101"/>
      <c r="WEB14" s="101"/>
      <c r="WEC14" s="101"/>
      <c r="WED14" s="101"/>
      <c r="WEE14" s="101"/>
      <c r="WEF14" s="101"/>
      <c r="WEG14" s="101"/>
      <c r="WEH14" s="101"/>
      <c r="WEI14" s="101"/>
      <c r="WEJ14" s="101"/>
      <c r="WEK14" s="101"/>
      <c r="WEL14" s="101"/>
      <c r="WEM14" s="101"/>
      <c r="WEN14" s="101"/>
      <c r="WEO14" s="101"/>
      <c r="WEP14" s="101"/>
      <c r="WEQ14" s="101"/>
      <c r="WER14" s="101"/>
      <c r="WES14" s="101"/>
      <c r="WET14" s="101"/>
      <c r="WEU14" s="101"/>
      <c r="WEV14" s="101"/>
      <c r="WEW14" s="101"/>
      <c r="WEX14" s="101"/>
      <c r="WEY14" s="101"/>
      <c r="WEZ14" s="101"/>
      <c r="WFA14" s="101"/>
      <c r="WFB14" s="101"/>
      <c r="WFC14" s="101"/>
      <c r="WFD14" s="101"/>
      <c r="WFE14" s="101"/>
      <c r="WFF14" s="101"/>
      <c r="WFG14" s="101"/>
      <c r="WFH14" s="101"/>
      <c r="WFI14" s="101"/>
      <c r="WFJ14" s="101"/>
      <c r="WFK14" s="101"/>
      <c r="WFL14" s="101"/>
      <c r="WFM14" s="101"/>
      <c r="WFN14" s="101"/>
      <c r="WFO14" s="101"/>
      <c r="WFP14" s="101"/>
      <c r="WFQ14" s="101"/>
      <c r="WFR14" s="101"/>
      <c r="WFS14" s="101"/>
      <c r="WFT14" s="101"/>
      <c r="WFU14" s="101"/>
      <c r="WFV14" s="101"/>
      <c r="WFW14" s="101"/>
      <c r="WFX14" s="101"/>
      <c r="WFY14" s="101"/>
      <c r="WFZ14" s="101"/>
      <c r="WGA14" s="101"/>
      <c r="WGB14" s="101"/>
      <c r="WGC14" s="101"/>
      <c r="WGD14" s="101"/>
      <c r="WGE14" s="101"/>
      <c r="WGF14" s="101"/>
      <c r="WGG14" s="101"/>
      <c r="WGH14" s="101"/>
      <c r="WGI14" s="101"/>
      <c r="WGJ14" s="101"/>
      <c r="WGK14" s="101"/>
      <c r="WGL14" s="101"/>
      <c r="WGM14" s="101"/>
      <c r="WGN14" s="101"/>
      <c r="WGO14" s="101"/>
      <c r="WGP14" s="101"/>
      <c r="WGQ14" s="101"/>
      <c r="WGR14" s="101"/>
      <c r="WGS14" s="101"/>
      <c r="WGT14" s="101"/>
      <c r="WGU14" s="101"/>
      <c r="WGV14" s="101"/>
      <c r="WGW14" s="101"/>
      <c r="WGX14" s="101"/>
      <c r="WGY14" s="101"/>
      <c r="WGZ14" s="101"/>
      <c r="WHA14" s="101"/>
      <c r="WHB14" s="101"/>
      <c r="WHC14" s="101"/>
      <c r="WHD14" s="101"/>
      <c r="WHE14" s="101"/>
      <c r="WHF14" s="101"/>
      <c r="WHG14" s="101"/>
      <c r="WHH14" s="101"/>
      <c r="WHI14" s="101"/>
      <c r="WHJ14" s="101"/>
      <c r="WHK14" s="101"/>
      <c r="WHL14" s="101"/>
      <c r="WHM14" s="101"/>
      <c r="WHN14" s="101"/>
      <c r="WHO14" s="101"/>
      <c r="WHP14" s="101"/>
      <c r="WHQ14" s="101"/>
      <c r="WHR14" s="101"/>
      <c r="WHS14" s="101"/>
      <c r="WHT14" s="101"/>
      <c r="WHU14" s="101"/>
      <c r="WHV14" s="101"/>
      <c r="WHW14" s="101"/>
      <c r="WHX14" s="101"/>
      <c r="WHY14" s="101"/>
      <c r="WHZ14" s="101"/>
      <c r="WIA14" s="101"/>
      <c r="WIB14" s="101"/>
      <c r="WIC14" s="101"/>
      <c r="WID14" s="101"/>
      <c r="WIE14" s="101"/>
      <c r="WIF14" s="101"/>
      <c r="WIG14" s="101"/>
      <c r="WIH14" s="101"/>
      <c r="WII14" s="101"/>
      <c r="WIJ14" s="101"/>
      <c r="WIK14" s="101"/>
      <c r="WIL14" s="101"/>
      <c r="WIM14" s="101"/>
      <c r="WIN14" s="101"/>
      <c r="WIO14" s="101"/>
      <c r="WIP14" s="101"/>
      <c r="WIQ14" s="101"/>
      <c r="WIR14" s="101"/>
      <c r="WIS14" s="101"/>
      <c r="WIT14" s="101"/>
      <c r="WIU14" s="101"/>
      <c r="WIV14" s="101"/>
      <c r="WIW14" s="101"/>
      <c r="WIX14" s="101"/>
      <c r="WIY14" s="101"/>
      <c r="WIZ14" s="101"/>
      <c r="WJA14" s="101"/>
      <c r="WJB14" s="101"/>
      <c r="WJC14" s="101"/>
      <c r="WJD14" s="101"/>
      <c r="WJE14" s="101"/>
      <c r="WJF14" s="101"/>
      <c r="WJG14" s="101"/>
      <c r="WJH14" s="101"/>
      <c r="WJI14" s="101"/>
      <c r="WJJ14" s="101"/>
      <c r="WJK14" s="101"/>
      <c r="WJL14" s="101"/>
      <c r="WJM14" s="101"/>
      <c r="WJN14" s="101"/>
      <c r="WJO14" s="101"/>
      <c r="WJP14" s="101"/>
      <c r="WJQ14" s="101"/>
      <c r="WJR14" s="101"/>
      <c r="WJS14" s="101"/>
      <c r="WJT14" s="101"/>
      <c r="WJU14" s="101"/>
      <c r="WJV14" s="101"/>
      <c r="WJW14" s="101"/>
      <c r="WJX14" s="101"/>
      <c r="WJY14" s="101"/>
      <c r="WJZ14" s="101"/>
      <c r="WKA14" s="101"/>
      <c r="WKB14" s="101"/>
      <c r="WKC14" s="101"/>
      <c r="WKD14" s="101"/>
      <c r="WKE14" s="101"/>
      <c r="WKF14" s="101"/>
      <c r="WKG14" s="101"/>
      <c r="WKH14" s="101"/>
      <c r="WKI14" s="101"/>
      <c r="WKJ14" s="101"/>
      <c r="WKK14" s="101"/>
      <c r="WKL14" s="101"/>
      <c r="WKM14" s="101"/>
      <c r="WKN14" s="101"/>
      <c r="WKO14" s="101"/>
      <c r="WKP14" s="101"/>
      <c r="WKQ14" s="101"/>
      <c r="WKR14" s="101"/>
      <c r="WKS14" s="101"/>
      <c r="WKT14" s="101"/>
      <c r="WKU14" s="101"/>
      <c r="WKV14" s="101"/>
      <c r="WKW14" s="101"/>
      <c r="WKX14" s="101"/>
      <c r="WKY14" s="101"/>
      <c r="WKZ14" s="101"/>
      <c r="WLA14" s="101"/>
      <c r="WLB14" s="101"/>
      <c r="WLC14" s="101"/>
      <c r="WLD14" s="101"/>
      <c r="WLE14" s="101"/>
      <c r="WLF14" s="101"/>
      <c r="WLG14" s="101"/>
      <c r="WLH14" s="101"/>
      <c r="WLI14" s="101"/>
      <c r="WLJ14" s="101"/>
      <c r="WLK14" s="101"/>
      <c r="WLL14" s="101"/>
      <c r="WLM14" s="101"/>
      <c r="WLN14" s="101"/>
      <c r="WLO14" s="101"/>
      <c r="WLP14" s="101"/>
      <c r="WLQ14" s="101"/>
      <c r="WLR14" s="101"/>
      <c r="WLS14" s="101"/>
      <c r="WLT14" s="101"/>
      <c r="WLU14" s="101"/>
      <c r="WLV14" s="101"/>
      <c r="WLW14" s="101"/>
      <c r="WLX14" s="101"/>
      <c r="WLY14" s="101"/>
      <c r="WLZ14" s="101"/>
      <c r="WMA14" s="101"/>
      <c r="WMB14" s="101"/>
      <c r="WMC14" s="101"/>
      <c r="WMD14" s="101"/>
      <c r="WME14" s="101"/>
      <c r="WMF14" s="101"/>
      <c r="WMG14" s="101"/>
      <c r="WMH14" s="101"/>
      <c r="WMI14" s="101"/>
      <c r="WMJ14" s="101"/>
      <c r="WMK14" s="101"/>
      <c r="WML14" s="101"/>
      <c r="WMM14" s="101"/>
      <c r="WMN14" s="101"/>
      <c r="WMO14" s="101"/>
      <c r="WMP14" s="101"/>
      <c r="WMQ14" s="101"/>
      <c r="WMR14" s="101"/>
      <c r="WMS14" s="101"/>
      <c r="WMT14" s="101"/>
      <c r="WMU14" s="101"/>
      <c r="WMV14" s="101"/>
      <c r="WMW14" s="101"/>
      <c r="WMX14" s="101"/>
      <c r="WMY14" s="101"/>
      <c r="WMZ14" s="101"/>
      <c r="WNA14" s="101"/>
      <c r="WNB14" s="101"/>
      <c r="WNC14" s="101"/>
      <c r="WND14" s="101"/>
      <c r="WNE14" s="101"/>
      <c r="WNF14" s="101"/>
      <c r="WNG14" s="101"/>
      <c r="WNH14" s="101"/>
      <c r="WNI14" s="101"/>
      <c r="WNJ14" s="101"/>
      <c r="WNK14" s="101"/>
      <c r="WNL14" s="101"/>
      <c r="WNM14" s="101"/>
      <c r="WNN14" s="101"/>
      <c r="WNO14" s="101"/>
      <c r="WNP14" s="101"/>
      <c r="WNQ14" s="101"/>
      <c r="WNR14" s="101"/>
      <c r="WNS14" s="101"/>
      <c r="WNT14" s="101"/>
      <c r="WNU14" s="101"/>
      <c r="WNV14" s="101"/>
      <c r="WNW14" s="101"/>
      <c r="WNX14" s="101"/>
      <c r="WNY14" s="101"/>
      <c r="WNZ14" s="101"/>
      <c r="WOA14" s="101"/>
      <c r="WOB14" s="101"/>
      <c r="WOC14" s="101"/>
      <c r="WOD14" s="101"/>
      <c r="WOE14" s="101"/>
      <c r="WOF14" s="101"/>
      <c r="WOG14" s="101"/>
      <c r="WOH14" s="101"/>
      <c r="WOI14" s="101"/>
      <c r="WOJ14" s="101"/>
      <c r="WOK14" s="101"/>
      <c r="WOL14" s="101"/>
      <c r="WOM14" s="101"/>
      <c r="WON14" s="101"/>
      <c r="WOO14" s="101"/>
      <c r="WOP14" s="101"/>
      <c r="WOQ14" s="101"/>
      <c r="WOR14" s="101"/>
      <c r="WOS14" s="101"/>
      <c r="WOT14" s="101"/>
      <c r="WOU14" s="101"/>
      <c r="WOV14" s="101"/>
      <c r="WOW14" s="101"/>
      <c r="WOX14" s="101"/>
      <c r="WOY14" s="101"/>
      <c r="WOZ14" s="101"/>
      <c r="WPA14" s="101"/>
      <c r="WPB14" s="101"/>
      <c r="WPC14" s="101"/>
      <c r="WPD14" s="101"/>
      <c r="WPE14" s="101"/>
      <c r="WPF14" s="101"/>
      <c r="WPG14" s="101"/>
      <c r="WPH14" s="101"/>
      <c r="WPI14" s="101"/>
      <c r="WPJ14" s="101"/>
      <c r="WPK14" s="101"/>
      <c r="WPL14" s="101"/>
      <c r="WPM14" s="101"/>
      <c r="WPN14" s="101"/>
      <c r="WPO14" s="101"/>
      <c r="WPP14" s="101"/>
      <c r="WPQ14" s="101"/>
      <c r="WPR14" s="101"/>
      <c r="WPS14" s="101"/>
      <c r="WPT14" s="101"/>
      <c r="WPU14" s="101"/>
      <c r="WPV14" s="101"/>
      <c r="WPW14" s="101"/>
      <c r="WPX14" s="101"/>
      <c r="WPY14" s="101"/>
      <c r="WPZ14" s="101"/>
      <c r="WQA14" s="101"/>
      <c r="WQB14" s="101"/>
      <c r="WQC14" s="101"/>
      <c r="WQD14" s="101"/>
      <c r="WQE14" s="101"/>
      <c r="WQF14" s="101"/>
      <c r="WQG14" s="101"/>
      <c r="WQH14" s="101"/>
      <c r="WQI14" s="101"/>
      <c r="WQJ14" s="101"/>
      <c r="WQK14" s="101"/>
      <c r="WQL14" s="101"/>
      <c r="WQM14" s="101"/>
      <c r="WQN14" s="101"/>
      <c r="WQO14" s="101"/>
      <c r="WQP14" s="101"/>
      <c r="WQQ14" s="101"/>
      <c r="WQR14" s="101"/>
      <c r="WQS14" s="101"/>
      <c r="WQT14" s="101"/>
      <c r="WQU14" s="101"/>
      <c r="WQV14" s="101"/>
      <c r="WQW14" s="101"/>
      <c r="WQX14" s="101"/>
      <c r="WQY14" s="101"/>
      <c r="WQZ14" s="101"/>
      <c r="WRA14" s="101"/>
      <c r="WRB14" s="101"/>
      <c r="WRC14" s="101"/>
      <c r="WRD14" s="101"/>
      <c r="WRE14" s="101"/>
      <c r="WRF14" s="101"/>
      <c r="WRG14" s="101"/>
      <c r="WRH14" s="101"/>
      <c r="WRI14" s="101"/>
      <c r="WRJ14" s="101"/>
      <c r="WRK14" s="101"/>
      <c r="WRL14" s="101"/>
      <c r="WRM14" s="101"/>
      <c r="WRN14" s="101"/>
      <c r="WRO14" s="101"/>
      <c r="WRP14" s="101"/>
      <c r="WRQ14" s="101"/>
      <c r="WRR14" s="101"/>
      <c r="WRS14" s="101"/>
      <c r="WRT14" s="101"/>
      <c r="WRU14" s="101"/>
      <c r="WRV14" s="101"/>
      <c r="WRW14" s="101"/>
      <c r="WRX14" s="101"/>
      <c r="WRY14" s="101"/>
      <c r="WRZ14" s="101"/>
      <c r="WSA14" s="101"/>
      <c r="WSB14" s="101"/>
      <c r="WSC14" s="101"/>
      <c r="WSD14" s="101"/>
      <c r="WSE14" s="101"/>
      <c r="WSF14" s="101"/>
      <c r="WSG14" s="101"/>
      <c r="WSH14" s="101"/>
      <c r="WSI14" s="101"/>
      <c r="WSJ14" s="101"/>
      <c r="WSK14" s="101"/>
      <c r="WSL14" s="101"/>
      <c r="WSM14" s="101"/>
      <c r="WSN14" s="101"/>
      <c r="WSO14" s="101"/>
      <c r="WSP14" s="101"/>
      <c r="WSQ14" s="101"/>
      <c r="WSR14" s="101"/>
      <c r="WSS14" s="101"/>
      <c r="WST14" s="101"/>
      <c r="WSU14" s="101"/>
      <c r="WSV14" s="101"/>
      <c r="WSW14" s="101"/>
      <c r="WSX14" s="101"/>
      <c r="WSY14" s="101"/>
      <c r="WSZ14" s="101"/>
      <c r="WTA14" s="101"/>
      <c r="WTB14" s="101"/>
      <c r="WTC14" s="101"/>
      <c r="WTD14" s="101"/>
      <c r="WTE14" s="101"/>
      <c r="WTF14" s="101"/>
      <c r="WTG14" s="101"/>
      <c r="WTH14" s="101"/>
      <c r="WTI14" s="101"/>
      <c r="WTJ14" s="101"/>
      <c r="WTK14" s="101"/>
      <c r="WTL14" s="101"/>
      <c r="WTM14" s="101"/>
      <c r="WTN14" s="101"/>
      <c r="WTO14" s="101"/>
      <c r="WTP14" s="101"/>
      <c r="WTQ14" s="101"/>
      <c r="WTR14" s="101"/>
      <c r="WTS14" s="101"/>
      <c r="WTT14" s="101"/>
      <c r="WTU14" s="101"/>
      <c r="WTV14" s="101"/>
      <c r="WTW14" s="101"/>
      <c r="WTX14" s="101"/>
      <c r="WTY14" s="101"/>
      <c r="WTZ14" s="101"/>
      <c r="WUA14" s="101"/>
      <c r="WUB14" s="101"/>
      <c r="WUC14" s="101"/>
      <c r="WUD14" s="101"/>
      <c r="WUE14" s="101"/>
      <c r="WUF14" s="101"/>
      <c r="WUG14" s="101"/>
      <c r="WUH14" s="101"/>
      <c r="WUI14" s="101"/>
      <c r="WUJ14" s="101"/>
      <c r="WUK14" s="101"/>
      <c r="WUL14" s="101"/>
      <c r="WUM14" s="101"/>
      <c r="WUN14" s="101"/>
      <c r="WUO14" s="101"/>
      <c r="WUP14" s="101"/>
      <c r="WUQ14" s="101"/>
      <c r="WUR14" s="101"/>
      <c r="WUS14" s="101"/>
      <c r="WUT14" s="101"/>
      <c r="WUU14" s="101"/>
      <c r="WUV14" s="101"/>
      <c r="WUW14" s="101"/>
      <c r="WUX14" s="101"/>
      <c r="WUY14" s="101"/>
      <c r="WUZ14" s="101"/>
      <c r="WVA14" s="101"/>
      <c r="WVB14" s="101"/>
      <c r="WVC14" s="101"/>
      <c r="WVD14" s="101"/>
      <c r="WVE14" s="101"/>
      <c r="WVF14" s="101"/>
      <c r="WVG14" s="101"/>
      <c r="WVH14" s="101"/>
      <c r="WVI14" s="101"/>
      <c r="WVJ14" s="101"/>
      <c r="WVK14" s="101"/>
      <c r="WVL14" s="101"/>
      <c r="WVM14" s="101"/>
      <c r="WVN14" s="101"/>
      <c r="WVO14" s="101"/>
      <c r="WVP14" s="101"/>
    </row>
    <row r="15" spans="1:16136" s="98" customFormat="1">
      <c r="A15" s="97"/>
      <c r="B15" s="163" t="s">
        <v>56</v>
      </c>
      <c r="C15" s="95">
        <v>6</v>
      </c>
      <c r="D15" s="95">
        <v>6</v>
      </c>
      <c r="E15" s="264">
        <v>4</v>
      </c>
      <c r="F15" s="264">
        <v>4</v>
      </c>
      <c r="G15" s="264">
        <v>4</v>
      </c>
      <c r="H15" s="264">
        <v>4</v>
      </c>
      <c r="I15" s="264">
        <v>4</v>
      </c>
    </row>
    <row r="16" spans="1:16136" s="98" customFormat="1">
      <c r="A16" s="97"/>
      <c r="B16" s="164" t="s">
        <v>57</v>
      </c>
      <c r="C16" s="95">
        <v>0.55000000000000004</v>
      </c>
      <c r="D16" s="95">
        <v>0.55000000000000004</v>
      </c>
      <c r="E16" s="95">
        <v>0.5</v>
      </c>
      <c r="F16" s="95">
        <v>0.5</v>
      </c>
      <c r="G16" s="95">
        <v>0.5</v>
      </c>
      <c r="H16" s="95">
        <v>0.5</v>
      </c>
      <c r="I16" s="95">
        <v>0.5</v>
      </c>
    </row>
    <row r="17" spans="1:16136" s="101" customFormat="1" ht="15.75">
      <c r="A17" s="97"/>
      <c r="B17" s="164" t="s">
        <v>514</v>
      </c>
      <c r="C17" s="100">
        <v>42</v>
      </c>
      <c r="D17" s="100">
        <v>38</v>
      </c>
      <c r="E17" s="100">
        <v>38</v>
      </c>
      <c r="F17" s="100">
        <v>32</v>
      </c>
      <c r="G17" s="100">
        <v>25</v>
      </c>
      <c r="H17" s="100">
        <v>20</v>
      </c>
      <c r="I17" s="100">
        <v>20</v>
      </c>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c r="ET17" s="98"/>
      <c r="EU17" s="98"/>
      <c r="EV17" s="98"/>
      <c r="EW17" s="98"/>
      <c r="EX17" s="98"/>
      <c r="EY17" s="98"/>
      <c r="EZ17" s="98"/>
      <c r="FA17" s="98"/>
      <c r="FB17" s="98"/>
      <c r="FC17" s="98"/>
      <c r="FD17" s="98"/>
      <c r="FE17" s="98"/>
      <c r="FF17" s="98"/>
      <c r="FG17" s="98"/>
      <c r="FH17" s="98"/>
      <c r="FI17" s="98"/>
      <c r="FJ17" s="98"/>
      <c r="FK17" s="98"/>
      <c r="FL17" s="98"/>
      <c r="FM17" s="98"/>
      <c r="FN17" s="98"/>
      <c r="FO17" s="98"/>
      <c r="FP17" s="98"/>
      <c r="FQ17" s="98"/>
      <c r="FR17" s="98"/>
      <c r="FS17" s="98"/>
      <c r="FT17" s="98"/>
      <c r="FU17" s="98"/>
      <c r="FV17" s="98"/>
      <c r="FW17" s="98"/>
      <c r="FX17" s="98"/>
      <c r="FY17" s="98"/>
      <c r="FZ17" s="98"/>
      <c r="GA17" s="98"/>
      <c r="GB17" s="98"/>
      <c r="GC17" s="98"/>
      <c r="GD17" s="98"/>
      <c r="GE17" s="98"/>
      <c r="GF17" s="98"/>
      <c r="GG17" s="98"/>
      <c r="GH17" s="98"/>
      <c r="GI17" s="98"/>
      <c r="GJ17" s="98"/>
      <c r="GK17" s="98"/>
      <c r="GL17" s="98"/>
      <c r="GM17" s="98"/>
      <c r="GN17" s="98"/>
      <c r="GO17" s="98"/>
      <c r="GP17" s="98"/>
      <c r="GQ17" s="98"/>
      <c r="GR17" s="98"/>
      <c r="GS17" s="98"/>
      <c r="GT17" s="98"/>
      <c r="GU17" s="98"/>
      <c r="GV17" s="98"/>
      <c r="GW17" s="98"/>
      <c r="GX17" s="98"/>
      <c r="GY17" s="98"/>
      <c r="GZ17" s="98"/>
      <c r="HA17" s="98"/>
      <c r="HB17" s="98"/>
      <c r="HC17" s="98"/>
      <c r="HD17" s="98"/>
      <c r="HE17" s="98"/>
      <c r="HF17" s="98"/>
      <c r="HG17" s="98"/>
      <c r="HH17" s="98"/>
      <c r="HI17" s="98"/>
      <c r="HJ17" s="98"/>
      <c r="HK17" s="98"/>
      <c r="HL17" s="98"/>
      <c r="HM17" s="98"/>
      <c r="HN17" s="98"/>
      <c r="HO17" s="98"/>
      <c r="HP17" s="98"/>
      <c r="HQ17" s="98"/>
      <c r="HR17" s="98"/>
      <c r="HS17" s="98"/>
      <c r="HT17" s="98"/>
      <c r="HU17" s="98"/>
      <c r="HV17" s="98"/>
      <c r="HW17" s="98"/>
      <c r="HX17" s="98"/>
      <c r="HY17" s="98"/>
      <c r="HZ17" s="98"/>
      <c r="IA17" s="98"/>
      <c r="IB17" s="98"/>
      <c r="IC17" s="98"/>
      <c r="ID17" s="98"/>
      <c r="IE17" s="98"/>
      <c r="IF17" s="98"/>
      <c r="IG17" s="98"/>
      <c r="IH17" s="98"/>
      <c r="II17" s="98"/>
      <c r="IJ17" s="98"/>
      <c r="IK17" s="98"/>
      <c r="IL17" s="98"/>
      <c r="IM17" s="98"/>
      <c r="IN17" s="98"/>
      <c r="IO17" s="98"/>
      <c r="IP17" s="98"/>
      <c r="IQ17" s="98"/>
      <c r="IR17" s="98"/>
      <c r="IS17" s="98"/>
      <c r="IT17" s="98"/>
      <c r="IU17" s="98"/>
      <c r="IV17" s="98"/>
      <c r="IW17" s="98"/>
      <c r="IX17" s="98"/>
      <c r="IY17" s="98"/>
      <c r="IZ17" s="98"/>
      <c r="JA17" s="98"/>
      <c r="JB17" s="98"/>
      <c r="JC17" s="98"/>
      <c r="JD17" s="98"/>
      <c r="JE17" s="98"/>
      <c r="JF17" s="98"/>
      <c r="JG17" s="98"/>
      <c r="JH17" s="98"/>
      <c r="JI17" s="98"/>
      <c r="JJ17" s="98"/>
      <c r="JK17" s="98"/>
      <c r="JL17" s="98"/>
      <c r="JM17" s="98"/>
      <c r="JN17" s="98"/>
      <c r="JO17" s="98"/>
      <c r="JP17" s="98"/>
      <c r="JQ17" s="98"/>
      <c r="JR17" s="98"/>
      <c r="JS17" s="98"/>
      <c r="JT17" s="98"/>
      <c r="JU17" s="98"/>
      <c r="JV17" s="98"/>
      <c r="JW17" s="98"/>
      <c r="JX17" s="98"/>
      <c r="JY17" s="98"/>
      <c r="JZ17" s="98"/>
      <c r="KA17" s="98"/>
      <c r="KB17" s="98"/>
      <c r="KC17" s="98"/>
      <c r="KD17" s="98"/>
      <c r="KE17" s="98"/>
      <c r="KF17" s="98"/>
      <c r="KG17" s="98"/>
      <c r="KH17" s="98"/>
      <c r="KI17" s="98"/>
      <c r="KJ17" s="98"/>
      <c r="KK17" s="98"/>
      <c r="KL17" s="98"/>
      <c r="KM17" s="98"/>
      <c r="KN17" s="98"/>
      <c r="KO17" s="98"/>
      <c r="KP17" s="98"/>
      <c r="KQ17" s="98"/>
      <c r="KR17" s="98"/>
      <c r="KS17" s="98"/>
      <c r="KT17" s="98"/>
      <c r="KU17" s="98"/>
      <c r="KV17" s="98"/>
      <c r="KW17" s="98"/>
      <c r="KX17" s="98"/>
      <c r="KY17" s="98"/>
      <c r="KZ17" s="98"/>
      <c r="LA17" s="98"/>
      <c r="LB17" s="98"/>
      <c r="LC17" s="98"/>
      <c r="LD17" s="98"/>
      <c r="LE17" s="98"/>
      <c r="LF17" s="98"/>
      <c r="LG17" s="98"/>
      <c r="LH17" s="98"/>
      <c r="LI17" s="98"/>
      <c r="LJ17" s="98"/>
      <c r="LK17" s="98"/>
      <c r="LL17" s="98"/>
      <c r="LM17" s="98"/>
      <c r="LN17" s="98"/>
      <c r="LO17" s="98"/>
      <c r="LP17" s="98"/>
      <c r="LQ17" s="98"/>
      <c r="LR17" s="98"/>
      <c r="LS17" s="98"/>
      <c r="LT17" s="98"/>
      <c r="LU17" s="98"/>
      <c r="LV17" s="98"/>
      <c r="LW17" s="98"/>
      <c r="LX17" s="98"/>
      <c r="LY17" s="98"/>
      <c r="LZ17" s="98"/>
      <c r="MA17" s="98"/>
      <c r="MB17" s="98"/>
      <c r="MC17" s="98"/>
      <c r="MD17" s="98"/>
      <c r="ME17" s="98"/>
      <c r="MF17" s="98"/>
      <c r="MG17" s="98"/>
      <c r="MH17" s="98"/>
      <c r="MI17" s="98"/>
      <c r="MJ17" s="98"/>
      <c r="MK17" s="98"/>
      <c r="ML17" s="98"/>
      <c r="MM17" s="98"/>
      <c r="MN17" s="98"/>
      <c r="MO17" s="98"/>
      <c r="MP17" s="98"/>
      <c r="MQ17" s="98"/>
      <c r="MR17" s="98"/>
      <c r="MS17" s="98"/>
      <c r="MT17" s="98"/>
      <c r="MU17" s="98"/>
      <c r="MV17" s="98"/>
      <c r="MW17" s="98"/>
      <c r="MX17" s="98"/>
      <c r="MY17" s="98"/>
      <c r="MZ17" s="98"/>
      <c r="NA17" s="98"/>
      <c r="NB17" s="98"/>
      <c r="NC17" s="98"/>
      <c r="ND17" s="98"/>
      <c r="NE17" s="98"/>
      <c r="NF17" s="98"/>
      <c r="NG17" s="98"/>
      <c r="NH17" s="98"/>
      <c r="NI17" s="98"/>
      <c r="NJ17" s="98"/>
      <c r="NK17" s="98"/>
      <c r="NL17" s="98"/>
      <c r="NM17" s="98"/>
      <c r="NN17" s="98"/>
      <c r="NO17" s="98"/>
      <c r="NP17" s="98"/>
      <c r="NQ17" s="98"/>
      <c r="NR17" s="98"/>
      <c r="NS17" s="98"/>
      <c r="NT17" s="98"/>
      <c r="NU17" s="98"/>
      <c r="NV17" s="98"/>
      <c r="NW17" s="98"/>
      <c r="NX17" s="98"/>
      <c r="NY17" s="98"/>
      <c r="NZ17" s="98"/>
      <c r="OA17" s="98"/>
      <c r="OB17" s="98"/>
      <c r="OC17" s="98"/>
      <c r="OD17" s="98"/>
      <c r="OE17" s="98"/>
      <c r="OF17" s="98"/>
      <c r="OG17" s="98"/>
      <c r="OH17" s="98"/>
      <c r="OI17" s="98"/>
      <c r="OJ17" s="98"/>
      <c r="OK17" s="98"/>
      <c r="OL17" s="98"/>
      <c r="OM17" s="98"/>
      <c r="ON17" s="98"/>
      <c r="OO17" s="98"/>
      <c r="OP17" s="98"/>
      <c r="OQ17" s="98"/>
      <c r="OR17" s="98"/>
      <c r="OS17" s="98"/>
      <c r="OT17" s="98"/>
      <c r="OU17" s="98"/>
      <c r="OV17" s="98"/>
      <c r="OW17" s="98"/>
      <c r="OX17" s="98"/>
      <c r="OY17" s="98"/>
      <c r="OZ17" s="98"/>
      <c r="PA17" s="98"/>
      <c r="PB17" s="98"/>
      <c r="PC17" s="98"/>
      <c r="PD17" s="98"/>
      <c r="PE17" s="98"/>
      <c r="PF17" s="98"/>
      <c r="PG17" s="98"/>
      <c r="PH17" s="98"/>
      <c r="PI17" s="98"/>
      <c r="PJ17" s="98"/>
      <c r="PK17" s="98"/>
      <c r="PL17" s="98"/>
      <c r="PM17" s="98"/>
      <c r="PN17" s="98"/>
      <c r="PO17" s="98"/>
      <c r="PP17" s="98"/>
      <c r="PQ17" s="98"/>
      <c r="PR17" s="98"/>
      <c r="PS17" s="98"/>
      <c r="PT17" s="98"/>
      <c r="PU17" s="98"/>
      <c r="PV17" s="98"/>
      <c r="PW17" s="98"/>
      <c r="PX17" s="98"/>
      <c r="PY17" s="98"/>
      <c r="PZ17" s="98"/>
      <c r="QA17" s="98"/>
      <c r="QB17" s="98"/>
      <c r="QC17" s="98"/>
      <c r="QD17" s="98"/>
      <c r="QE17" s="98"/>
      <c r="QF17" s="98"/>
      <c r="QG17" s="98"/>
      <c r="QH17" s="98"/>
      <c r="QI17" s="98"/>
      <c r="QJ17" s="98"/>
      <c r="QK17" s="98"/>
      <c r="QL17" s="98"/>
      <c r="QM17" s="98"/>
      <c r="QN17" s="98"/>
      <c r="QO17" s="98"/>
      <c r="QP17" s="98"/>
      <c r="QQ17" s="98"/>
      <c r="QR17" s="98"/>
      <c r="QS17" s="98"/>
      <c r="QT17" s="98"/>
      <c r="QU17" s="98"/>
      <c r="QV17" s="98"/>
      <c r="QW17" s="98"/>
      <c r="QX17" s="98"/>
      <c r="QY17" s="98"/>
      <c r="QZ17" s="98"/>
      <c r="RA17" s="98"/>
      <c r="RB17" s="98"/>
      <c r="RC17" s="98"/>
      <c r="RD17" s="98"/>
      <c r="RE17" s="98"/>
      <c r="RF17" s="98"/>
      <c r="RG17" s="98"/>
      <c r="RH17" s="98"/>
      <c r="RI17" s="98"/>
      <c r="RJ17" s="98"/>
      <c r="RK17" s="98"/>
      <c r="RL17" s="98"/>
      <c r="RM17" s="98"/>
      <c r="RN17" s="98"/>
      <c r="RO17" s="98"/>
      <c r="RP17" s="98"/>
      <c r="RQ17" s="98"/>
      <c r="RR17" s="98"/>
      <c r="RS17" s="98"/>
      <c r="RT17" s="98"/>
      <c r="RU17" s="98"/>
      <c r="RV17" s="98"/>
      <c r="RW17" s="98"/>
      <c r="RX17" s="98"/>
      <c r="RY17" s="98"/>
      <c r="RZ17" s="98"/>
      <c r="SA17" s="98"/>
      <c r="SB17" s="98"/>
      <c r="SC17" s="98"/>
      <c r="SD17" s="98"/>
      <c r="SE17" s="98"/>
      <c r="SF17" s="98"/>
      <c r="SG17" s="98"/>
      <c r="SH17" s="98"/>
      <c r="SI17" s="98"/>
      <c r="SJ17" s="98"/>
      <c r="SK17" s="98"/>
      <c r="SL17" s="98"/>
      <c r="SM17" s="98"/>
      <c r="SN17" s="98"/>
      <c r="SO17" s="98"/>
      <c r="SP17" s="98"/>
      <c r="SQ17" s="98"/>
      <c r="SR17" s="98"/>
      <c r="SS17" s="98"/>
      <c r="ST17" s="98"/>
      <c r="SU17" s="98"/>
      <c r="SV17" s="98"/>
      <c r="SW17" s="98"/>
      <c r="SX17" s="98"/>
      <c r="SY17" s="98"/>
      <c r="SZ17" s="98"/>
      <c r="TA17" s="98"/>
      <c r="TB17" s="98"/>
      <c r="TC17" s="98"/>
      <c r="TD17" s="98"/>
      <c r="TE17" s="98"/>
      <c r="TF17" s="98"/>
      <c r="TG17" s="98"/>
      <c r="TH17" s="98"/>
      <c r="TI17" s="98"/>
      <c r="TJ17" s="98"/>
      <c r="TK17" s="98"/>
      <c r="TL17" s="98"/>
      <c r="TM17" s="98"/>
      <c r="TN17" s="98"/>
      <c r="TO17" s="98"/>
      <c r="TP17" s="98"/>
      <c r="TQ17" s="98"/>
      <c r="TR17" s="98"/>
      <c r="TS17" s="98"/>
      <c r="TT17" s="98"/>
      <c r="TU17" s="98"/>
      <c r="TV17" s="98"/>
      <c r="TW17" s="98"/>
      <c r="TX17" s="98"/>
      <c r="TY17" s="98"/>
      <c r="TZ17" s="98"/>
      <c r="UA17" s="98"/>
      <c r="UB17" s="98"/>
      <c r="UC17" s="98"/>
      <c r="UD17" s="98"/>
      <c r="UE17" s="98"/>
      <c r="UF17" s="98"/>
      <c r="UG17" s="98"/>
      <c r="UH17" s="98"/>
      <c r="UI17" s="98"/>
      <c r="UJ17" s="98"/>
      <c r="UK17" s="98"/>
      <c r="UL17" s="98"/>
      <c r="UM17" s="98"/>
      <c r="UN17" s="98"/>
      <c r="UO17" s="98"/>
      <c r="UP17" s="98"/>
      <c r="UQ17" s="98"/>
      <c r="UR17" s="98"/>
      <c r="US17" s="98"/>
      <c r="UT17" s="98"/>
      <c r="UU17" s="98"/>
      <c r="UV17" s="98"/>
      <c r="UW17" s="98"/>
      <c r="UX17" s="98"/>
      <c r="UY17" s="98"/>
      <c r="UZ17" s="98"/>
      <c r="VA17" s="98"/>
      <c r="VB17" s="98"/>
      <c r="VC17" s="98"/>
      <c r="VD17" s="98"/>
      <c r="VE17" s="98"/>
      <c r="VF17" s="98"/>
      <c r="VG17" s="98"/>
      <c r="VH17" s="98"/>
      <c r="VI17" s="98"/>
      <c r="VJ17" s="98"/>
      <c r="VK17" s="98"/>
      <c r="VL17" s="98"/>
      <c r="VM17" s="98"/>
      <c r="VN17" s="98"/>
      <c r="VO17" s="98"/>
      <c r="VP17" s="98"/>
      <c r="VQ17" s="98"/>
      <c r="VR17" s="98"/>
      <c r="VS17" s="98"/>
      <c r="VT17" s="98"/>
      <c r="VU17" s="98"/>
      <c r="VV17" s="98"/>
      <c r="VW17" s="98"/>
      <c r="VX17" s="98"/>
      <c r="VY17" s="98"/>
      <c r="VZ17" s="98"/>
      <c r="WA17" s="98"/>
      <c r="WB17" s="98"/>
      <c r="WC17" s="98"/>
      <c r="WD17" s="98"/>
      <c r="WE17" s="98"/>
      <c r="WF17" s="98"/>
      <c r="WG17" s="98"/>
      <c r="WH17" s="98"/>
      <c r="WI17" s="98"/>
      <c r="WJ17" s="98"/>
      <c r="WK17" s="98"/>
      <c r="WL17" s="98"/>
      <c r="WM17" s="98"/>
      <c r="WN17" s="98"/>
      <c r="WO17" s="98"/>
      <c r="WP17" s="98"/>
      <c r="WQ17" s="98"/>
      <c r="WR17" s="98"/>
      <c r="WS17" s="98"/>
      <c r="WT17" s="98"/>
      <c r="WU17" s="98"/>
      <c r="WV17" s="98"/>
      <c r="WW17" s="98"/>
      <c r="WX17" s="98"/>
      <c r="WY17" s="98"/>
      <c r="WZ17" s="98"/>
      <c r="XA17" s="98"/>
      <c r="XB17" s="98"/>
      <c r="XC17" s="98"/>
      <c r="XD17" s="98"/>
      <c r="XE17" s="98"/>
      <c r="XF17" s="98"/>
      <c r="XG17" s="98"/>
      <c r="XH17" s="98"/>
      <c r="XI17" s="98"/>
      <c r="XJ17" s="98"/>
      <c r="XK17" s="98"/>
      <c r="XL17" s="98"/>
      <c r="XM17" s="98"/>
      <c r="XN17" s="98"/>
      <c r="XO17" s="98"/>
      <c r="XP17" s="98"/>
      <c r="XQ17" s="98"/>
      <c r="XR17" s="98"/>
      <c r="XS17" s="98"/>
      <c r="XT17" s="98"/>
      <c r="XU17" s="98"/>
      <c r="XV17" s="98"/>
      <c r="XW17" s="98"/>
      <c r="XX17" s="98"/>
      <c r="XY17" s="98"/>
      <c r="XZ17" s="98"/>
      <c r="YA17" s="98"/>
      <c r="YB17" s="98"/>
      <c r="YC17" s="98"/>
      <c r="YD17" s="98"/>
      <c r="YE17" s="98"/>
      <c r="YF17" s="98"/>
      <c r="YG17" s="98"/>
      <c r="YH17" s="98"/>
      <c r="YI17" s="98"/>
      <c r="YJ17" s="98"/>
      <c r="YK17" s="98"/>
      <c r="YL17" s="98"/>
      <c r="YM17" s="98"/>
      <c r="YN17" s="98"/>
      <c r="YO17" s="98"/>
      <c r="YP17" s="98"/>
      <c r="YQ17" s="98"/>
      <c r="YR17" s="98"/>
      <c r="YS17" s="98"/>
      <c r="YT17" s="98"/>
      <c r="YU17" s="98"/>
      <c r="YV17" s="98"/>
      <c r="YW17" s="98"/>
      <c r="YX17" s="98"/>
      <c r="YY17" s="98"/>
      <c r="YZ17" s="98"/>
      <c r="ZA17" s="98"/>
      <c r="ZB17" s="98"/>
      <c r="ZC17" s="98"/>
      <c r="ZD17" s="98"/>
      <c r="ZE17" s="98"/>
      <c r="ZF17" s="98"/>
      <c r="ZG17" s="98"/>
      <c r="ZH17" s="98"/>
      <c r="ZI17" s="98"/>
      <c r="ZJ17" s="98"/>
      <c r="ZK17" s="98"/>
      <c r="ZL17" s="98"/>
      <c r="ZM17" s="98"/>
      <c r="ZN17" s="98"/>
      <c r="ZO17" s="98"/>
      <c r="ZP17" s="98"/>
      <c r="ZQ17" s="98"/>
      <c r="ZR17" s="98"/>
      <c r="ZS17" s="98"/>
      <c r="ZT17" s="98"/>
      <c r="ZU17" s="98"/>
      <c r="ZV17" s="98"/>
      <c r="ZW17" s="98"/>
      <c r="ZX17" s="98"/>
      <c r="ZY17" s="98"/>
      <c r="ZZ17" s="98"/>
      <c r="AAA17" s="98"/>
      <c r="AAB17" s="98"/>
      <c r="AAC17" s="98"/>
      <c r="AAD17" s="98"/>
      <c r="AAE17" s="98"/>
      <c r="AAF17" s="98"/>
      <c r="AAG17" s="98"/>
      <c r="AAH17" s="98"/>
      <c r="AAI17" s="98"/>
      <c r="AAJ17" s="98"/>
      <c r="AAK17" s="98"/>
      <c r="AAL17" s="98"/>
      <c r="AAM17" s="98"/>
      <c r="AAN17" s="98"/>
      <c r="AAO17" s="98"/>
      <c r="AAP17" s="98"/>
      <c r="AAQ17" s="98"/>
      <c r="AAR17" s="98"/>
      <c r="AAS17" s="98"/>
      <c r="AAT17" s="98"/>
      <c r="AAU17" s="98"/>
      <c r="AAV17" s="98"/>
      <c r="AAW17" s="98"/>
      <c r="AAX17" s="98"/>
      <c r="AAY17" s="98"/>
      <c r="AAZ17" s="98"/>
      <c r="ABA17" s="98"/>
      <c r="ABB17" s="98"/>
      <c r="ABC17" s="98"/>
      <c r="ABD17" s="98"/>
      <c r="ABE17" s="98"/>
      <c r="ABF17" s="98"/>
      <c r="ABG17" s="98"/>
      <c r="ABH17" s="98"/>
      <c r="ABI17" s="98"/>
      <c r="ABJ17" s="98"/>
      <c r="ABK17" s="98"/>
      <c r="ABL17" s="98"/>
      <c r="ABM17" s="98"/>
      <c r="ABN17" s="98"/>
      <c r="ABO17" s="98"/>
      <c r="ABP17" s="98"/>
      <c r="ABQ17" s="98"/>
      <c r="ABR17" s="98"/>
      <c r="ABS17" s="98"/>
      <c r="ABT17" s="98"/>
      <c r="ABU17" s="98"/>
      <c r="ABV17" s="98"/>
      <c r="ABW17" s="98"/>
      <c r="ABX17" s="98"/>
      <c r="ABY17" s="98"/>
      <c r="ABZ17" s="98"/>
      <c r="ACA17" s="98"/>
      <c r="ACB17" s="98"/>
      <c r="ACC17" s="98"/>
      <c r="ACD17" s="98"/>
      <c r="ACE17" s="98"/>
      <c r="ACF17" s="98"/>
      <c r="ACG17" s="98"/>
      <c r="ACH17" s="98"/>
      <c r="ACI17" s="98"/>
      <c r="ACJ17" s="98"/>
      <c r="ACK17" s="98"/>
      <c r="ACL17" s="98"/>
      <c r="ACM17" s="98"/>
      <c r="ACN17" s="98"/>
      <c r="ACO17" s="98"/>
      <c r="ACP17" s="98"/>
      <c r="ACQ17" s="98"/>
      <c r="ACR17" s="98"/>
      <c r="ACS17" s="98"/>
      <c r="ACT17" s="98"/>
      <c r="ACU17" s="98"/>
      <c r="ACV17" s="98"/>
      <c r="ACW17" s="98"/>
      <c r="ACX17" s="98"/>
      <c r="ACY17" s="98"/>
      <c r="ACZ17" s="98"/>
      <c r="ADA17" s="98"/>
      <c r="ADB17" s="98"/>
      <c r="ADC17" s="98"/>
      <c r="ADD17" s="98"/>
      <c r="ADE17" s="98"/>
      <c r="ADF17" s="98"/>
      <c r="ADG17" s="98"/>
      <c r="ADH17" s="98"/>
      <c r="ADI17" s="98"/>
      <c r="ADJ17" s="98"/>
      <c r="ADK17" s="98"/>
      <c r="ADL17" s="98"/>
      <c r="ADM17" s="98"/>
      <c r="ADN17" s="98"/>
      <c r="ADO17" s="98"/>
      <c r="ADP17" s="98"/>
      <c r="ADQ17" s="98"/>
      <c r="ADR17" s="98"/>
      <c r="ADS17" s="98"/>
      <c r="ADT17" s="98"/>
      <c r="ADU17" s="98"/>
      <c r="ADV17" s="98"/>
      <c r="ADW17" s="98"/>
      <c r="ADX17" s="98"/>
      <c r="ADY17" s="98"/>
      <c r="ADZ17" s="98"/>
      <c r="AEA17" s="98"/>
      <c r="AEB17" s="98"/>
      <c r="AEC17" s="98"/>
      <c r="AED17" s="98"/>
      <c r="AEE17" s="98"/>
      <c r="AEF17" s="98"/>
      <c r="AEG17" s="98"/>
      <c r="AEH17" s="98"/>
      <c r="AEI17" s="98"/>
      <c r="AEJ17" s="98"/>
      <c r="AEK17" s="98"/>
      <c r="AEL17" s="98"/>
      <c r="AEM17" s="98"/>
      <c r="AEN17" s="98"/>
      <c r="AEO17" s="98"/>
      <c r="AEP17" s="98"/>
      <c r="AEQ17" s="98"/>
      <c r="AER17" s="98"/>
      <c r="AES17" s="98"/>
      <c r="AET17" s="98"/>
      <c r="AEU17" s="98"/>
      <c r="AEV17" s="98"/>
      <c r="AEW17" s="98"/>
      <c r="AEX17" s="98"/>
      <c r="AEY17" s="98"/>
      <c r="AEZ17" s="98"/>
      <c r="AFA17" s="98"/>
      <c r="AFB17" s="98"/>
      <c r="AFC17" s="98"/>
      <c r="AFD17" s="98"/>
      <c r="AFE17" s="98"/>
      <c r="AFF17" s="98"/>
      <c r="AFG17" s="98"/>
      <c r="AFH17" s="98"/>
      <c r="AFI17" s="98"/>
      <c r="AFJ17" s="98"/>
      <c r="AFK17" s="98"/>
      <c r="AFL17" s="98"/>
      <c r="AFM17" s="98"/>
      <c r="AFN17" s="98"/>
      <c r="AFO17" s="98"/>
      <c r="AFP17" s="98"/>
      <c r="AFQ17" s="98"/>
      <c r="AFR17" s="98"/>
      <c r="AFS17" s="98"/>
      <c r="AFT17" s="98"/>
      <c r="AFU17" s="98"/>
      <c r="AFV17" s="98"/>
      <c r="AFW17" s="98"/>
      <c r="AFX17" s="98"/>
      <c r="AFY17" s="98"/>
      <c r="AFZ17" s="98"/>
      <c r="AGA17" s="98"/>
      <c r="AGB17" s="98"/>
      <c r="AGC17" s="98"/>
      <c r="AGD17" s="98"/>
      <c r="AGE17" s="98"/>
      <c r="AGF17" s="98"/>
      <c r="AGG17" s="98"/>
      <c r="AGH17" s="98"/>
      <c r="AGI17" s="98"/>
      <c r="AGJ17" s="98"/>
      <c r="AGK17" s="98"/>
      <c r="AGL17" s="98"/>
      <c r="AGM17" s="98"/>
      <c r="AGN17" s="98"/>
      <c r="AGO17" s="98"/>
      <c r="AGP17" s="98"/>
      <c r="AGQ17" s="98"/>
      <c r="AGR17" s="98"/>
      <c r="AGS17" s="98"/>
      <c r="AGT17" s="98"/>
      <c r="AGU17" s="98"/>
      <c r="AGV17" s="98"/>
      <c r="AGW17" s="98"/>
      <c r="AGX17" s="98"/>
      <c r="AGY17" s="98"/>
      <c r="AGZ17" s="98"/>
      <c r="AHA17" s="98"/>
      <c r="AHB17" s="98"/>
      <c r="AHC17" s="98"/>
      <c r="AHD17" s="98"/>
      <c r="AHE17" s="98"/>
      <c r="AHF17" s="98"/>
      <c r="AHG17" s="98"/>
      <c r="AHH17" s="98"/>
      <c r="AHI17" s="98"/>
      <c r="AHJ17" s="98"/>
      <c r="AHK17" s="98"/>
      <c r="AHL17" s="98"/>
      <c r="AHM17" s="98"/>
      <c r="AHN17" s="98"/>
      <c r="AHO17" s="98"/>
      <c r="AHP17" s="98"/>
      <c r="AHQ17" s="98"/>
      <c r="AHR17" s="98"/>
      <c r="AHS17" s="98"/>
      <c r="AHT17" s="98"/>
      <c r="AHU17" s="98"/>
      <c r="AHV17" s="98"/>
      <c r="AHW17" s="98"/>
      <c r="AHX17" s="98"/>
      <c r="AHY17" s="98"/>
      <c r="AHZ17" s="98"/>
      <c r="AIA17" s="98"/>
      <c r="AIB17" s="98"/>
      <c r="AIC17" s="98"/>
      <c r="AID17" s="98"/>
      <c r="AIE17" s="98"/>
      <c r="AIF17" s="98"/>
      <c r="AIG17" s="98"/>
      <c r="AIH17" s="98"/>
      <c r="AII17" s="98"/>
      <c r="AIJ17" s="98"/>
      <c r="AIK17" s="98"/>
      <c r="AIL17" s="98"/>
      <c r="AIM17" s="98"/>
      <c r="AIN17" s="98"/>
      <c r="AIO17" s="98"/>
      <c r="AIP17" s="98"/>
      <c r="AIQ17" s="98"/>
      <c r="AIR17" s="98"/>
      <c r="AIS17" s="98"/>
      <c r="AIT17" s="98"/>
      <c r="AIU17" s="98"/>
      <c r="AIV17" s="98"/>
      <c r="AIW17" s="98"/>
      <c r="AIX17" s="98"/>
      <c r="AIY17" s="98"/>
      <c r="AIZ17" s="98"/>
      <c r="AJA17" s="98"/>
      <c r="AJB17" s="98"/>
      <c r="AJC17" s="98"/>
      <c r="AJD17" s="98"/>
      <c r="AJE17" s="98"/>
      <c r="AJF17" s="98"/>
      <c r="AJG17" s="98"/>
      <c r="AJH17" s="98"/>
      <c r="AJI17" s="98"/>
      <c r="AJJ17" s="98"/>
      <c r="AJK17" s="98"/>
      <c r="AJL17" s="98"/>
      <c r="AJM17" s="98"/>
      <c r="AJN17" s="98"/>
      <c r="AJO17" s="98"/>
      <c r="AJP17" s="98"/>
      <c r="AJQ17" s="98"/>
      <c r="AJR17" s="98"/>
      <c r="AJS17" s="98"/>
      <c r="AJT17" s="98"/>
      <c r="AJU17" s="98"/>
      <c r="AJV17" s="98"/>
      <c r="AJW17" s="98"/>
      <c r="AJX17" s="98"/>
      <c r="AJY17" s="98"/>
      <c r="AJZ17" s="98"/>
      <c r="AKA17" s="98"/>
      <c r="AKB17" s="98"/>
      <c r="AKC17" s="98"/>
      <c r="AKD17" s="98"/>
      <c r="AKE17" s="98"/>
      <c r="AKF17" s="98"/>
      <c r="AKG17" s="98"/>
      <c r="AKH17" s="98"/>
      <c r="AKI17" s="98"/>
      <c r="AKJ17" s="98"/>
      <c r="AKK17" s="98"/>
      <c r="AKL17" s="98"/>
      <c r="AKM17" s="98"/>
      <c r="AKN17" s="98"/>
      <c r="AKO17" s="98"/>
      <c r="AKP17" s="98"/>
      <c r="AKQ17" s="98"/>
      <c r="AKR17" s="98"/>
      <c r="AKS17" s="98"/>
      <c r="AKT17" s="98"/>
      <c r="AKU17" s="98"/>
      <c r="AKV17" s="98"/>
      <c r="AKW17" s="98"/>
      <c r="AKX17" s="98"/>
      <c r="AKY17" s="98"/>
      <c r="AKZ17" s="98"/>
      <c r="ALA17" s="98"/>
      <c r="ALB17" s="98"/>
      <c r="ALC17" s="98"/>
      <c r="ALD17" s="98"/>
      <c r="ALE17" s="98"/>
      <c r="ALF17" s="98"/>
      <c r="ALG17" s="98"/>
      <c r="ALH17" s="98"/>
      <c r="ALI17" s="98"/>
      <c r="ALJ17" s="98"/>
      <c r="ALK17" s="98"/>
      <c r="ALL17" s="98"/>
      <c r="ALM17" s="98"/>
      <c r="ALN17" s="98"/>
      <c r="ALO17" s="98"/>
      <c r="ALP17" s="98"/>
      <c r="ALQ17" s="98"/>
      <c r="ALR17" s="98"/>
      <c r="ALS17" s="98"/>
      <c r="ALT17" s="98"/>
      <c r="ALU17" s="98"/>
      <c r="ALV17" s="98"/>
      <c r="ALW17" s="98"/>
      <c r="ALX17" s="98"/>
      <c r="ALY17" s="98"/>
      <c r="ALZ17" s="98"/>
      <c r="AMA17" s="98"/>
      <c r="AMB17" s="98"/>
      <c r="AMC17" s="98"/>
      <c r="AMD17" s="98"/>
      <c r="AME17" s="98"/>
      <c r="AMF17" s="98"/>
      <c r="AMG17" s="98"/>
      <c r="AMH17" s="98"/>
      <c r="AMI17" s="98"/>
      <c r="AMJ17" s="98"/>
      <c r="AMK17" s="98"/>
      <c r="AML17" s="98"/>
      <c r="AMM17" s="98"/>
      <c r="AMN17" s="98"/>
      <c r="AMO17" s="98"/>
      <c r="AMP17" s="98"/>
      <c r="AMQ17" s="98"/>
      <c r="AMR17" s="98"/>
      <c r="AMS17" s="98"/>
      <c r="AMT17" s="98"/>
      <c r="AMU17" s="98"/>
      <c r="AMV17" s="98"/>
      <c r="AMW17" s="98"/>
      <c r="AMX17" s="98"/>
      <c r="AMY17" s="98"/>
      <c r="AMZ17" s="98"/>
      <c r="ANA17" s="98"/>
      <c r="ANB17" s="98"/>
      <c r="ANC17" s="98"/>
      <c r="AND17" s="98"/>
      <c r="ANE17" s="98"/>
      <c r="ANF17" s="98"/>
      <c r="ANG17" s="98"/>
      <c r="ANH17" s="98"/>
      <c r="ANI17" s="98"/>
      <c r="ANJ17" s="98"/>
      <c r="ANK17" s="98"/>
      <c r="ANL17" s="98"/>
      <c r="ANM17" s="98"/>
      <c r="ANN17" s="98"/>
      <c r="ANO17" s="98"/>
      <c r="ANP17" s="98"/>
      <c r="ANQ17" s="98"/>
      <c r="ANR17" s="98"/>
      <c r="ANS17" s="98"/>
      <c r="ANT17" s="98"/>
      <c r="ANU17" s="98"/>
      <c r="ANV17" s="98"/>
      <c r="ANW17" s="98"/>
      <c r="ANX17" s="98"/>
      <c r="ANY17" s="98"/>
      <c r="ANZ17" s="98"/>
      <c r="AOA17" s="98"/>
      <c r="AOB17" s="98"/>
      <c r="AOC17" s="98"/>
      <c r="AOD17" s="98"/>
      <c r="AOE17" s="98"/>
      <c r="AOF17" s="98"/>
      <c r="AOG17" s="98"/>
      <c r="AOH17" s="98"/>
      <c r="AOI17" s="98"/>
      <c r="AOJ17" s="98"/>
      <c r="AOK17" s="98"/>
      <c r="AOL17" s="98"/>
      <c r="AOM17" s="98"/>
      <c r="AON17" s="98"/>
      <c r="AOO17" s="98"/>
      <c r="AOP17" s="98"/>
      <c r="AOQ17" s="98"/>
      <c r="AOR17" s="98"/>
      <c r="AOS17" s="98"/>
      <c r="AOT17" s="98"/>
      <c r="AOU17" s="98"/>
      <c r="AOV17" s="98"/>
      <c r="AOW17" s="98"/>
      <c r="AOX17" s="98"/>
      <c r="AOY17" s="98"/>
      <c r="AOZ17" s="98"/>
      <c r="APA17" s="98"/>
      <c r="APB17" s="98"/>
      <c r="APC17" s="98"/>
      <c r="APD17" s="98"/>
      <c r="APE17" s="98"/>
      <c r="APF17" s="98"/>
      <c r="APG17" s="98"/>
      <c r="APH17" s="98"/>
      <c r="API17" s="98"/>
      <c r="APJ17" s="98"/>
      <c r="APK17" s="98"/>
      <c r="APL17" s="98"/>
      <c r="APM17" s="98"/>
      <c r="APN17" s="98"/>
      <c r="APO17" s="98"/>
      <c r="APP17" s="98"/>
      <c r="APQ17" s="98"/>
      <c r="APR17" s="98"/>
      <c r="APS17" s="98"/>
      <c r="APT17" s="98"/>
      <c r="APU17" s="98"/>
      <c r="APV17" s="98"/>
      <c r="APW17" s="98"/>
      <c r="APX17" s="98"/>
      <c r="APY17" s="98"/>
      <c r="APZ17" s="98"/>
      <c r="AQA17" s="98"/>
      <c r="AQB17" s="98"/>
      <c r="AQC17" s="98"/>
      <c r="AQD17" s="98"/>
      <c r="AQE17" s="98"/>
      <c r="AQF17" s="98"/>
      <c r="AQG17" s="98"/>
      <c r="AQH17" s="98"/>
      <c r="AQI17" s="98"/>
      <c r="AQJ17" s="98"/>
      <c r="AQK17" s="98"/>
      <c r="AQL17" s="98"/>
      <c r="AQM17" s="98"/>
      <c r="AQN17" s="98"/>
      <c r="AQO17" s="98"/>
      <c r="AQP17" s="98"/>
      <c r="AQQ17" s="98"/>
      <c r="AQR17" s="98"/>
      <c r="AQS17" s="98"/>
      <c r="AQT17" s="98"/>
      <c r="AQU17" s="98"/>
      <c r="AQV17" s="98"/>
      <c r="AQW17" s="98"/>
      <c r="AQX17" s="98"/>
      <c r="AQY17" s="98"/>
      <c r="AQZ17" s="98"/>
      <c r="ARA17" s="98"/>
      <c r="ARB17" s="98"/>
      <c r="ARC17" s="98"/>
      <c r="ARD17" s="98"/>
      <c r="ARE17" s="98"/>
      <c r="ARF17" s="98"/>
      <c r="ARG17" s="98"/>
      <c r="ARH17" s="98"/>
      <c r="ARI17" s="98"/>
      <c r="ARJ17" s="98"/>
      <c r="ARK17" s="98"/>
      <c r="ARL17" s="98"/>
      <c r="ARM17" s="98"/>
      <c r="ARN17" s="98"/>
      <c r="ARO17" s="98"/>
      <c r="ARP17" s="98"/>
      <c r="ARQ17" s="98"/>
      <c r="ARR17" s="98"/>
      <c r="ARS17" s="98"/>
      <c r="ART17" s="98"/>
      <c r="ARU17" s="98"/>
      <c r="ARV17" s="98"/>
      <c r="ARW17" s="98"/>
      <c r="ARX17" s="98"/>
      <c r="ARY17" s="98"/>
      <c r="ARZ17" s="98"/>
      <c r="ASA17" s="98"/>
      <c r="ASB17" s="98"/>
      <c r="ASC17" s="98"/>
      <c r="ASD17" s="98"/>
      <c r="ASE17" s="98"/>
      <c r="ASF17" s="98"/>
      <c r="ASG17" s="98"/>
      <c r="ASH17" s="98"/>
      <c r="ASI17" s="98"/>
      <c r="ASJ17" s="98"/>
      <c r="ASK17" s="98"/>
      <c r="ASL17" s="98"/>
      <c r="ASM17" s="98"/>
      <c r="ASN17" s="98"/>
      <c r="ASO17" s="98"/>
      <c r="ASP17" s="98"/>
      <c r="ASQ17" s="98"/>
      <c r="ASR17" s="98"/>
      <c r="ASS17" s="98"/>
      <c r="AST17" s="98"/>
      <c r="ASU17" s="98"/>
      <c r="ASV17" s="98"/>
      <c r="ASW17" s="98"/>
      <c r="ASX17" s="98"/>
      <c r="ASY17" s="98"/>
      <c r="ASZ17" s="98"/>
      <c r="ATA17" s="98"/>
      <c r="ATB17" s="98"/>
      <c r="ATC17" s="98"/>
      <c r="ATD17" s="98"/>
      <c r="ATE17" s="98"/>
      <c r="ATF17" s="98"/>
      <c r="ATG17" s="98"/>
      <c r="ATH17" s="98"/>
      <c r="ATI17" s="98"/>
      <c r="ATJ17" s="98"/>
      <c r="ATK17" s="98"/>
      <c r="ATL17" s="98"/>
      <c r="ATM17" s="98"/>
      <c r="ATN17" s="98"/>
      <c r="ATO17" s="98"/>
      <c r="ATP17" s="98"/>
      <c r="ATQ17" s="98"/>
      <c r="ATR17" s="98"/>
      <c r="ATS17" s="98"/>
      <c r="ATT17" s="98"/>
      <c r="ATU17" s="98"/>
      <c r="ATV17" s="98"/>
      <c r="ATW17" s="98"/>
      <c r="ATX17" s="98"/>
      <c r="ATY17" s="98"/>
      <c r="ATZ17" s="98"/>
      <c r="AUA17" s="98"/>
      <c r="AUB17" s="98"/>
      <c r="AUC17" s="98"/>
      <c r="AUD17" s="98"/>
      <c r="AUE17" s="98"/>
      <c r="AUF17" s="98"/>
      <c r="AUG17" s="98"/>
      <c r="AUH17" s="98"/>
      <c r="AUI17" s="98"/>
      <c r="AUJ17" s="98"/>
      <c r="AUK17" s="98"/>
      <c r="AUL17" s="98"/>
      <c r="AUM17" s="98"/>
      <c r="AUN17" s="98"/>
      <c r="AUO17" s="98"/>
      <c r="AUP17" s="98"/>
      <c r="AUQ17" s="98"/>
      <c r="AUR17" s="98"/>
      <c r="AUS17" s="98"/>
      <c r="AUT17" s="98"/>
      <c r="AUU17" s="98"/>
      <c r="AUV17" s="98"/>
      <c r="AUW17" s="98"/>
      <c r="AUX17" s="98"/>
      <c r="AUY17" s="98"/>
      <c r="AUZ17" s="98"/>
      <c r="AVA17" s="98"/>
      <c r="AVB17" s="98"/>
      <c r="AVC17" s="98"/>
      <c r="AVD17" s="98"/>
      <c r="AVE17" s="98"/>
      <c r="AVF17" s="98"/>
      <c r="AVG17" s="98"/>
      <c r="AVH17" s="98"/>
      <c r="AVI17" s="98"/>
      <c r="AVJ17" s="98"/>
      <c r="AVK17" s="98"/>
      <c r="AVL17" s="98"/>
      <c r="AVM17" s="98"/>
      <c r="AVN17" s="98"/>
      <c r="AVO17" s="98"/>
      <c r="AVP17" s="98"/>
      <c r="AVQ17" s="98"/>
      <c r="AVR17" s="98"/>
      <c r="AVS17" s="98"/>
      <c r="AVT17" s="98"/>
      <c r="AVU17" s="98"/>
      <c r="AVV17" s="98"/>
      <c r="AVW17" s="98"/>
      <c r="AVX17" s="98"/>
      <c r="AVY17" s="98"/>
      <c r="AVZ17" s="98"/>
      <c r="AWA17" s="98"/>
      <c r="AWB17" s="98"/>
      <c r="AWC17" s="98"/>
      <c r="AWD17" s="98"/>
      <c r="AWE17" s="98"/>
      <c r="AWF17" s="98"/>
      <c r="AWG17" s="98"/>
      <c r="AWH17" s="98"/>
      <c r="AWI17" s="98"/>
      <c r="AWJ17" s="98"/>
      <c r="AWK17" s="98"/>
      <c r="AWL17" s="98"/>
      <c r="AWM17" s="98"/>
      <c r="AWN17" s="98"/>
      <c r="AWO17" s="98"/>
      <c r="AWP17" s="98"/>
      <c r="AWQ17" s="98"/>
      <c r="AWR17" s="98"/>
      <c r="AWS17" s="98"/>
      <c r="AWT17" s="98"/>
      <c r="AWU17" s="98"/>
      <c r="AWV17" s="98"/>
      <c r="AWW17" s="98"/>
      <c r="AWX17" s="98"/>
      <c r="AWY17" s="98"/>
      <c r="AWZ17" s="98"/>
      <c r="AXA17" s="98"/>
      <c r="AXB17" s="98"/>
      <c r="AXC17" s="98"/>
      <c r="AXD17" s="98"/>
      <c r="AXE17" s="98"/>
      <c r="AXF17" s="98"/>
      <c r="AXG17" s="98"/>
      <c r="AXH17" s="98"/>
      <c r="AXI17" s="98"/>
      <c r="AXJ17" s="98"/>
      <c r="AXK17" s="98"/>
      <c r="AXL17" s="98"/>
      <c r="AXM17" s="98"/>
      <c r="AXN17" s="98"/>
      <c r="AXO17" s="98"/>
      <c r="AXP17" s="98"/>
      <c r="AXQ17" s="98"/>
      <c r="AXR17" s="98"/>
      <c r="AXS17" s="98"/>
      <c r="AXT17" s="98"/>
      <c r="AXU17" s="98"/>
      <c r="AXV17" s="98"/>
      <c r="AXW17" s="98"/>
      <c r="AXX17" s="98"/>
      <c r="AXY17" s="98"/>
      <c r="AXZ17" s="98"/>
      <c r="AYA17" s="98"/>
      <c r="AYB17" s="98"/>
      <c r="AYC17" s="98"/>
      <c r="AYD17" s="98"/>
      <c r="AYE17" s="98"/>
      <c r="AYF17" s="98"/>
      <c r="AYG17" s="98"/>
      <c r="AYH17" s="98"/>
      <c r="AYI17" s="98"/>
      <c r="AYJ17" s="98"/>
      <c r="AYK17" s="98"/>
      <c r="AYL17" s="98"/>
      <c r="AYM17" s="98"/>
      <c r="AYN17" s="98"/>
      <c r="AYO17" s="98"/>
      <c r="AYP17" s="98"/>
      <c r="AYQ17" s="98"/>
      <c r="AYR17" s="98"/>
      <c r="AYS17" s="98"/>
      <c r="AYT17" s="98"/>
      <c r="AYU17" s="98"/>
      <c r="AYV17" s="98"/>
      <c r="AYW17" s="98"/>
      <c r="AYX17" s="98"/>
      <c r="AYY17" s="98"/>
      <c r="AYZ17" s="98"/>
      <c r="AZA17" s="98"/>
      <c r="AZB17" s="98"/>
      <c r="AZC17" s="98"/>
      <c r="AZD17" s="98"/>
      <c r="AZE17" s="98"/>
      <c r="AZF17" s="98"/>
      <c r="AZG17" s="98"/>
      <c r="AZH17" s="98"/>
      <c r="AZI17" s="98"/>
      <c r="AZJ17" s="98"/>
      <c r="AZK17" s="98"/>
      <c r="AZL17" s="98"/>
      <c r="AZM17" s="98"/>
      <c r="AZN17" s="98"/>
      <c r="AZO17" s="98"/>
      <c r="AZP17" s="98"/>
      <c r="AZQ17" s="98"/>
      <c r="AZR17" s="98"/>
      <c r="AZS17" s="98"/>
      <c r="AZT17" s="98"/>
      <c r="AZU17" s="98"/>
      <c r="AZV17" s="98"/>
      <c r="AZW17" s="98"/>
      <c r="AZX17" s="98"/>
      <c r="AZY17" s="98"/>
      <c r="AZZ17" s="98"/>
      <c r="BAA17" s="98"/>
      <c r="BAB17" s="98"/>
      <c r="BAC17" s="98"/>
      <c r="BAD17" s="98"/>
      <c r="BAE17" s="98"/>
      <c r="BAF17" s="98"/>
      <c r="BAG17" s="98"/>
      <c r="BAH17" s="98"/>
      <c r="BAI17" s="98"/>
      <c r="BAJ17" s="98"/>
      <c r="BAK17" s="98"/>
      <c r="BAL17" s="98"/>
      <c r="BAM17" s="98"/>
      <c r="BAN17" s="98"/>
      <c r="BAO17" s="98"/>
      <c r="BAP17" s="98"/>
      <c r="BAQ17" s="98"/>
      <c r="BAR17" s="98"/>
      <c r="BAS17" s="98"/>
      <c r="BAT17" s="98"/>
      <c r="BAU17" s="98"/>
      <c r="BAV17" s="98"/>
      <c r="BAW17" s="98"/>
      <c r="BAX17" s="98"/>
      <c r="BAY17" s="98"/>
      <c r="BAZ17" s="98"/>
      <c r="BBA17" s="98"/>
      <c r="BBB17" s="98"/>
      <c r="BBC17" s="98"/>
      <c r="BBD17" s="98"/>
      <c r="BBE17" s="98"/>
      <c r="BBF17" s="98"/>
      <c r="BBG17" s="98"/>
      <c r="BBH17" s="98"/>
      <c r="BBI17" s="98"/>
      <c r="BBJ17" s="98"/>
      <c r="BBK17" s="98"/>
      <c r="BBL17" s="98"/>
      <c r="BBM17" s="98"/>
      <c r="BBN17" s="98"/>
      <c r="BBO17" s="98"/>
      <c r="BBP17" s="98"/>
      <c r="BBQ17" s="98"/>
      <c r="BBR17" s="98"/>
      <c r="BBS17" s="98"/>
      <c r="BBT17" s="98"/>
      <c r="BBU17" s="98"/>
      <c r="BBV17" s="98"/>
      <c r="BBW17" s="98"/>
      <c r="BBX17" s="98"/>
      <c r="BBY17" s="98"/>
      <c r="BBZ17" s="98"/>
      <c r="BCA17" s="98"/>
      <c r="BCB17" s="98"/>
      <c r="BCC17" s="98"/>
      <c r="BCD17" s="98"/>
      <c r="BCE17" s="98"/>
      <c r="BCF17" s="98"/>
      <c r="BCG17" s="98"/>
      <c r="BCH17" s="98"/>
      <c r="BCI17" s="98"/>
      <c r="BCJ17" s="98"/>
      <c r="BCK17" s="98"/>
      <c r="BCL17" s="98"/>
      <c r="BCM17" s="98"/>
      <c r="BCN17" s="98"/>
      <c r="BCO17" s="98"/>
      <c r="BCP17" s="98"/>
      <c r="BCQ17" s="98"/>
      <c r="BCR17" s="98"/>
      <c r="BCS17" s="98"/>
      <c r="BCT17" s="98"/>
      <c r="BCU17" s="98"/>
      <c r="BCV17" s="98"/>
      <c r="BCW17" s="98"/>
      <c r="BCX17" s="98"/>
      <c r="BCY17" s="98"/>
      <c r="BCZ17" s="98"/>
      <c r="BDA17" s="98"/>
      <c r="BDB17" s="98"/>
      <c r="BDC17" s="98"/>
      <c r="BDD17" s="98"/>
      <c r="BDE17" s="98"/>
      <c r="BDF17" s="98"/>
      <c r="BDG17" s="98"/>
      <c r="BDH17" s="98"/>
      <c r="BDI17" s="98"/>
      <c r="BDJ17" s="98"/>
      <c r="BDK17" s="98"/>
      <c r="BDL17" s="98"/>
      <c r="BDM17" s="98"/>
      <c r="BDN17" s="98"/>
      <c r="BDO17" s="98"/>
      <c r="BDP17" s="98"/>
      <c r="BDQ17" s="98"/>
      <c r="BDR17" s="98"/>
      <c r="BDS17" s="98"/>
      <c r="BDT17" s="98"/>
      <c r="BDU17" s="98"/>
      <c r="BDV17" s="98"/>
      <c r="BDW17" s="98"/>
      <c r="BDX17" s="98"/>
      <c r="BDY17" s="98"/>
      <c r="BDZ17" s="98"/>
      <c r="BEA17" s="98"/>
      <c r="BEB17" s="98"/>
      <c r="BEC17" s="98"/>
      <c r="BED17" s="98"/>
      <c r="BEE17" s="98"/>
      <c r="BEF17" s="98"/>
      <c r="BEG17" s="98"/>
      <c r="BEH17" s="98"/>
      <c r="BEI17" s="98"/>
      <c r="BEJ17" s="98"/>
      <c r="BEK17" s="98"/>
      <c r="BEL17" s="98"/>
      <c r="BEM17" s="98"/>
      <c r="BEN17" s="98"/>
      <c r="BEO17" s="98"/>
      <c r="BEP17" s="98"/>
      <c r="BEQ17" s="98"/>
      <c r="BER17" s="98"/>
      <c r="BES17" s="98"/>
      <c r="BET17" s="98"/>
      <c r="BEU17" s="98"/>
      <c r="BEV17" s="98"/>
      <c r="BEW17" s="98"/>
      <c r="BEX17" s="98"/>
      <c r="BEY17" s="98"/>
      <c r="BEZ17" s="98"/>
      <c r="BFA17" s="98"/>
      <c r="BFB17" s="98"/>
      <c r="BFC17" s="98"/>
      <c r="BFD17" s="98"/>
      <c r="BFE17" s="98"/>
      <c r="BFF17" s="98"/>
      <c r="BFG17" s="98"/>
      <c r="BFH17" s="98"/>
      <c r="BFI17" s="98"/>
      <c r="BFJ17" s="98"/>
      <c r="BFK17" s="98"/>
      <c r="BFL17" s="98"/>
      <c r="BFM17" s="98"/>
      <c r="BFN17" s="98"/>
      <c r="BFO17" s="98"/>
      <c r="BFP17" s="98"/>
      <c r="BFQ17" s="98"/>
      <c r="BFR17" s="98"/>
      <c r="BFS17" s="98"/>
      <c r="BFT17" s="98"/>
      <c r="BFU17" s="98"/>
      <c r="BFV17" s="98"/>
      <c r="BFW17" s="98"/>
      <c r="BFX17" s="98"/>
      <c r="BFY17" s="98"/>
      <c r="BFZ17" s="98"/>
      <c r="BGA17" s="98"/>
      <c r="BGB17" s="98"/>
      <c r="BGC17" s="98"/>
      <c r="BGD17" s="98"/>
      <c r="BGE17" s="98"/>
      <c r="BGF17" s="98"/>
      <c r="BGG17" s="98"/>
      <c r="BGH17" s="98"/>
      <c r="BGI17" s="98"/>
      <c r="BGJ17" s="98"/>
      <c r="BGK17" s="98"/>
      <c r="BGL17" s="98"/>
      <c r="BGM17" s="98"/>
      <c r="BGN17" s="98"/>
      <c r="BGO17" s="98"/>
      <c r="BGP17" s="98"/>
      <c r="BGQ17" s="98"/>
      <c r="BGR17" s="98"/>
      <c r="BGS17" s="98"/>
      <c r="BGT17" s="98"/>
      <c r="BGU17" s="98"/>
      <c r="BGV17" s="98"/>
      <c r="BGW17" s="98"/>
      <c r="BGX17" s="98"/>
      <c r="BGY17" s="98"/>
      <c r="BGZ17" s="98"/>
      <c r="BHA17" s="98"/>
      <c r="BHB17" s="98"/>
      <c r="BHC17" s="98"/>
      <c r="BHD17" s="98"/>
      <c r="BHE17" s="98"/>
      <c r="BHF17" s="98"/>
      <c r="BHG17" s="98"/>
      <c r="BHH17" s="98"/>
      <c r="BHI17" s="98"/>
      <c r="BHJ17" s="98"/>
      <c r="BHK17" s="98"/>
      <c r="BHL17" s="98"/>
      <c r="BHM17" s="98"/>
      <c r="BHN17" s="98"/>
      <c r="BHO17" s="98"/>
      <c r="BHP17" s="98"/>
      <c r="BHQ17" s="98"/>
      <c r="BHR17" s="98"/>
      <c r="BHS17" s="98"/>
      <c r="BHT17" s="98"/>
      <c r="BHU17" s="98"/>
      <c r="BHV17" s="98"/>
      <c r="BHW17" s="98"/>
      <c r="BHX17" s="98"/>
      <c r="BHY17" s="98"/>
      <c r="BHZ17" s="98"/>
      <c r="BIA17" s="98"/>
      <c r="BIB17" s="98"/>
      <c r="BIC17" s="98"/>
      <c r="BID17" s="98"/>
      <c r="BIE17" s="98"/>
      <c r="BIF17" s="98"/>
      <c r="BIG17" s="98"/>
      <c r="BIH17" s="98"/>
      <c r="BII17" s="98"/>
      <c r="BIJ17" s="98"/>
      <c r="BIK17" s="98"/>
      <c r="BIL17" s="98"/>
      <c r="BIM17" s="98"/>
      <c r="BIN17" s="98"/>
      <c r="BIO17" s="98"/>
      <c r="BIP17" s="98"/>
      <c r="BIQ17" s="98"/>
      <c r="BIR17" s="98"/>
      <c r="BIS17" s="98"/>
      <c r="BIT17" s="98"/>
      <c r="BIU17" s="98"/>
      <c r="BIV17" s="98"/>
      <c r="BIW17" s="98"/>
      <c r="BIX17" s="98"/>
      <c r="BIY17" s="98"/>
      <c r="BIZ17" s="98"/>
      <c r="BJA17" s="98"/>
      <c r="BJB17" s="98"/>
      <c r="BJC17" s="98"/>
      <c r="BJD17" s="98"/>
      <c r="BJE17" s="98"/>
      <c r="BJF17" s="98"/>
      <c r="BJG17" s="98"/>
      <c r="BJH17" s="98"/>
      <c r="BJI17" s="98"/>
      <c r="BJJ17" s="98"/>
      <c r="BJK17" s="98"/>
      <c r="BJL17" s="98"/>
      <c r="BJM17" s="98"/>
      <c r="BJN17" s="98"/>
      <c r="BJO17" s="98"/>
      <c r="BJP17" s="98"/>
      <c r="BJQ17" s="98"/>
      <c r="BJR17" s="98"/>
      <c r="BJS17" s="98"/>
      <c r="BJT17" s="98"/>
      <c r="BJU17" s="98"/>
      <c r="BJV17" s="98"/>
      <c r="BJW17" s="98"/>
      <c r="BJX17" s="98"/>
      <c r="BJY17" s="98"/>
      <c r="BJZ17" s="98"/>
      <c r="BKA17" s="98"/>
      <c r="BKB17" s="98"/>
      <c r="BKC17" s="98"/>
      <c r="BKD17" s="98"/>
      <c r="BKE17" s="98"/>
      <c r="BKF17" s="98"/>
      <c r="BKG17" s="98"/>
      <c r="BKH17" s="98"/>
      <c r="BKI17" s="98"/>
      <c r="BKJ17" s="98"/>
      <c r="BKK17" s="98"/>
      <c r="BKL17" s="98"/>
      <c r="BKM17" s="98"/>
      <c r="BKN17" s="98"/>
      <c r="BKO17" s="98"/>
      <c r="BKP17" s="98"/>
      <c r="BKQ17" s="98"/>
      <c r="BKR17" s="98"/>
      <c r="BKS17" s="98"/>
      <c r="BKT17" s="98"/>
      <c r="BKU17" s="98"/>
      <c r="BKV17" s="98"/>
      <c r="BKW17" s="98"/>
      <c r="BKX17" s="98"/>
      <c r="BKY17" s="98"/>
      <c r="BKZ17" s="98"/>
      <c r="BLA17" s="98"/>
      <c r="BLB17" s="98"/>
      <c r="BLC17" s="98"/>
      <c r="BLD17" s="98"/>
      <c r="BLE17" s="98"/>
      <c r="BLF17" s="98"/>
      <c r="BLG17" s="98"/>
      <c r="BLH17" s="98"/>
      <c r="BLI17" s="98"/>
      <c r="BLJ17" s="98"/>
      <c r="BLK17" s="98"/>
      <c r="BLL17" s="98"/>
      <c r="BLM17" s="98"/>
      <c r="BLN17" s="98"/>
      <c r="BLO17" s="98"/>
      <c r="BLP17" s="98"/>
      <c r="BLQ17" s="98"/>
      <c r="BLR17" s="98"/>
      <c r="BLS17" s="98"/>
      <c r="BLT17" s="98"/>
      <c r="BLU17" s="98"/>
      <c r="BLV17" s="98"/>
      <c r="BLW17" s="98"/>
      <c r="BLX17" s="98"/>
      <c r="BLY17" s="98"/>
      <c r="BLZ17" s="98"/>
      <c r="BMA17" s="98"/>
      <c r="BMB17" s="98"/>
      <c r="BMC17" s="98"/>
      <c r="BMD17" s="98"/>
      <c r="BME17" s="98"/>
      <c r="BMF17" s="98"/>
      <c r="BMG17" s="98"/>
      <c r="BMH17" s="98"/>
      <c r="BMI17" s="98"/>
      <c r="BMJ17" s="98"/>
      <c r="BMK17" s="98"/>
      <c r="BML17" s="98"/>
      <c r="BMM17" s="98"/>
      <c r="BMN17" s="98"/>
      <c r="BMO17" s="98"/>
      <c r="BMP17" s="98"/>
      <c r="BMQ17" s="98"/>
      <c r="BMR17" s="98"/>
      <c r="BMS17" s="98"/>
      <c r="BMT17" s="98"/>
      <c r="BMU17" s="98"/>
      <c r="BMV17" s="98"/>
      <c r="BMW17" s="98"/>
      <c r="BMX17" s="98"/>
      <c r="BMY17" s="98"/>
      <c r="BMZ17" s="98"/>
      <c r="BNA17" s="98"/>
      <c r="BNB17" s="98"/>
      <c r="BNC17" s="98"/>
      <c r="BND17" s="98"/>
      <c r="BNE17" s="98"/>
      <c r="BNF17" s="98"/>
      <c r="BNG17" s="98"/>
      <c r="BNH17" s="98"/>
      <c r="BNI17" s="98"/>
      <c r="BNJ17" s="98"/>
      <c r="BNK17" s="98"/>
      <c r="BNL17" s="98"/>
      <c r="BNM17" s="98"/>
      <c r="BNN17" s="98"/>
      <c r="BNO17" s="98"/>
      <c r="BNP17" s="98"/>
      <c r="BNQ17" s="98"/>
      <c r="BNR17" s="98"/>
      <c r="BNS17" s="98"/>
      <c r="BNT17" s="98"/>
      <c r="BNU17" s="98"/>
      <c r="BNV17" s="98"/>
      <c r="BNW17" s="98"/>
      <c r="BNX17" s="98"/>
      <c r="BNY17" s="98"/>
      <c r="BNZ17" s="98"/>
      <c r="BOA17" s="98"/>
      <c r="BOB17" s="98"/>
      <c r="BOC17" s="98"/>
      <c r="BOD17" s="98"/>
      <c r="BOE17" s="98"/>
      <c r="BOF17" s="98"/>
      <c r="BOG17" s="98"/>
      <c r="BOH17" s="98"/>
      <c r="BOI17" s="98"/>
      <c r="BOJ17" s="98"/>
      <c r="BOK17" s="98"/>
      <c r="BOL17" s="98"/>
      <c r="BOM17" s="98"/>
      <c r="BON17" s="98"/>
      <c r="BOO17" s="98"/>
      <c r="BOP17" s="98"/>
      <c r="BOQ17" s="98"/>
      <c r="BOR17" s="98"/>
      <c r="BOS17" s="98"/>
      <c r="BOT17" s="98"/>
      <c r="BOU17" s="98"/>
      <c r="BOV17" s="98"/>
      <c r="BOW17" s="98"/>
      <c r="BOX17" s="98"/>
      <c r="BOY17" s="98"/>
      <c r="BOZ17" s="98"/>
      <c r="BPA17" s="98"/>
      <c r="BPB17" s="98"/>
      <c r="BPC17" s="98"/>
      <c r="BPD17" s="98"/>
      <c r="BPE17" s="98"/>
      <c r="BPF17" s="98"/>
      <c r="BPG17" s="98"/>
      <c r="BPH17" s="98"/>
      <c r="BPI17" s="98"/>
      <c r="BPJ17" s="98"/>
      <c r="BPK17" s="98"/>
      <c r="BPL17" s="98"/>
      <c r="BPM17" s="98"/>
      <c r="BPN17" s="98"/>
      <c r="BPO17" s="98"/>
      <c r="BPP17" s="98"/>
      <c r="BPQ17" s="98"/>
      <c r="BPR17" s="98"/>
      <c r="BPS17" s="98"/>
      <c r="BPT17" s="98"/>
      <c r="BPU17" s="98"/>
      <c r="BPV17" s="98"/>
      <c r="BPW17" s="98"/>
      <c r="BPX17" s="98"/>
      <c r="BPY17" s="98"/>
      <c r="BPZ17" s="98"/>
      <c r="BQA17" s="98"/>
      <c r="BQB17" s="98"/>
      <c r="BQC17" s="98"/>
      <c r="BQD17" s="98"/>
      <c r="BQE17" s="98"/>
      <c r="BQF17" s="98"/>
      <c r="BQG17" s="98"/>
      <c r="BQH17" s="98"/>
      <c r="BQI17" s="98"/>
      <c r="BQJ17" s="98"/>
      <c r="BQK17" s="98"/>
      <c r="BQL17" s="98"/>
      <c r="BQM17" s="98"/>
      <c r="BQN17" s="98"/>
      <c r="BQO17" s="98"/>
      <c r="BQP17" s="98"/>
      <c r="BQQ17" s="98"/>
      <c r="BQR17" s="98"/>
      <c r="BQS17" s="98"/>
      <c r="BQT17" s="98"/>
      <c r="BQU17" s="98"/>
      <c r="BQV17" s="98"/>
      <c r="BQW17" s="98"/>
      <c r="BQX17" s="98"/>
      <c r="BQY17" s="98"/>
      <c r="BQZ17" s="98"/>
      <c r="BRA17" s="98"/>
      <c r="BRB17" s="98"/>
      <c r="BRC17" s="98"/>
      <c r="BRD17" s="98"/>
      <c r="BRE17" s="98"/>
      <c r="BRF17" s="98"/>
      <c r="BRG17" s="98"/>
      <c r="BRH17" s="98"/>
      <c r="BRI17" s="98"/>
      <c r="BRJ17" s="98"/>
      <c r="BRK17" s="98"/>
      <c r="BRL17" s="98"/>
      <c r="BRM17" s="98"/>
      <c r="BRN17" s="98"/>
      <c r="BRO17" s="98"/>
      <c r="BRP17" s="98"/>
      <c r="BRQ17" s="98"/>
      <c r="BRR17" s="98"/>
      <c r="BRS17" s="98"/>
      <c r="BRT17" s="98"/>
      <c r="BRU17" s="98"/>
      <c r="BRV17" s="98"/>
      <c r="BRW17" s="98"/>
      <c r="BRX17" s="98"/>
      <c r="BRY17" s="98"/>
      <c r="BRZ17" s="98"/>
      <c r="BSA17" s="98"/>
      <c r="BSB17" s="98"/>
      <c r="BSC17" s="98"/>
      <c r="BSD17" s="98"/>
      <c r="BSE17" s="98"/>
      <c r="BSF17" s="98"/>
      <c r="BSG17" s="98"/>
      <c r="BSH17" s="98"/>
      <c r="BSI17" s="98"/>
      <c r="BSJ17" s="98"/>
      <c r="BSK17" s="98"/>
      <c r="BSL17" s="98"/>
      <c r="BSM17" s="98"/>
      <c r="BSN17" s="98"/>
      <c r="BSO17" s="98"/>
      <c r="BSP17" s="98"/>
      <c r="BSQ17" s="98"/>
      <c r="BSR17" s="98"/>
      <c r="BSS17" s="98"/>
      <c r="BST17" s="98"/>
      <c r="BSU17" s="98"/>
      <c r="BSV17" s="98"/>
      <c r="BSW17" s="98"/>
      <c r="BSX17" s="98"/>
      <c r="BSY17" s="98"/>
      <c r="BSZ17" s="98"/>
      <c r="BTA17" s="98"/>
      <c r="BTB17" s="98"/>
      <c r="BTC17" s="98"/>
      <c r="BTD17" s="98"/>
      <c r="BTE17" s="98"/>
      <c r="BTF17" s="98"/>
      <c r="BTG17" s="98"/>
      <c r="BTH17" s="98"/>
      <c r="BTI17" s="98"/>
      <c r="BTJ17" s="98"/>
      <c r="BTK17" s="98"/>
      <c r="BTL17" s="98"/>
      <c r="BTM17" s="98"/>
      <c r="BTN17" s="98"/>
      <c r="BTO17" s="98"/>
      <c r="BTP17" s="98"/>
      <c r="BTQ17" s="98"/>
      <c r="BTR17" s="98"/>
      <c r="BTS17" s="98"/>
      <c r="BTT17" s="98"/>
      <c r="BTU17" s="98"/>
      <c r="BTV17" s="98"/>
      <c r="BTW17" s="98"/>
      <c r="BTX17" s="98"/>
      <c r="BTY17" s="98"/>
      <c r="BTZ17" s="98"/>
      <c r="BUA17" s="98"/>
      <c r="BUB17" s="98"/>
      <c r="BUC17" s="98"/>
      <c r="BUD17" s="98"/>
      <c r="BUE17" s="98"/>
      <c r="BUF17" s="98"/>
      <c r="BUG17" s="98"/>
      <c r="BUH17" s="98"/>
      <c r="BUI17" s="98"/>
      <c r="BUJ17" s="98"/>
      <c r="BUK17" s="98"/>
      <c r="BUL17" s="98"/>
      <c r="BUM17" s="98"/>
      <c r="BUN17" s="98"/>
      <c r="BUO17" s="98"/>
      <c r="BUP17" s="98"/>
      <c r="BUQ17" s="98"/>
      <c r="BUR17" s="98"/>
      <c r="BUS17" s="98"/>
      <c r="BUT17" s="98"/>
      <c r="BUU17" s="98"/>
      <c r="BUV17" s="98"/>
      <c r="BUW17" s="98"/>
      <c r="BUX17" s="98"/>
      <c r="BUY17" s="98"/>
      <c r="BUZ17" s="98"/>
      <c r="BVA17" s="98"/>
      <c r="BVB17" s="98"/>
      <c r="BVC17" s="98"/>
      <c r="BVD17" s="98"/>
      <c r="BVE17" s="98"/>
      <c r="BVF17" s="98"/>
      <c r="BVG17" s="98"/>
      <c r="BVH17" s="98"/>
      <c r="BVI17" s="98"/>
      <c r="BVJ17" s="98"/>
      <c r="BVK17" s="98"/>
      <c r="BVL17" s="98"/>
      <c r="BVM17" s="98"/>
      <c r="BVN17" s="98"/>
      <c r="BVO17" s="98"/>
      <c r="BVP17" s="98"/>
      <c r="BVQ17" s="98"/>
      <c r="BVR17" s="98"/>
      <c r="BVS17" s="98"/>
      <c r="BVT17" s="98"/>
      <c r="BVU17" s="98"/>
      <c r="BVV17" s="98"/>
      <c r="BVW17" s="98"/>
      <c r="BVX17" s="98"/>
      <c r="BVY17" s="98"/>
      <c r="BVZ17" s="98"/>
      <c r="BWA17" s="98"/>
      <c r="BWB17" s="98"/>
      <c r="BWC17" s="98"/>
      <c r="BWD17" s="98"/>
      <c r="BWE17" s="98"/>
      <c r="BWF17" s="98"/>
      <c r="BWG17" s="98"/>
      <c r="BWH17" s="98"/>
      <c r="BWI17" s="98"/>
      <c r="BWJ17" s="98"/>
      <c r="BWK17" s="98"/>
      <c r="BWL17" s="98"/>
      <c r="BWM17" s="98"/>
      <c r="BWN17" s="98"/>
      <c r="BWO17" s="98"/>
      <c r="BWP17" s="98"/>
      <c r="BWQ17" s="98"/>
      <c r="BWR17" s="98"/>
      <c r="BWS17" s="98"/>
      <c r="BWT17" s="98"/>
      <c r="BWU17" s="98"/>
      <c r="BWV17" s="98"/>
      <c r="BWW17" s="98"/>
      <c r="BWX17" s="98"/>
      <c r="BWY17" s="98"/>
      <c r="BWZ17" s="98"/>
      <c r="BXA17" s="98"/>
      <c r="BXB17" s="98"/>
      <c r="BXC17" s="98"/>
      <c r="BXD17" s="98"/>
      <c r="BXE17" s="98"/>
      <c r="BXF17" s="98"/>
      <c r="BXG17" s="98"/>
      <c r="BXH17" s="98"/>
      <c r="BXI17" s="98"/>
      <c r="BXJ17" s="98"/>
      <c r="BXK17" s="98"/>
      <c r="BXL17" s="98"/>
      <c r="BXM17" s="98"/>
      <c r="BXN17" s="98"/>
      <c r="BXO17" s="98"/>
      <c r="BXP17" s="98"/>
      <c r="BXQ17" s="98"/>
      <c r="BXR17" s="98"/>
      <c r="BXS17" s="98"/>
      <c r="BXT17" s="98"/>
      <c r="BXU17" s="98"/>
      <c r="BXV17" s="98"/>
      <c r="BXW17" s="98"/>
      <c r="BXX17" s="98"/>
      <c r="BXY17" s="98"/>
      <c r="BXZ17" s="98"/>
      <c r="BYA17" s="98"/>
      <c r="BYB17" s="98"/>
      <c r="BYC17" s="98"/>
      <c r="BYD17" s="98"/>
      <c r="BYE17" s="98"/>
      <c r="BYF17" s="98"/>
      <c r="BYG17" s="98"/>
      <c r="BYH17" s="98"/>
      <c r="BYI17" s="98"/>
      <c r="BYJ17" s="98"/>
      <c r="BYK17" s="98"/>
      <c r="BYL17" s="98"/>
      <c r="BYM17" s="98"/>
      <c r="BYN17" s="98"/>
      <c r="BYO17" s="98"/>
      <c r="BYP17" s="98"/>
      <c r="BYQ17" s="98"/>
      <c r="BYR17" s="98"/>
      <c r="BYS17" s="98"/>
      <c r="BYT17" s="98"/>
      <c r="BYU17" s="98"/>
      <c r="BYV17" s="98"/>
      <c r="BYW17" s="98"/>
      <c r="BYX17" s="98"/>
      <c r="BYY17" s="98"/>
      <c r="BYZ17" s="98"/>
      <c r="BZA17" s="98"/>
      <c r="BZB17" s="98"/>
      <c r="BZC17" s="98"/>
      <c r="BZD17" s="98"/>
      <c r="BZE17" s="98"/>
      <c r="BZF17" s="98"/>
      <c r="BZG17" s="98"/>
      <c r="BZH17" s="98"/>
      <c r="BZI17" s="98"/>
      <c r="BZJ17" s="98"/>
      <c r="BZK17" s="98"/>
      <c r="BZL17" s="98"/>
      <c r="BZM17" s="98"/>
      <c r="BZN17" s="98"/>
      <c r="BZO17" s="98"/>
      <c r="BZP17" s="98"/>
      <c r="BZQ17" s="98"/>
      <c r="BZR17" s="98"/>
      <c r="BZS17" s="98"/>
      <c r="BZT17" s="98"/>
      <c r="BZU17" s="98"/>
      <c r="BZV17" s="98"/>
      <c r="BZW17" s="98"/>
      <c r="BZX17" s="98"/>
      <c r="BZY17" s="98"/>
      <c r="BZZ17" s="98"/>
      <c r="CAA17" s="98"/>
      <c r="CAB17" s="98"/>
      <c r="CAC17" s="98"/>
      <c r="CAD17" s="98"/>
      <c r="CAE17" s="98"/>
      <c r="CAF17" s="98"/>
      <c r="CAG17" s="98"/>
      <c r="CAH17" s="98"/>
      <c r="CAI17" s="98"/>
      <c r="CAJ17" s="98"/>
      <c r="CAK17" s="98"/>
      <c r="CAL17" s="98"/>
      <c r="CAM17" s="98"/>
      <c r="CAN17" s="98"/>
      <c r="CAO17" s="98"/>
      <c r="CAP17" s="98"/>
      <c r="CAQ17" s="98"/>
      <c r="CAR17" s="98"/>
      <c r="CAS17" s="98"/>
      <c r="CAT17" s="98"/>
      <c r="CAU17" s="98"/>
      <c r="CAV17" s="98"/>
      <c r="CAW17" s="98"/>
      <c r="CAX17" s="98"/>
      <c r="CAY17" s="98"/>
      <c r="CAZ17" s="98"/>
      <c r="CBA17" s="98"/>
      <c r="CBB17" s="98"/>
      <c r="CBC17" s="98"/>
      <c r="CBD17" s="98"/>
      <c r="CBE17" s="98"/>
      <c r="CBF17" s="98"/>
      <c r="CBG17" s="98"/>
      <c r="CBH17" s="98"/>
      <c r="CBI17" s="98"/>
      <c r="CBJ17" s="98"/>
      <c r="CBK17" s="98"/>
      <c r="CBL17" s="98"/>
      <c r="CBM17" s="98"/>
      <c r="CBN17" s="98"/>
      <c r="CBO17" s="98"/>
      <c r="CBP17" s="98"/>
      <c r="CBQ17" s="98"/>
      <c r="CBR17" s="98"/>
      <c r="CBS17" s="98"/>
      <c r="CBT17" s="98"/>
      <c r="CBU17" s="98"/>
      <c r="CBV17" s="98"/>
      <c r="CBW17" s="98"/>
      <c r="CBX17" s="98"/>
      <c r="CBY17" s="98"/>
      <c r="CBZ17" s="98"/>
      <c r="CCA17" s="98"/>
      <c r="CCB17" s="98"/>
      <c r="CCC17" s="98"/>
      <c r="CCD17" s="98"/>
      <c r="CCE17" s="98"/>
      <c r="CCF17" s="98"/>
      <c r="CCG17" s="98"/>
      <c r="CCH17" s="98"/>
      <c r="CCI17" s="98"/>
      <c r="CCJ17" s="98"/>
      <c r="CCK17" s="98"/>
      <c r="CCL17" s="98"/>
      <c r="CCM17" s="98"/>
      <c r="CCN17" s="98"/>
      <c r="CCO17" s="98"/>
      <c r="CCP17" s="98"/>
      <c r="CCQ17" s="98"/>
      <c r="CCR17" s="98"/>
      <c r="CCS17" s="98"/>
      <c r="CCT17" s="98"/>
      <c r="CCU17" s="98"/>
      <c r="CCV17" s="98"/>
      <c r="CCW17" s="98"/>
      <c r="CCX17" s="98"/>
      <c r="CCY17" s="98"/>
      <c r="CCZ17" s="98"/>
      <c r="CDA17" s="98"/>
      <c r="CDB17" s="98"/>
      <c r="CDC17" s="98"/>
      <c r="CDD17" s="98"/>
      <c r="CDE17" s="98"/>
      <c r="CDF17" s="98"/>
      <c r="CDG17" s="98"/>
      <c r="CDH17" s="98"/>
      <c r="CDI17" s="98"/>
      <c r="CDJ17" s="98"/>
      <c r="CDK17" s="98"/>
      <c r="CDL17" s="98"/>
      <c r="CDM17" s="98"/>
      <c r="CDN17" s="98"/>
      <c r="CDO17" s="98"/>
      <c r="CDP17" s="98"/>
      <c r="CDQ17" s="98"/>
      <c r="CDR17" s="98"/>
      <c r="CDS17" s="98"/>
      <c r="CDT17" s="98"/>
      <c r="CDU17" s="98"/>
      <c r="CDV17" s="98"/>
      <c r="CDW17" s="98"/>
      <c r="CDX17" s="98"/>
      <c r="CDY17" s="98"/>
      <c r="CDZ17" s="98"/>
      <c r="CEA17" s="98"/>
      <c r="CEB17" s="98"/>
      <c r="CEC17" s="98"/>
      <c r="CED17" s="98"/>
      <c r="CEE17" s="98"/>
      <c r="CEF17" s="98"/>
      <c r="CEG17" s="98"/>
      <c r="CEH17" s="98"/>
      <c r="CEI17" s="98"/>
      <c r="CEJ17" s="98"/>
      <c r="CEK17" s="98"/>
      <c r="CEL17" s="98"/>
      <c r="CEM17" s="98"/>
      <c r="CEN17" s="98"/>
      <c r="CEO17" s="98"/>
      <c r="CEP17" s="98"/>
      <c r="CEQ17" s="98"/>
      <c r="CER17" s="98"/>
      <c r="CES17" s="98"/>
      <c r="CET17" s="98"/>
      <c r="CEU17" s="98"/>
      <c r="CEV17" s="98"/>
      <c r="CEW17" s="98"/>
      <c r="CEX17" s="98"/>
      <c r="CEY17" s="98"/>
      <c r="CEZ17" s="98"/>
      <c r="CFA17" s="98"/>
      <c r="CFB17" s="98"/>
      <c r="CFC17" s="98"/>
      <c r="CFD17" s="98"/>
      <c r="CFE17" s="98"/>
      <c r="CFF17" s="98"/>
      <c r="CFG17" s="98"/>
      <c r="CFH17" s="98"/>
      <c r="CFI17" s="98"/>
      <c r="CFJ17" s="98"/>
      <c r="CFK17" s="98"/>
      <c r="CFL17" s="98"/>
      <c r="CFM17" s="98"/>
      <c r="CFN17" s="98"/>
      <c r="CFO17" s="98"/>
      <c r="CFP17" s="98"/>
      <c r="CFQ17" s="98"/>
      <c r="CFR17" s="98"/>
      <c r="CFS17" s="98"/>
      <c r="CFT17" s="98"/>
      <c r="CFU17" s="98"/>
      <c r="CFV17" s="98"/>
      <c r="CFW17" s="98"/>
      <c r="CFX17" s="98"/>
      <c r="CFY17" s="98"/>
      <c r="CFZ17" s="98"/>
      <c r="CGA17" s="98"/>
      <c r="CGB17" s="98"/>
      <c r="CGC17" s="98"/>
      <c r="CGD17" s="98"/>
      <c r="CGE17" s="98"/>
      <c r="CGF17" s="98"/>
      <c r="CGG17" s="98"/>
      <c r="CGH17" s="98"/>
      <c r="CGI17" s="98"/>
      <c r="CGJ17" s="98"/>
      <c r="CGK17" s="98"/>
      <c r="CGL17" s="98"/>
      <c r="CGM17" s="98"/>
      <c r="CGN17" s="98"/>
      <c r="CGO17" s="98"/>
      <c r="CGP17" s="98"/>
      <c r="CGQ17" s="98"/>
      <c r="CGR17" s="98"/>
      <c r="CGS17" s="98"/>
      <c r="CGT17" s="98"/>
      <c r="CGU17" s="98"/>
      <c r="CGV17" s="98"/>
      <c r="CGW17" s="98"/>
      <c r="CGX17" s="98"/>
      <c r="CGY17" s="98"/>
      <c r="CGZ17" s="98"/>
      <c r="CHA17" s="98"/>
      <c r="CHB17" s="98"/>
      <c r="CHC17" s="98"/>
      <c r="CHD17" s="98"/>
      <c r="CHE17" s="98"/>
      <c r="CHF17" s="98"/>
      <c r="CHG17" s="98"/>
      <c r="CHH17" s="98"/>
      <c r="CHI17" s="98"/>
      <c r="CHJ17" s="98"/>
      <c r="CHK17" s="98"/>
      <c r="CHL17" s="98"/>
      <c r="CHM17" s="98"/>
      <c r="CHN17" s="98"/>
      <c r="CHO17" s="98"/>
      <c r="CHP17" s="98"/>
      <c r="CHQ17" s="98"/>
      <c r="CHR17" s="98"/>
      <c r="CHS17" s="98"/>
      <c r="CHT17" s="98"/>
      <c r="CHU17" s="98"/>
      <c r="CHV17" s="98"/>
      <c r="CHW17" s="98"/>
      <c r="CHX17" s="98"/>
      <c r="CHY17" s="98"/>
      <c r="CHZ17" s="98"/>
      <c r="CIA17" s="98"/>
      <c r="CIB17" s="98"/>
      <c r="CIC17" s="98"/>
      <c r="CID17" s="98"/>
      <c r="CIE17" s="98"/>
      <c r="CIF17" s="98"/>
      <c r="CIG17" s="98"/>
      <c r="CIH17" s="98"/>
      <c r="CII17" s="98"/>
      <c r="CIJ17" s="98"/>
      <c r="CIK17" s="98"/>
      <c r="CIL17" s="98"/>
      <c r="CIM17" s="98"/>
      <c r="CIN17" s="98"/>
      <c r="CIO17" s="98"/>
      <c r="CIP17" s="98"/>
      <c r="CIQ17" s="98"/>
      <c r="CIR17" s="98"/>
      <c r="CIS17" s="98"/>
      <c r="CIT17" s="98"/>
      <c r="CIU17" s="98"/>
      <c r="CIV17" s="98"/>
      <c r="CIW17" s="98"/>
      <c r="CIX17" s="98"/>
      <c r="CIY17" s="98"/>
      <c r="CIZ17" s="98"/>
      <c r="CJA17" s="98"/>
      <c r="CJB17" s="98"/>
      <c r="CJC17" s="98"/>
      <c r="CJD17" s="98"/>
      <c r="CJE17" s="98"/>
      <c r="CJF17" s="98"/>
      <c r="CJG17" s="98"/>
      <c r="CJH17" s="98"/>
      <c r="CJI17" s="98"/>
      <c r="CJJ17" s="98"/>
      <c r="CJK17" s="98"/>
      <c r="CJL17" s="98"/>
      <c r="CJM17" s="98"/>
      <c r="CJN17" s="98"/>
      <c r="CJO17" s="98"/>
      <c r="CJP17" s="98"/>
      <c r="CJQ17" s="98"/>
      <c r="CJR17" s="98"/>
      <c r="CJS17" s="98"/>
      <c r="CJT17" s="98"/>
      <c r="CJU17" s="98"/>
      <c r="CJV17" s="98"/>
      <c r="CJW17" s="98"/>
      <c r="CJX17" s="98"/>
      <c r="CJY17" s="98"/>
      <c r="CJZ17" s="98"/>
      <c r="CKA17" s="98"/>
      <c r="CKB17" s="98"/>
      <c r="CKC17" s="98"/>
      <c r="CKD17" s="98"/>
      <c r="CKE17" s="98"/>
      <c r="CKF17" s="98"/>
      <c r="CKG17" s="98"/>
      <c r="CKH17" s="98"/>
      <c r="CKI17" s="98"/>
      <c r="CKJ17" s="98"/>
      <c r="CKK17" s="98"/>
      <c r="CKL17" s="98"/>
      <c r="CKM17" s="98"/>
      <c r="CKN17" s="98"/>
      <c r="CKO17" s="98"/>
      <c r="CKP17" s="98"/>
      <c r="CKQ17" s="98"/>
      <c r="CKR17" s="98"/>
      <c r="CKS17" s="98"/>
      <c r="CKT17" s="98"/>
      <c r="CKU17" s="98"/>
      <c r="CKV17" s="98"/>
      <c r="CKW17" s="98"/>
      <c r="CKX17" s="98"/>
      <c r="CKY17" s="98"/>
      <c r="CKZ17" s="98"/>
      <c r="CLA17" s="98"/>
      <c r="CLB17" s="98"/>
      <c r="CLC17" s="98"/>
      <c r="CLD17" s="98"/>
      <c r="CLE17" s="98"/>
      <c r="CLF17" s="98"/>
      <c r="CLG17" s="98"/>
      <c r="CLH17" s="98"/>
      <c r="CLI17" s="98"/>
      <c r="CLJ17" s="98"/>
      <c r="CLK17" s="98"/>
      <c r="CLL17" s="98"/>
      <c r="CLM17" s="98"/>
      <c r="CLN17" s="98"/>
      <c r="CLO17" s="98"/>
      <c r="CLP17" s="98"/>
      <c r="CLQ17" s="98"/>
      <c r="CLR17" s="98"/>
      <c r="CLS17" s="98"/>
      <c r="CLT17" s="98"/>
      <c r="CLU17" s="98"/>
      <c r="CLV17" s="98"/>
      <c r="CLW17" s="98"/>
      <c r="CLX17" s="98"/>
      <c r="CLY17" s="98"/>
      <c r="CLZ17" s="98"/>
      <c r="CMA17" s="98"/>
      <c r="CMB17" s="98"/>
      <c r="CMC17" s="98"/>
      <c r="CMD17" s="98"/>
      <c r="CME17" s="98"/>
      <c r="CMF17" s="98"/>
      <c r="CMG17" s="98"/>
      <c r="CMH17" s="98"/>
      <c r="CMI17" s="98"/>
      <c r="CMJ17" s="98"/>
      <c r="CMK17" s="98"/>
      <c r="CML17" s="98"/>
      <c r="CMM17" s="98"/>
      <c r="CMN17" s="98"/>
      <c r="CMO17" s="98"/>
      <c r="CMP17" s="98"/>
      <c r="CMQ17" s="98"/>
      <c r="CMR17" s="98"/>
      <c r="CMS17" s="98"/>
      <c r="CMT17" s="98"/>
      <c r="CMU17" s="98"/>
      <c r="CMV17" s="98"/>
      <c r="CMW17" s="98"/>
      <c r="CMX17" s="98"/>
      <c r="CMY17" s="98"/>
      <c r="CMZ17" s="98"/>
      <c r="CNA17" s="98"/>
      <c r="CNB17" s="98"/>
      <c r="CNC17" s="98"/>
      <c r="CND17" s="98"/>
      <c r="CNE17" s="98"/>
      <c r="CNF17" s="98"/>
      <c r="CNG17" s="98"/>
      <c r="CNH17" s="98"/>
      <c r="CNI17" s="98"/>
      <c r="CNJ17" s="98"/>
      <c r="CNK17" s="98"/>
      <c r="CNL17" s="98"/>
      <c r="CNM17" s="98"/>
      <c r="CNN17" s="98"/>
      <c r="CNO17" s="98"/>
      <c r="CNP17" s="98"/>
      <c r="CNQ17" s="98"/>
      <c r="CNR17" s="98"/>
      <c r="CNS17" s="98"/>
      <c r="CNT17" s="98"/>
      <c r="CNU17" s="98"/>
      <c r="CNV17" s="98"/>
      <c r="CNW17" s="98"/>
      <c r="CNX17" s="98"/>
      <c r="CNY17" s="98"/>
      <c r="CNZ17" s="98"/>
      <c r="COA17" s="98"/>
      <c r="COB17" s="98"/>
      <c r="COC17" s="98"/>
      <c r="COD17" s="98"/>
      <c r="COE17" s="98"/>
      <c r="COF17" s="98"/>
      <c r="COG17" s="98"/>
      <c r="COH17" s="98"/>
      <c r="COI17" s="98"/>
      <c r="COJ17" s="98"/>
      <c r="COK17" s="98"/>
      <c r="COL17" s="98"/>
      <c r="COM17" s="98"/>
      <c r="CON17" s="98"/>
      <c r="COO17" s="98"/>
      <c r="COP17" s="98"/>
      <c r="COQ17" s="98"/>
      <c r="COR17" s="98"/>
      <c r="COS17" s="98"/>
      <c r="COT17" s="98"/>
      <c r="COU17" s="98"/>
      <c r="COV17" s="98"/>
      <c r="COW17" s="98"/>
      <c r="COX17" s="98"/>
      <c r="COY17" s="98"/>
      <c r="COZ17" s="98"/>
      <c r="CPA17" s="98"/>
      <c r="CPB17" s="98"/>
      <c r="CPC17" s="98"/>
      <c r="CPD17" s="98"/>
      <c r="CPE17" s="98"/>
      <c r="CPF17" s="98"/>
      <c r="CPG17" s="98"/>
      <c r="CPH17" s="98"/>
      <c r="CPI17" s="98"/>
      <c r="CPJ17" s="98"/>
      <c r="CPK17" s="98"/>
      <c r="CPL17" s="98"/>
      <c r="CPM17" s="98"/>
      <c r="CPN17" s="98"/>
      <c r="CPO17" s="98"/>
      <c r="CPP17" s="98"/>
      <c r="CPQ17" s="98"/>
      <c r="CPR17" s="98"/>
      <c r="CPS17" s="98"/>
      <c r="CPT17" s="98"/>
      <c r="CPU17" s="98"/>
      <c r="CPV17" s="98"/>
      <c r="CPW17" s="98"/>
      <c r="CPX17" s="98"/>
      <c r="CPY17" s="98"/>
      <c r="CPZ17" s="98"/>
      <c r="CQA17" s="98"/>
      <c r="CQB17" s="98"/>
      <c r="CQC17" s="98"/>
      <c r="CQD17" s="98"/>
      <c r="CQE17" s="98"/>
      <c r="CQF17" s="98"/>
      <c r="CQG17" s="98"/>
      <c r="CQH17" s="98"/>
      <c r="CQI17" s="98"/>
      <c r="CQJ17" s="98"/>
      <c r="CQK17" s="98"/>
      <c r="CQL17" s="98"/>
      <c r="CQM17" s="98"/>
      <c r="CQN17" s="98"/>
      <c r="CQO17" s="98"/>
      <c r="CQP17" s="98"/>
      <c r="CQQ17" s="98"/>
      <c r="CQR17" s="98"/>
      <c r="CQS17" s="98"/>
      <c r="CQT17" s="98"/>
      <c r="CQU17" s="98"/>
      <c r="CQV17" s="98"/>
      <c r="CQW17" s="98"/>
      <c r="CQX17" s="98"/>
      <c r="CQY17" s="98"/>
      <c r="CQZ17" s="98"/>
      <c r="CRA17" s="98"/>
      <c r="CRB17" s="98"/>
      <c r="CRC17" s="98"/>
      <c r="CRD17" s="98"/>
      <c r="CRE17" s="98"/>
      <c r="CRF17" s="98"/>
      <c r="CRG17" s="98"/>
      <c r="CRH17" s="98"/>
      <c r="CRI17" s="98"/>
      <c r="CRJ17" s="98"/>
      <c r="CRK17" s="98"/>
      <c r="CRL17" s="98"/>
      <c r="CRM17" s="98"/>
      <c r="CRN17" s="98"/>
      <c r="CRO17" s="98"/>
      <c r="CRP17" s="98"/>
      <c r="CRQ17" s="98"/>
      <c r="CRR17" s="98"/>
      <c r="CRS17" s="98"/>
      <c r="CRT17" s="98"/>
      <c r="CRU17" s="98"/>
      <c r="CRV17" s="98"/>
      <c r="CRW17" s="98"/>
      <c r="CRX17" s="98"/>
      <c r="CRY17" s="98"/>
      <c r="CRZ17" s="98"/>
      <c r="CSA17" s="98"/>
      <c r="CSB17" s="98"/>
      <c r="CSC17" s="98"/>
      <c r="CSD17" s="98"/>
      <c r="CSE17" s="98"/>
      <c r="CSF17" s="98"/>
      <c r="CSG17" s="98"/>
      <c r="CSH17" s="98"/>
      <c r="CSI17" s="98"/>
      <c r="CSJ17" s="98"/>
      <c r="CSK17" s="98"/>
      <c r="CSL17" s="98"/>
      <c r="CSM17" s="98"/>
      <c r="CSN17" s="98"/>
      <c r="CSO17" s="98"/>
      <c r="CSP17" s="98"/>
      <c r="CSQ17" s="98"/>
      <c r="CSR17" s="98"/>
      <c r="CSS17" s="98"/>
      <c r="CST17" s="98"/>
      <c r="CSU17" s="98"/>
      <c r="CSV17" s="98"/>
      <c r="CSW17" s="98"/>
      <c r="CSX17" s="98"/>
      <c r="CSY17" s="98"/>
      <c r="CSZ17" s="98"/>
      <c r="CTA17" s="98"/>
      <c r="CTB17" s="98"/>
      <c r="CTC17" s="98"/>
      <c r="CTD17" s="98"/>
      <c r="CTE17" s="98"/>
      <c r="CTF17" s="98"/>
      <c r="CTG17" s="98"/>
      <c r="CTH17" s="98"/>
      <c r="CTI17" s="98"/>
      <c r="CTJ17" s="98"/>
      <c r="CTK17" s="98"/>
      <c r="CTL17" s="98"/>
      <c r="CTM17" s="98"/>
      <c r="CTN17" s="98"/>
      <c r="CTO17" s="98"/>
      <c r="CTP17" s="98"/>
      <c r="CTQ17" s="98"/>
      <c r="CTR17" s="98"/>
      <c r="CTS17" s="98"/>
      <c r="CTT17" s="98"/>
      <c r="CTU17" s="98"/>
      <c r="CTV17" s="98"/>
      <c r="CTW17" s="98"/>
      <c r="CTX17" s="98"/>
      <c r="CTY17" s="98"/>
      <c r="CTZ17" s="98"/>
      <c r="CUA17" s="98"/>
      <c r="CUB17" s="98"/>
      <c r="CUC17" s="98"/>
      <c r="CUD17" s="98"/>
      <c r="CUE17" s="98"/>
      <c r="CUF17" s="98"/>
      <c r="CUG17" s="98"/>
      <c r="CUH17" s="98"/>
      <c r="CUI17" s="98"/>
      <c r="CUJ17" s="98"/>
      <c r="CUK17" s="98"/>
      <c r="CUL17" s="98"/>
      <c r="CUM17" s="98"/>
      <c r="CUN17" s="98"/>
      <c r="CUO17" s="98"/>
      <c r="CUP17" s="98"/>
      <c r="CUQ17" s="98"/>
      <c r="CUR17" s="98"/>
      <c r="CUS17" s="98"/>
      <c r="CUT17" s="98"/>
      <c r="CUU17" s="98"/>
      <c r="CUV17" s="98"/>
      <c r="CUW17" s="98"/>
      <c r="CUX17" s="98"/>
      <c r="CUY17" s="98"/>
      <c r="CUZ17" s="98"/>
      <c r="CVA17" s="98"/>
      <c r="CVB17" s="98"/>
      <c r="CVC17" s="98"/>
      <c r="CVD17" s="98"/>
      <c r="CVE17" s="98"/>
      <c r="CVF17" s="98"/>
      <c r="CVG17" s="98"/>
      <c r="CVH17" s="98"/>
      <c r="CVI17" s="98"/>
      <c r="CVJ17" s="98"/>
      <c r="CVK17" s="98"/>
      <c r="CVL17" s="98"/>
      <c r="CVM17" s="98"/>
      <c r="CVN17" s="98"/>
      <c r="CVO17" s="98"/>
      <c r="CVP17" s="98"/>
      <c r="CVQ17" s="98"/>
      <c r="CVR17" s="98"/>
      <c r="CVS17" s="98"/>
      <c r="CVT17" s="98"/>
      <c r="CVU17" s="98"/>
      <c r="CVV17" s="98"/>
      <c r="CVW17" s="98"/>
      <c r="CVX17" s="98"/>
      <c r="CVY17" s="98"/>
      <c r="CVZ17" s="98"/>
      <c r="CWA17" s="98"/>
      <c r="CWB17" s="98"/>
      <c r="CWC17" s="98"/>
      <c r="CWD17" s="98"/>
      <c r="CWE17" s="98"/>
      <c r="CWF17" s="98"/>
      <c r="CWG17" s="98"/>
      <c r="CWH17" s="98"/>
      <c r="CWI17" s="98"/>
      <c r="CWJ17" s="98"/>
      <c r="CWK17" s="98"/>
      <c r="CWL17" s="98"/>
      <c r="CWM17" s="98"/>
      <c r="CWN17" s="98"/>
      <c r="CWO17" s="98"/>
      <c r="CWP17" s="98"/>
      <c r="CWQ17" s="98"/>
      <c r="CWR17" s="98"/>
      <c r="CWS17" s="98"/>
      <c r="CWT17" s="98"/>
      <c r="CWU17" s="98"/>
      <c r="CWV17" s="98"/>
      <c r="CWW17" s="98"/>
      <c r="CWX17" s="98"/>
      <c r="CWY17" s="98"/>
      <c r="CWZ17" s="98"/>
      <c r="CXA17" s="98"/>
      <c r="CXB17" s="98"/>
      <c r="CXC17" s="98"/>
      <c r="CXD17" s="98"/>
      <c r="CXE17" s="98"/>
      <c r="CXF17" s="98"/>
      <c r="CXG17" s="98"/>
      <c r="CXH17" s="98"/>
      <c r="CXI17" s="98"/>
      <c r="CXJ17" s="98"/>
      <c r="CXK17" s="98"/>
      <c r="CXL17" s="98"/>
      <c r="CXM17" s="98"/>
      <c r="CXN17" s="98"/>
      <c r="CXO17" s="98"/>
      <c r="CXP17" s="98"/>
      <c r="CXQ17" s="98"/>
      <c r="CXR17" s="98"/>
      <c r="CXS17" s="98"/>
      <c r="CXT17" s="98"/>
      <c r="CXU17" s="98"/>
      <c r="CXV17" s="98"/>
      <c r="CXW17" s="98"/>
      <c r="CXX17" s="98"/>
      <c r="CXY17" s="98"/>
      <c r="CXZ17" s="98"/>
      <c r="CYA17" s="98"/>
      <c r="CYB17" s="98"/>
      <c r="CYC17" s="98"/>
      <c r="CYD17" s="98"/>
      <c r="CYE17" s="98"/>
      <c r="CYF17" s="98"/>
      <c r="CYG17" s="98"/>
      <c r="CYH17" s="98"/>
      <c r="CYI17" s="98"/>
      <c r="CYJ17" s="98"/>
      <c r="CYK17" s="98"/>
      <c r="CYL17" s="98"/>
      <c r="CYM17" s="98"/>
      <c r="CYN17" s="98"/>
      <c r="CYO17" s="98"/>
      <c r="CYP17" s="98"/>
      <c r="CYQ17" s="98"/>
      <c r="CYR17" s="98"/>
      <c r="CYS17" s="98"/>
      <c r="CYT17" s="98"/>
      <c r="CYU17" s="98"/>
      <c r="CYV17" s="98"/>
      <c r="CYW17" s="98"/>
      <c r="CYX17" s="98"/>
      <c r="CYY17" s="98"/>
      <c r="CYZ17" s="98"/>
      <c r="CZA17" s="98"/>
      <c r="CZB17" s="98"/>
      <c r="CZC17" s="98"/>
      <c r="CZD17" s="98"/>
      <c r="CZE17" s="98"/>
      <c r="CZF17" s="98"/>
      <c r="CZG17" s="98"/>
      <c r="CZH17" s="98"/>
      <c r="CZI17" s="98"/>
      <c r="CZJ17" s="98"/>
      <c r="CZK17" s="98"/>
      <c r="CZL17" s="98"/>
      <c r="CZM17" s="98"/>
      <c r="CZN17" s="98"/>
      <c r="CZO17" s="98"/>
      <c r="CZP17" s="98"/>
      <c r="CZQ17" s="98"/>
      <c r="CZR17" s="98"/>
      <c r="CZS17" s="98"/>
      <c r="CZT17" s="98"/>
      <c r="CZU17" s="98"/>
      <c r="CZV17" s="98"/>
      <c r="CZW17" s="98"/>
      <c r="CZX17" s="98"/>
      <c r="CZY17" s="98"/>
      <c r="CZZ17" s="98"/>
      <c r="DAA17" s="98"/>
      <c r="DAB17" s="98"/>
      <c r="DAC17" s="98"/>
      <c r="DAD17" s="98"/>
      <c r="DAE17" s="98"/>
      <c r="DAF17" s="98"/>
      <c r="DAG17" s="98"/>
      <c r="DAH17" s="98"/>
      <c r="DAI17" s="98"/>
      <c r="DAJ17" s="98"/>
      <c r="DAK17" s="98"/>
      <c r="DAL17" s="98"/>
      <c r="DAM17" s="98"/>
      <c r="DAN17" s="98"/>
      <c r="DAO17" s="98"/>
      <c r="DAP17" s="98"/>
      <c r="DAQ17" s="98"/>
      <c r="DAR17" s="98"/>
      <c r="DAS17" s="98"/>
      <c r="DAT17" s="98"/>
      <c r="DAU17" s="98"/>
      <c r="DAV17" s="98"/>
      <c r="DAW17" s="98"/>
      <c r="DAX17" s="98"/>
      <c r="DAY17" s="98"/>
      <c r="DAZ17" s="98"/>
      <c r="DBA17" s="98"/>
      <c r="DBB17" s="98"/>
      <c r="DBC17" s="98"/>
      <c r="DBD17" s="98"/>
      <c r="DBE17" s="98"/>
      <c r="DBF17" s="98"/>
      <c r="DBG17" s="98"/>
      <c r="DBH17" s="98"/>
      <c r="DBI17" s="98"/>
      <c r="DBJ17" s="98"/>
      <c r="DBK17" s="98"/>
      <c r="DBL17" s="98"/>
      <c r="DBM17" s="98"/>
      <c r="DBN17" s="98"/>
      <c r="DBO17" s="98"/>
      <c r="DBP17" s="98"/>
      <c r="DBQ17" s="98"/>
      <c r="DBR17" s="98"/>
      <c r="DBS17" s="98"/>
      <c r="DBT17" s="98"/>
      <c r="DBU17" s="98"/>
      <c r="DBV17" s="98"/>
      <c r="DBW17" s="98"/>
      <c r="DBX17" s="98"/>
      <c r="DBY17" s="98"/>
      <c r="DBZ17" s="98"/>
      <c r="DCA17" s="98"/>
      <c r="DCB17" s="98"/>
      <c r="DCC17" s="98"/>
      <c r="DCD17" s="98"/>
      <c r="DCE17" s="98"/>
      <c r="DCF17" s="98"/>
      <c r="DCG17" s="98"/>
      <c r="DCH17" s="98"/>
      <c r="DCI17" s="98"/>
      <c r="DCJ17" s="98"/>
      <c r="DCK17" s="98"/>
      <c r="DCL17" s="98"/>
      <c r="DCM17" s="98"/>
      <c r="DCN17" s="98"/>
      <c r="DCO17" s="98"/>
      <c r="DCP17" s="98"/>
      <c r="DCQ17" s="98"/>
      <c r="DCR17" s="98"/>
      <c r="DCS17" s="98"/>
      <c r="DCT17" s="98"/>
      <c r="DCU17" s="98"/>
      <c r="DCV17" s="98"/>
      <c r="DCW17" s="98"/>
      <c r="DCX17" s="98"/>
      <c r="DCY17" s="98"/>
      <c r="DCZ17" s="98"/>
      <c r="DDA17" s="98"/>
      <c r="DDB17" s="98"/>
      <c r="DDC17" s="98"/>
      <c r="DDD17" s="98"/>
      <c r="DDE17" s="98"/>
      <c r="DDF17" s="98"/>
      <c r="DDG17" s="98"/>
      <c r="DDH17" s="98"/>
      <c r="DDI17" s="98"/>
      <c r="DDJ17" s="98"/>
      <c r="DDK17" s="98"/>
      <c r="DDL17" s="98"/>
      <c r="DDM17" s="98"/>
      <c r="DDN17" s="98"/>
      <c r="DDO17" s="98"/>
      <c r="DDP17" s="98"/>
      <c r="DDQ17" s="98"/>
      <c r="DDR17" s="98"/>
      <c r="DDS17" s="98"/>
      <c r="DDT17" s="98"/>
      <c r="DDU17" s="98"/>
      <c r="DDV17" s="98"/>
      <c r="DDW17" s="98"/>
      <c r="DDX17" s="98"/>
      <c r="DDY17" s="98"/>
      <c r="DDZ17" s="98"/>
      <c r="DEA17" s="98"/>
      <c r="DEB17" s="98"/>
      <c r="DEC17" s="98"/>
      <c r="DED17" s="98"/>
      <c r="DEE17" s="98"/>
      <c r="DEF17" s="98"/>
      <c r="DEG17" s="98"/>
      <c r="DEH17" s="98"/>
      <c r="DEI17" s="98"/>
      <c r="DEJ17" s="98"/>
      <c r="DEK17" s="98"/>
      <c r="DEL17" s="98"/>
      <c r="DEM17" s="98"/>
      <c r="DEN17" s="98"/>
      <c r="DEO17" s="98"/>
      <c r="DEP17" s="98"/>
      <c r="DEQ17" s="98"/>
      <c r="DER17" s="98"/>
      <c r="DES17" s="98"/>
      <c r="DET17" s="98"/>
      <c r="DEU17" s="98"/>
      <c r="DEV17" s="98"/>
      <c r="DEW17" s="98"/>
      <c r="DEX17" s="98"/>
      <c r="DEY17" s="98"/>
      <c r="DEZ17" s="98"/>
      <c r="DFA17" s="98"/>
      <c r="DFB17" s="98"/>
      <c r="DFC17" s="98"/>
      <c r="DFD17" s="98"/>
      <c r="DFE17" s="98"/>
      <c r="DFF17" s="98"/>
      <c r="DFG17" s="98"/>
      <c r="DFH17" s="98"/>
      <c r="DFI17" s="98"/>
      <c r="DFJ17" s="98"/>
      <c r="DFK17" s="98"/>
      <c r="DFL17" s="98"/>
      <c r="DFM17" s="98"/>
      <c r="DFN17" s="98"/>
      <c r="DFO17" s="98"/>
      <c r="DFP17" s="98"/>
      <c r="DFQ17" s="98"/>
      <c r="DFR17" s="98"/>
      <c r="DFS17" s="98"/>
      <c r="DFT17" s="98"/>
      <c r="DFU17" s="98"/>
      <c r="DFV17" s="98"/>
      <c r="DFW17" s="98"/>
      <c r="DFX17" s="98"/>
      <c r="DFY17" s="98"/>
      <c r="DFZ17" s="98"/>
      <c r="DGA17" s="98"/>
      <c r="DGB17" s="98"/>
      <c r="DGC17" s="98"/>
      <c r="DGD17" s="98"/>
      <c r="DGE17" s="98"/>
      <c r="DGF17" s="98"/>
      <c r="DGG17" s="98"/>
      <c r="DGH17" s="98"/>
      <c r="DGI17" s="98"/>
      <c r="DGJ17" s="98"/>
      <c r="DGK17" s="98"/>
      <c r="DGL17" s="98"/>
      <c r="DGM17" s="98"/>
      <c r="DGN17" s="98"/>
      <c r="DGO17" s="98"/>
      <c r="DGP17" s="98"/>
      <c r="DGQ17" s="98"/>
      <c r="DGR17" s="98"/>
      <c r="DGS17" s="98"/>
      <c r="DGT17" s="98"/>
      <c r="DGU17" s="98"/>
      <c r="DGV17" s="98"/>
      <c r="DGW17" s="98"/>
      <c r="DGX17" s="98"/>
      <c r="DGY17" s="98"/>
      <c r="DGZ17" s="98"/>
      <c r="DHA17" s="98"/>
      <c r="DHB17" s="98"/>
      <c r="DHC17" s="98"/>
      <c r="DHD17" s="98"/>
      <c r="DHE17" s="98"/>
      <c r="DHF17" s="98"/>
      <c r="DHG17" s="98"/>
      <c r="DHH17" s="98"/>
      <c r="DHI17" s="98"/>
      <c r="DHJ17" s="98"/>
      <c r="DHK17" s="98"/>
      <c r="DHL17" s="98"/>
      <c r="DHM17" s="98"/>
      <c r="DHN17" s="98"/>
      <c r="DHO17" s="98"/>
      <c r="DHP17" s="98"/>
      <c r="DHQ17" s="98"/>
      <c r="DHR17" s="98"/>
      <c r="DHS17" s="98"/>
      <c r="DHT17" s="98"/>
      <c r="DHU17" s="98"/>
      <c r="DHV17" s="98"/>
      <c r="DHW17" s="98"/>
      <c r="DHX17" s="98"/>
      <c r="DHY17" s="98"/>
      <c r="DHZ17" s="98"/>
      <c r="DIA17" s="98"/>
      <c r="DIB17" s="98"/>
      <c r="DIC17" s="98"/>
      <c r="DID17" s="98"/>
      <c r="DIE17" s="98"/>
      <c r="DIF17" s="98"/>
      <c r="DIG17" s="98"/>
      <c r="DIH17" s="98"/>
      <c r="DII17" s="98"/>
      <c r="DIJ17" s="98"/>
      <c r="DIK17" s="98"/>
      <c r="DIL17" s="98"/>
      <c r="DIM17" s="98"/>
      <c r="DIN17" s="98"/>
      <c r="DIO17" s="98"/>
      <c r="DIP17" s="98"/>
      <c r="DIQ17" s="98"/>
      <c r="DIR17" s="98"/>
      <c r="DIS17" s="98"/>
      <c r="DIT17" s="98"/>
      <c r="DIU17" s="98"/>
      <c r="DIV17" s="98"/>
      <c r="DIW17" s="98"/>
      <c r="DIX17" s="98"/>
      <c r="DIY17" s="98"/>
      <c r="DIZ17" s="98"/>
      <c r="DJA17" s="98"/>
      <c r="DJB17" s="98"/>
      <c r="DJC17" s="98"/>
      <c r="DJD17" s="98"/>
      <c r="DJE17" s="98"/>
      <c r="DJF17" s="98"/>
      <c r="DJG17" s="98"/>
      <c r="DJH17" s="98"/>
      <c r="DJI17" s="98"/>
      <c r="DJJ17" s="98"/>
      <c r="DJK17" s="98"/>
      <c r="DJL17" s="98"/>
      <c r="DJM17" s="98"/>
      <c r="DJN17" s="98"/>
      <c r="DJO17" s="98"/>
      <c r="DJP17" s="98"/>
      <c r="DJQ17" s="98"/>
      <c r="DJR17" s="98"/>
      <c r="DJS17" s="98"/>
      <c r="DJT17" s="98"/>
      <c r="DJU17" s="98"/>
      <c r="DJV17" s="98"/>
      <c r="DJW17" s="98"/>
      <c r="DJX17" s="98"/>
      <c r="DJY17" s="98"/>
      <c r="DJZ17" s="98"/>
      <c r="DKA17" s="98"/>
      <c r="DKB17" s="98"/>
      <c r="DKC17" s="98"/>
      <c r="DKD17" s="98"/>
      <c r="DKE17" s="98"/>
      <c r="DKF17" s="98"/>
      <c r="DKG17" s="98"/>
      <c r="DKH17" s="98"/>
      <c r="DKI17" s="98"/>
      <c r="DKJ17" s="98"/>
      <c r="DKK17" s="98"/>
      <c r="DKL17" s="98"/>
      <c r="DKM17" s="98"/>
      <c r="DKN17" s="98"/>
      <c r="DKO17" s="98"/>
      <c r="DKP17" s="98"/>
      <c r="DKQ17" s="98"/>
      <c r="DKR17" s="98"/>
      <c r="DKS17" s="98"/>
      <c r="DKT17" s="98"/>
      <c r="DKU17" s="98"/>
      <c r="DKV17" s="98"/>
      <c r="DKW17" s="98"/>
      <c r="DKX17" s="98"/>
      <c r="DKY17" s="98"/>
      <c r="DKZ17" s="98"/>
      <c r="DLA17" s="98"/>
      <c r="DLB17" s="98"/>
      <c r="DLC17" s="98"/>
      <c r="DLD17" s="98"/>
      <c r="DLE17" s="98"/>
      <c r="DLF17" s="98"/>
      <c r="DLG17" s="98"/>
      <c r="DLH17" s="98"/>
      <c r="DLI17" s="98"/>
      <c r="DLJ17" s="98"/>
      <c r="DLK17" s="98"/>
      <c r="DLL17" s="98"/>
      <c r="DLM17" s="98"/>
      <c r="DLN17" s="98"/>
      <c r="DLO17" s="98"/>
      <c r="DLP17" s="98"/>
      <c r="DLQ17" s="98"/>
      <c r="DLR17" s="98"/>
      <c r="DLS17" s="98"/>
      <c r="DLT17" s="98"/>
      <c r="DLU17" s="98"/>
      <c r="DLV17" s="98"/>
      <c r="DLW17" s="98"/>
      <c r="DLX17" s="98"/>
      <c r="DLY17" s="98"/>
      <c r="DLZ17" s="98"/>
      <c r="DMA17" s="98"/>
      <c r="DMB17" s="98"/>
      <c r="DMC17" s="98"/>
      <c r="DMD17" s="98"/>
      <c r="DME17" s="98"/>
      <c r="DMF17" s="98"/>
      <c r="DMG17" s="98"/>
      <c r="DMH17" s="98"/>
      <c r="DMI17" s="98"/>
      <c r="DMJ17" s="98"/>
      <c r="DMK17" s="98"/>
      <c r="DML17" s="98"/>
      <c r="DMM17" s="98"/>
      <c r="DMN17" s="98"/>
      <c r="DMO17" s="98"/>
      <c r="DMP17" s="98"/>
      <c r="DMQ17" s="98"/>
      <c r="DMR17" s="98"/>
      <c r="DMS17" s="98"/>
      <c r="DMT17" s="98"/>
      <c r="DMU17" s="98"/>
      <c r="DMV17" s="98"/>
      <c r="DMW17" s="98"/>
      <c r="DMX17" s="98"/>
      <c r="DMY17" s="98"/>
      <c r="DMZ17" s="98"/>
      <c r="DNA17" s="98"/>
      <c r="DNB17" s="98"/>
      <c r="DNC17" s="98"/>
      <c r="DND17" s="98"/>
      <c r="DNE17" s="98"/>
      <c r="DNF17" s="98"/>
      <c r="DNG17" s="98"/>
      <c r="DNH17" s="98"/>
      <c r="DNI17" s="98"/>
      <c r="DNJ17" s="98"/>
      <c r="DNK17" s="98"/>
      <c r="DNL17" s="98"/>
      <c r="DNM17" s="98"/>
      <c r="DNN17" s="98"/>
      <c r="DNO17" s="98"/>
      <c r="DNP17" s="98"/>
      <c r="DNQ17" s="98"/>
      <c r="DNR17" s="98"/>
      <c r="DNS17" s="98"/>
      <c r="DNT17" s="98"/>
      <c r="DNU17" s="98"/>
      <c r="DNV17" s="98"/>
      <c r="DNW17" s="98"/>
      <c r="DNX17" s="98"/>
      <c r="DNY17" s="98"/>
      <c r="DNZ17" s="98"/>
      <c r="DOA17" s="98"/>
      <c r="DOB17" s="98"/>
      <c r="DOC17" s="98"/>
      <c r="DOD17" s="98"/>
      <c r="DOE17" s="98"/>
      <c r="DOF17" s="98"/>
      <c r="DOG17" s="98"/>
      <c r="DOH17" s="98"/>
      <c r="DOI17" s="98"/>
      <c r="DOJ17" s="98"/>
      <c r="DOK17" s="98"/>
      <c r="DOL17" s="98"/>
      <c r="DOM17" s="98"/>
      <c r="DON17" s="98"/>
      <c r="DOO17" s="98"/>
      <c r="DOP17" s="98"/>
      <c r="DOQ17" s="98"/>
      <c r="DOR17" s="98"/>
      <c r="DOS17" s="98"/>
      <c r="DOT17" s="98"/>
      <c r="DOU17" s="98"/>
      <c r="DOV17" s="98"/>
      <c r="DOW17" s="98"/>
      <c r="DOX17" s="98"/>
      <c r="DOY17" s="98"/>
      <c r="DOZ17" s="98"/>
      <c r="DPA17" s="98"/>
      <c r="DPB17" s="98"/>
      <c r="DPC17" s="98"/>
      <c r="DPD17" s="98"/>
      <c r="DPE17" s="98"/>
      <c r="DPF17" s="98"/>
      <c r="DPG17" s="98"/>
      <c r="DPH17" s="98"/>
      <c r="DPI17" s="98"/>
      <c r="DPJ17" s="98"/>
      <c r="DPK17" s="98"/>
      <c r="DPL17" s="98"/>
      <c r="DPM17" s="98"/>
      <c r="DPN17" s="98"/>
      <c r="DPO17" s="98"/>
      <c r="DPP17" s="98"/>
      <c r="DPQ17" s="98"/>
      <c r="DPR17" s="98"/>
      <c r="DPS17" s="98"/>
      <c r="DPT17" s="98"/>
      <c r="DPU17" s="98"/>
      <c r="DPV17" s="98"/>
      <c r="DPW17" s="98"/>
      <c r="DPX17" s="98"/>
      <c r="DPY17" s="98"/>
      <c r="DPZ17" s="98"/>
      <c r="DQA17" s="98"/>
      <c r="DQB17" s="98"/>
      <c r="DQC17" s="98"/>
      <c r="DQD17" s="98"/>
      <c r="DQE17" s="98"/>
      <c r="DQF17" s="98"/>
      <c r="DQG17" s="98"/>
      <c r="DQH17" s="98"/>
      <c r="DQI17" s="98"/>
      <c r="DQJ17" s="98"/>
      <c r="DQK17" s="98"/>
      <c r="DQL17" s="98"/>
      <c r="DQM17" s="98"/>
      <c r="DQN17" s="98"/>
      <c r="DQO17" s="98"/>
      <c r="DQP17" s="98"/>
      <c r="DQQ17" s="98"/>
      <c r="DQR17" s="98"/>
      <c r="DQS17" s="98"/>
      <c r="DQT17" s="98"/>
      <c r="DQU17" s="98"/>
      <c r="DQV17" s="98"/>
      <c r="DQW17" s="98"/>
      <c r="DQX17" s="98"/>
      <c r="DQY17" s="98"/>
      <c r="DQZ17" s="98"/>
      <c r="DRA17" s="98"/>
      <c r="DRB17" s="98"/>
      <c r="DRC17" s="98"/>
      <c r="DRD17" s="98"/>
      <c r="DRE17" s="98"/>
      <c r="DRF17" s="98"/>
      <c r="DRG17" s="98"/>
      <c r="DRH17" s="98"/>
      <c r="DRI17" s="98"/>
      <c r="DRJ17" s="98"/>
      <c r="DRK17" s="98"/>
      <c r="DRL17" s="98"/>
      <c r="DRM17" s="98"/>
      <c r="DRN17" s="98"/>
      <c r="DRO17" s="98"/>
      <c r="DRP17" s="98"/>
      <c r="DRQ17" s="98"/>
      <c r="DRR17" s="98"/>
      <c r="DRS17" s="98"/>
      <c r="DRT17" s="98"/>
      <c r="DRU17" s="98"/>
      <c r="DRV17" s="98"/>
      <c r="DRW17" s="98"/>
      <c r="DRX17" s="98"/>
      <c r="DRY17" s="98"/>
      <c r="DRZ17" s="98"/>
      <c r="DSA17" s="98"/>
      <c r="DSB17" s="98"/>
      <c r="DSC17" s="98"/>
      <c r="DSD17" s="98"/>
      <c r="DSE17" s="98"/>
      <c r="DSF17" s="98"/>
      <c r="DSG17" s="98"/>
      <c r="DSH17" s="98"/>
      <c r="DSI17" s="98"/>
      <c r="DSJ17" s="98"/>
      <c r="DSK17" s="98"/>
      <c r="DSL17" s="98"/>
      <c r="DSM17" s="98"/>
      <c r="DSN17" s="98"/>
      <c r="DSO17" s="98"/>
      <c r="DSP17" s="98"/>
      <c r="DSQ17" s="98"/>
      <c r="DSR17" s="98"/>
      <c r="DSS17" s="98"/>
      <c r="DST17" s="98"/>
      <c r="DSU17" s="98"/>
      <c r="DSV17" s="98"/>
      <c r="DSW17" s="98"/>
      <c r="DSX17" s="98"/>
      <c r="DSY17" s="98"/>
      <c r="DSZ17" s="98"/>
      <c r="DTA17" s="98"/>
      <c r="DTB17" s="98"/>
      <c r="DTC17" s="98"/>
      <c r="DTD17" s="98"/>
      <c r="DTE17" s="98"/>
      <c r="DTF17" s="98"/>
      <c r="DTG17" s="98"/>
      <c r="DTH17" s="98"/>
      <c r="DTI17" s="98"/>
      <c r="DTJ17" s="98"/>
      <c r="DTK17" s="98"/>
      <c r="DTL17" s="98"/>
      <c r="DTM17" s="98"/>
      <c r="DTN17" s="98"/>
      <c r="DTO17" s="98"/>
      <c r="DTP17" s="98"/>
      <c r="DTQ17" s="98"/>
      <c r="DTR17" s="98"/>
      <c r="DTS17" s="98"/>
      <c r="DTT17" s="98"/>
      <c r="DTU17" s="98"/>
      <c r="DTV17" s="98"/>
      <c r="DTW17" s="98"/>
      <c r="DTX17" s="98"/>
      <c r="DTY17" s="98"/>
      <c r="DTZ17" s="98"/>
      <c r="DUA17" s="98"/>
      <c r="DUB17" s="98"/>
      <c r="DUC17" s="98"/>
      <c r="DUD17" s="98"/>
      <c r="DUE17" s="98"/>
      <c r="DUF17" s="98"/>
      <c r="DUG17" s="98"/>
      <c r="DUH17" s="98"/>
      <c r="DUI17" s="98"/>
      <c r="DUJ17" s="98"/>
      <c r="DUK17" s="98"/>
      <c r="DUL17" s="98"/>
      <c r="DUM17" s="98"/>
      <c r="DUN17" s="98"/>
      <c r="DUO17" s="98"/>
      <c r="DUP17" s="98"/>
      <c r="DUQ17" s="98"/>
      <c r="DUR17" s="98"/>
      <c r="DUS17" s="98"/>
      <c r="DUT17" s="98"/>
      <c r="DUU17" s="98"/>
      <c r="DUV17" s="98"/>
      <c r="DUW17" s="98"/>
      <c r="DUX17" s="98"/>
      <c r="DUY17" s="98"/>
      <c r="DUZ17" s="98"/>
      <c r="DVA17" s="98"/>
      <c r="DVB17" s="98"/>
      <c r="DVC17" s="98"/>
      <c r="DVD17" s="98"/>
      <c r="DVE17" s="98"/>
      <c r="DVF17" s="98"/>
      <c r="DVG17" s="98"/>
      <c r="DVH17" s="98"/>
      <c r="DVI17" s="98"/>
      <c r="DVJ17" s="98"/>
      <c r="DVK17" s="98"/>
      <c r="DVL17" s="98"/>
      <c r="DVM17" s="98"/>
      <c r="DVN17" s="98"/>
      <c r="DVO17" s="98"/>
      <c r="DVP17" s="98"/>
      <c r="DVQ17" s="98"/>
      <c r="DVR17" s="98"/>
      <c r="DVS17" s="98"/>
      <c r="DVT17" s="98"/>
      <c r="DVU17" s="98"/>
      <c r="DVV17" s="98"/>
      <c r="DVW17" s="98"/>
      <c r="DVX17" s="98"/>
      <c r="DVY17" s="98"/>
      <c r="DVZ17" s="98"/>
      <c r="DWA17" s="98"/>
      <c r="DWB17" s="98"/>
      <c r="DWC17" s="98"/>
      <c r="DWD17" s="98"/>
      <c r="DWE17" s="98"/>
      <c r="DWF17" s="98"/>
      <c r="DWG17" s="98"/>
      <c r="DWH17" s="98"/>
      <c r="DWI17" s="98"/>
      <c r="DWJ17" s="98"/>
      <c r="DWK17" s="98"/>
      <c r="DWL17" s="98"/>
      <c r="DWM17" s="98"/>
      <c r="DWN17" s="98"/>
      <c r="DWO17" s="98"/>
      <c r="DWP17" s="98"/>
      <c r="DWQ17" s="98"/>
      <c r="DWR17" s="98"/>
      <c r="DWS17" s="98"/>
      <c r="DWT17" s="98"/>
      <c r="DWU17" s="98"/>
      <c r="DWV17" s="98"/>
      <c r="DWW17" s="98"/>
      <c r="DWX17" s="98"/>
      <c r="DWY17" s="98"/>
      <c r="DWZ17" s="98"/>
      <c r="DXA17" s="98"/>
      <c r="DXB17" s="98"/>
      <c r="DXC17" s="98"/>
      <c r="DXD17" s="98"/>
      <c r="DXE17" s="98"/>
      <c r="DXF17" s="98"/>
      <c r="DXG17" s="98"/>
      <c r="DXH17" s="98"/>
      <c r="DXI17" s="98"/>
      <c r="DXJ17" s="98"/>
      <c r="DXK17" s="98"/>
      <c r="DXL17" s="98"/>
      <c r="DXM17" s="98"/>
      <c r="DXN17" s="98"/>
      <c r="DXO17" s="98"/>
      <c r="DXP17" s="98"/>
      <c r="DXQ17" s="98"/>
      <c r="DXR17" s="98"/>
      <c r="DXS17" s="98"/>
      <c r="DXT17" s="98"/>
      <c r="DXU17" s="98"/>
      <c r="DXV17" s="98"/>
      <c r="DXW17" s="98"/>
      <c r="DXX17" s="98"/>
      <c r="DXY17" s="98"/>
      <c r="DXZ17" s="98"/>
      <c r="DYA17" s="98"/>
      <c r="DYB17" s="98"/>
      <c r="DYC17" s="98"/>
      <c r="DYD17" s="98"/>
      <c r="DYE17" s="98"/>
      <c r="DYF17" s="98"/>
      <c r="DYG17" s="98"/>
      <c r="DYH17" s="98"/>
      <c r="DYI17" s="98"/>
      <c r="DYJ17" s="98"/>
      <c r="DYK17" s="98"/>
      <c r="DYL17" s="98"/>
      <c r="DYM17" s="98"/>
      <c r="DYN17" s="98"/>
      <c r="DYO17" s="98"/>
      <c r="DYP17" s="98"/>
      <c r="DYQ17" s="98"/>
      <c r="DYR17" s="98"/>
      <c r="DYS17" s="98"/>
      <c r="DYT17" s="98"/>
      <c r="DYU17" s="98"/>
      <c r="DYV17" s="98"/>
      <c r="DYW17" s="98"/>
      <c r="DYX17" s="98"/>
      <c r="DYY17" s="98"/>
      <c r="DYZ17" s="98"/>
      <c r="DZA17" s="98"/>
      <c r="DZB17" s="98"/>
      <c r="DZC17" s="98"/>
      <c r="DZD17" s="98"/>
      <c r="DZE17" s="98"/>
      <c r="DZF17" s="98"/>
      <c r="DZG17" s="98"/>
      <c r="DZH17" s="98"/>
      <c r="DZI17" s="98"/>
      <c r="DZJ17" s="98"/>
      <c r="DZK17" s="98"/>
      <c r="DZL17" s="98"/>
      <c r="DZM17" s="98"/>
      <c r="DZN17" s="98"/>
      <c r="DZO17" s="98"/>
      <c r="DZP17" s="98"/>
      <c r="DZQ17" s="98"/>
      <c r="DZR17" s="98"/>
      <c r="DZS17" s="98"/>
      <c r="DZT17" s="98"/>
      <c r="DZU17" s="98"/>
      <c r="DZV17" s="98"/>
      <c r="DZW17" s="98"/>
      <c r="DZX17" s="98"/>
      <c r="DZY17" s="98"/>
      <c r="DZZ17" s="98"/>
      <c r="EAA17" s="98"/>
      <c r="EAB17" s="98"/>
      <c r="EAC17" s="98"/>
      <c r="EAD17" s="98"/>
      <c r="EAE17" s="98"/>
      <c r="EAF17" s="98"/>
      <c r="EAG17" s="98"/>
      <c r="EAH17" s="98"/>
      <c r="EAI17" s="98"/>
      <c r="EAJ17" s="98"/>
      <c r="EAK17" s="98"/>
      <c r="EAL17" s="98"/>
      <c r="EAM17" s="98"/>
      <c r="EAN17" s="98"/>
      <c r="EAO17" s="98"/>
      <c r="EAP17" s="98"/>
      <c r="EAQ17" s="98"/>
      <c r="EAR17" s="98"/>
      <c r="EAS17" s="98"/>
      <c r="EAT17" s="98"/>
      <c r="EAU17" s="98"/>
      <c r="EAV17" s="98"/>
      <c r="EAW17" s="98"/>
      <c r="EAX17" s="98"/>
      <c r="EAY17" s="98"/>
      <c r="EAZ17" s="98"/>
      <c r="EBA17" s="98"/>
      <c r="EBB17" s="98"/>
      <c r="EBC17" s="98"/>
      <c r="EBD17" s="98"/>
      <c r="EBE17" s="98"/>
      <c r="EBF17" s="98"/>
      <c r="EBG17" s="98"/>
      <c r="EBH17" s="98"/>
      <c r="EBI17" s="98"/>
      <c r="EBJ17" s="98"/>
      <c r="EBK17" s="98"/>
      <c r="EBL17" s="98"/>
      <c r="EBM17" s="98"/>
      <c r="EBN17" s="98"/>
      <c r="EBO17" s="98"/>
      <c r="EBP17" s="98"/>
      <c r="EBQ17" s="98"/>
      <c r="EBR17" s="98"/>
      <c r="EBS17" s="98"/>
      <c r="EBT17" s="98"/>
      <c r="EBU17" s="98"/>
      <c r="EBV17" s="98"/>
      <c r="EBW17" s="98"/>
      <c r="EBX17" s="98"/>
      <c r="EBY17" s="98"/>
      <c r="EBZ17" s="98"/>
      <c r="ECA17" s="98"/>
      <c r="ECB17" s="98"/>
      <c r="ECC17" s="98"/>
      <c r="ECD17" s="98"/>
      <c r="ECE17" s="98"/>
      <c r="ECF17" s="98"/>
      <c r="ECG17" s="98"/>
      <c r="ECH17" s="98"/>
      <c r="ECI17" s="98"/>
      <c r="ECJ17" s="98"/>
      <c r="ECK17" s="98"/>
      <c r="ECL17" s="98"/>
      <c r="ECM17" s="98"/>
      <c r="ECN17" s="98"/>
      <c r="ECO17" s="98"/>
      <c r="ECP17" s="98"/>
      <c r="ECQ17" s="98"/>
      <c r="ECR17" s="98"/>
      <c r="ECS17" s="98"/>
      <c r="ECT17" s="98"/>
      <c r="ECU17" s="98"/>
      <c r="ECV17" s="98"/>
      <c r="ECW17" s="98"/>
      <c r="ECX17" s="98"/>
      <c r="ECY17" s="98"/>
      <c r="ECZ17" s="98"/>
      <c r="EDA17" s="98"/>
      <c r="EDB17" s="98"/>
      <c r="EDC17" s="98"/>
      <c r="EDD17" s="98"/>
      <c r="EDE17" s="98"/>
      <c r="EDF17" s="98"/>
      <c r="EDG17" s="98"/>
      <c r="EDH17" s="98"/>
      <c r="EDI17" s="98"/>
      <c r="EDJ17" s="98"/>
      <c r="EDK17" s="98"/>
      <c r="EDL17" s="98"/>
      <c r="EDM17" s="98"/>
      <c r="EDN17" s="98"/>
      <c r="EDO17" s="98"/>
      <c r="EDP17" s="98"/>
      <c r="EDQ17" s="98"/>
      <c r="EDR17" s="98"/>
      <c r="EDS17" s="98"/>
      <c r="EDT17" s="98"/>
      <c r="EDU17" s="98"/>
      <c r="EDV17" s="98"/>
      <c r="EDW17" s="98"/>
      <c r="EDX17" s="98"/>
      <c r="EDY17" s="98"/>
      <c r="EDZ17" s="98"/>
      <c r="EEA17" s="98"/>
      <c r="EEB17" s="98"/>
      <c r="EEC17" s="98"/>
      <c r="EED17" s="98"/>
      <c r="EEE17" s="98"/>
      <c r="EEF17" s="98"/>
      <c r="EEG17" s="98"/>
      <c r="EEH17" s="98"/>
      <c r="EEI17" s="98"/>
      <c r="EEJ17" s="98"/>
      <c r="EEK17" s="98"/>
      <c r="EEL17" s="98"/>
      <c r="EEM17" s="98"/>
      <c r="EEN17" s="98"/>
      <c r="EEO17" s="98"/>
      <c r="EEP17" s="98"/>
      <c r="EEQ17" s="98"/>
      <c r="EER17" s="98"/>
      <c r="EES17" s="98"/>
      <c r="EET17" s="98"/>
      <c r="EEU17" s="98"/>
      <c r="EEV17" s="98"/>
      <c r="EEW17" s="98"/>
      <c r="EEX17" s="98"/>
      <c r="EEY17" s="98"/>
      <c r="EEZ17" s="98"/>
      <c r="EFA17" s="98"/>
      <c r="EFB17" s="98"/>
      <c r="EFC17" s="98"/>
      <c r="EFD17" s="98"/>
      <c r="EFE17" s="98"/>
      <c r="EFF17" s="98"/>
      <c r="EFG17" s="98"/>
      <c r="EFH17" s="98"/>
      <c r="EFI17" s="98"/>
      <c r="EFJ17" s="98"/>
      <c r="EFK17" s="98"/>
      <c r="EFL17" s="98"/>
      <c r="EFM17" s="98"/>
      <c r="EFN17" s="98"/>
      <c r="EFO17" s="98"/>
      <c r="EFP17" s="98"/>
      <c r="EFQ17" s="98"/>
      <c r="EFR17" s="98"/>
      <c r="EFS17" s="98"/>
      <c r="EFT17" s="98"/>
      <c r="EFU17" s="98"/>
      <c r="EFV17" s="98"/>
      <c r="EFW17" s="98"/>
      <c r="EFX17" s="98"/>
      <c r="EFY17" s="98"/>
      <c r="EFZ17" s="98"/>
      <c r="EGA17" s="98"/>
      <c r="EGB17" s="98"/>
      <c r="EGC17" s="98"/>
      <c r="EGD17" s="98"/>
      <c r="EGE17" s="98"/>
      <c r="EGF17" s="98"/>
      <c r="EGG17" s="98"/>
      <c r="EGH17" s="98"/>
      <c r="EGI17" s="98"/>
      <c r="EGJ17" s="98"/>
      <c r="EGK17" s="98"/>
      <c r="EGL17" s="98"/>
      <c r="EGM17" s="98"/>
      <c r="EGN17" s="98"/>
      <c r="EGO17" s="98"/>
      <c r="EGP17" s="98"/>
      <c r="EGQ17" s="98"/>
      <c r="EGR17" s="98"/>
      <c r="EGS17" s="98"/>
      <c r="EGT17" s="98"/>
      <c r="EGU17" s="98"/>
      <c r="EGV17" s="98"/>
      <c r="EGW17" s="98"/>
      <c r="EGX17" s="98"/>
      <c r="EGY17" s="98"/>
      <c r="EGZ17" s="98"/>
      <c r="EHA17" s="98"/>
      <c r="EHB17" s="98"/>
      <c r="EHC17" s="98"/>
      <c r="EHD17" s="98"/>
      <c r="EHE17" s="98"/>
      <c r="EHF17" s="98"/>
      <c r="EHG17" s="98"/>
      <c r="EHH17" s="98"/>
      <c r="EHI17" s="98"/>
      <c r="EHJ17" s="98"/>
      <c r="EHK17" s="98"/>
      <c r="EHL17" s="98"/>
      <c r="EHM17" s="98"/>
      <c r="EHN17" s="98"/>
      <c r="EHO17" s="98"/>
      <c r="EHP17" s="98"/>
      <c r="EHQ17" s="98"/>
      <c r="EHR17" s="98"/>
      <c r="EHS17" s="98"/>
      <c r="EHT17" s="98"/>
      <c r="EHU17" s="98"/>
      <c r="EHV17" s="98"/>
      <c r="EHW17" s="98"/>
      <c r="EHX17" s="98"/>
      <c r="EHY17" s="98"/>
      <c r="EHZ17" s="98"/>
      <c r="EIA17" s="98"/>
      <c r="EIB17" s="98"/>
      <c r="EIC17" s="98"/>
      <c r="EID17" s="98"/>
      <c r="EIE17" s="98"/>
      <c r="EIF17" s="98"/>
      <c r="EIG17" s="98"/>
      <c r="EIH17" s="98"/>
      <c r="EII17" s="98"/>
      <c r="EIJ17" s="98"/>
      <c r="EIK17" s="98"/>
      <c r="EIL17" s="98"/>
      <c r="EIM17" s="98"/>
      <c r="EIN17" s="98"/>
      <c r="EIO17" s="98"/>
      <c r="EIP17" s="98"/>
      <c r="EIQ17" s="98"/>
      <c r="EIR17" s="98"/>
      <c r="EIS17" s="98"/>
      <c r="EIT17" s="98"/>
      <c r="EIU17" s="98"/>
      <c r="EIV17" s="98"/>
      <c r="EIW17" s="98"/>
      <c r="EIX17" s="98"/>
      <c r="EIY17" s="98"/>
      <c r="EIZ17" s="98"/>
      <c r="EJA17" s="98"/>
      <c r="EJB17" s="98"/>
      <c r="EJC17" s="98"/>
      <c r="EJD17" s="98"/>
      <c r="EJE17" s="98"/>
      <c r="EJF17" s="98"/>
      <c r="EJG17" s="98"/>
      <c r="EJH17" s="98"/>
      <c r="EJI17" s="98"/>
      <c r="EJJ17" s="98"/>
      <c r="EJK17" s="98"/>
      <c r="EJL17" s="98"/>
      <c r="EJM17" s="98"/>
      <c r="EJN17" s="98"/>
      <c r="EJO17" s="98"/>
      <c r="EJP17" s="98"/>
      <c r="EJQ17" s="98"/>
      <c r="EJR17" s="98"/>
      <c r="EJS17" s="98"/>
      <c r="EJT17" s="98"/>
      <c r="EJU17" s="98"/>
      <c r="EJV17" s="98"/>
      <c r="EJW17" s="98"/>
      <c r="EJX17" s="98"/>
      <c r="EJY17" s="98"/>
      <c r="EJZ17" s="98"/>
      <c r="EKA17" s="98"/>
      <c r="EKB17" s="98"/>
      <c r="EKC17" s="98"/>
      <c r="EKD17" s="98"/>
      <c r="EKE17" s="98"/>
      <c r="EKF17" s="98"/>
      <c r="EKG17" s="98"/>
      <c r="EKH17" s="98"/>
      <c r="EKI17" s="98"/>
      <c r="EKJ17" s="98"/>
      <c r="EKK17" s="98"/>
      <c r="EKL17" s="98"/>
      <c r="EKM17" s="98"/>
      <c r="EKN17" s="98"/>
      <c r="EKO17" s="98"/>
      <c r="EKP17" s="98"/>
      <c r="EKQ17" s="98"/>
      <c r="EKR17" s="98"/>
      <c r="EKS17" s="98"/>
      <c r="EKT17" s="98"/>
      <c r="EKU17" s="98"/>
      <c r="EKV17" s="98"/>
      <c r="EKW17" s="98"/>
      <c r="EKX17" s="98"/>
      <c r="EKY17" s="98"/>
      <c r="EKZ17" s="98"/>
      <c r="ELA17" s="98"/>
      <c r="ELB17" s="98"/>
      <c r="ELC17" s="98"/>
      <c r="ELD17" s="98"/>
      <c r="ELE17" s="98"/>
      <c r="ELF17" s="98"/>
      <c r="ELG17" s="98"/>
      <c r="ELH17" s="98"/>
      <c r="ELI17" s="98"/>
      <c r="ELJ17" s="98"/>
      <c r="ELK17" s="98"/>
      <c r="ELL17" s="98"/>
      <c r="ELM17" s="98"/>
      <c r="ELN17" s="98"/>
      <c r="ELO17" s="98"/>
      <c r="ELP17" s="98"/>
      <c r="ELQ17" s="98"/>
      <c r="ELR17" s="98"/>
      <c r="ELS17" s="98"/>
      <c r="ELT17" s="98"/>
      <c r="ELU17" s="98"/>
      <c r="ELV17" s="98"/>
      <c r="ELW17" s="98"/>
      <c r="ELX17" s="98"/>
      <c r="ELY17" s="98"/>
      <c r="ELZ17" s="98"/>
      <c r="EMA17" s="98"/>
      <c r="EMB17" s="98"/>
      <c r="EMC17" s="98"/>
      <c r="EMD17" s="98"/>
      <c r="EME17" s="98"/>
      <c r="EMF17" s="98"/>
      <c r="EMG17" s="98"/>
      <c r="EMH17" s="98"/>
      <c r="EMI17" s="98"/>
      <c r="EMJ17" s="98"/>
      <c r="EMK17" s="98"/>
      <c r="EML17" s="98"/>
      <c r="EMM17" s="98"/>
      <c r="EMN17" s="98"/>
      <c r="EMO17" s="98"/>
      <c r="EMP17" s="98"/>
      <c r="EMQ17" s="98"/>
      <c r="EMR17" s="98"/>
      <c r="EMS17" s="98"/>
      <c r="EMT17" s="98"/>
      <c r="EMU17" s="98"/>
      <c r="EMV17" s="98"/>
      <c r="EMW17" s="98"/>
      <c r="EMX17" s="98"/>
      <c r="EMY17" s="98"/>
      <c r="EMZ17" s="98"/>
      <c r="ENA17" s="98"/>
      <c r="ENB17" s="98"/>
      <c r="ENC17" s="98"/>
      <c r="END17" s="98"/>
      <c r="ENE17" s="98"/>
      <c r="ENF17" s="98"/>
      <c r="ENG17" s="98"/>
      <c r="ENH17" s="98"/>
      <c r="ENI17" s="98"/>
      <c r="ENJ17" s="98"/>
      <c r="ENK17" s="98"/>
      <c r="ENL17" s="98"/>
      <c r="ENM17" s="98"/>
      <c r="ENN17" s="98"/>
      <c r="ENO17" s="98"/>
      <c r="ENP17" s="98"/>
      <c r="ENQ17" s="98"/>
      <c r="ENR17" s="98"/>
      <c r="ENS17" s="98"/>
      <c r="ENT17" s="98"/>
      <c r="ENU17" s="98"/>
      <c r="ENV17" s="98"/>
      <c r="ENW17" s="98"/>
      <c r="ENX17" s="98"/>
      <c r="ENY17" s="98"/>
      <c r="ENZ17" s="98"/>
      <c r="EOA17" s="98"/>
      <c r="EOB17" s="98"/>
      <c r="EOC17" s="98"/>
      <c r="EOD17" s="98"/>
      <c r="EOE17" s="98"/>
      <c r="EOF17" s="98"/>
      <c r="EOG17" s="98"/>
      <c r="EOH17" s="98"/>
      <c r="EOI17" s="98"/>
      <c r="EOJ17" s="98"/>
      <c r="EOK17" s="98"/>
      <c r="EOL17" s="98"/>
      <c r="EOM17" s="98"/>
      <c r="EON17" s="98"/>
      <c r="EOO17" s="98"/>
      <c r="EOP17" s="98"/>
      <c r="EOQ17" s="98"/>
      <c r="EOR17" s="98"/>
      <c r="EOS17" s="98"/>
      <c r="EOT17" s="98"/>
      <c r="EOU17" s="98"/>
      <c r="EOV17" s="98"/>
      <c r="EOW17" s="98"/>
      <c r="EOX17" s="98"/>
      <c r="EOY17" s="98"/>
      <c r="EOZ17" s="98"/>
      <c r="EPA17" s="98"/>
      <c r="EPB17" s="98"/>
      <c r="EPC17" s="98"/>
      <c r="EPD17" s="98"/>
      <c r="EPE17" s="98"/>
      <c r="EPF17" s="98"/>
      <c r="EPG17" s="98"/>
      <c r="EPH17" s="98"/>
      <c r="EPI17" s="98"/>
      <c r="EPJ17" s="98"/>
      <c r="EPK17" s="98"/>
      <c r="EPL17" s="98"/>
      <c r="EPM17" s="98"/>
      <c r="EPN17" s="98"/>
      <c r="EPO17" s="98"/>
      <c r="EPP17" s="98"/>
      <c r="EPQ17" s="98"/>
      <c r="EPR17" s="98"/>
      <c r="EPS17" s="98"/>
      <c r="EPT17" s="98"/>
      <c r="EPU17" s="98"/>
      <c r="EPV17" s="98"/>
      <c r="EPW17" s="98"/>
      <c r="EPX17" s="98"/>
      <c r="EPY17" s="98"/>
      <c r="EPZ17" s="98"/>
      <c r="EQA17" s="98"/>
      <c r="EQB17" s="98"/>
      <c r="EQC17" s="98"/>
      <c r="EQD17" s="98"/>
      <c r="EQE17" s="98"/>
      <c r="EQF17" s="98"/>
      <c r="EQG17" s="98"/>
      <c r="EQH17" s="98"/>
      <c r="EQI17" s="98"/>
      <c r="EQJ17" s="98"/>
      <c r="EQK17" s="98"/>
      <c r="EQL17" s="98"/>
      <c r="EQM17" s="98"/>
      <c r="EQN17" s="98"/>
      <c r="EQO17" s="98"/>
      <c r="EQP17" s="98"/>
      <c r="EQQ17" s="98"/>
      <c r="EQR17" s="98"/>
      <c r="EQS17" s="98"/>
      <c r="EQT17" s="98"/>
      <c r="EQU17" s="98"/>
      <c r="EQV17" s="98"/>
      <c r="EQW17" s="98"/>
      <c r="EQX17" s="98"/>
      <c r="EQY17" s="98"/>
      <c r="EQZ17" s="98"/>
      <c r="ERA17" s="98"/>
      <c r="ERB17" s="98"/>
      <c r="ERC17" s="98"/>
      <c r="ERD17" s="98"/>
      <c r="ERE17" s="98"/>
      <c r="ERF17" s="98"/>
      <c r="ERG17" s="98"/>
      <c r="ERH17" s="98"/>
      <c r="ERI17" s="98"/>
      <c r="ERJ17" s="98"/>
      <c r="ERK17" s="98"/>
      <c r="ERL17" s="98"/>
      <c r="ERM17" s="98"/>
      <c r="ERN17" s="98"/>
      <c r="ERO17" s="98"/>
      <c r="ERP17" s="98"/>
      <c r="ERQ17" s="98"/>
      <c r="ERR17" s="98"/>
      <c r="ERS17" s="98"/>
      <c r="ERT17" s="98"/>
      <c r="ERU17" s="98"/>
      <c r="ERV17" s="98"/>
      <c r="ERW17" s="98"/>
      <c r="ERX17" s="98"/>
      <c r="ERY17" s="98"/>
      <c r="ERZ17" s="98"/>
      <c r="ESA17" s="98"/>
      <c r="ESB17" s="98"/>
      <c r="ESC17" s="98"/>
      <c r="ESD17" s="98"/>
      <c r="ESE17" s="98"/>
      <c r="ESF17" s="98"/>
      <c r="ESG17" s="98"/>
      <c r="ESH17" s="98"/>
      <c r="ESI17" s="98"/>
      <c r="ESJ17" s="98"/>
      <c r="ESK17" s="98"/>
      <c r="ESL17" s="98"/>
      <c r="ESM17" s="98"/>
      <c r="ESN17" s="98"/>
      <c r="ESO17" s="98"/>
      <c r="ESP17" s="98"/>
      <c r="ESQ17" s="98"/>
      <c r="ESR17" s="98"/>
      <c r="ESS17" s="98"/>
      <c r="EST17" s="98"/>
      <c r="ESU17" s="98"/>
      <c r="ESV17" s="98"/>
      <c r="ESW17" s="98"/>
      <c r="ESX17" s="98"/>
      <c r="ESY17" s="98"/>
      <c r="ESZ17" s="98"/>
      <c r="ETA17" s="98"/>
      <c r="ETB17" s="98"/>
      <c r="ETC17" s="98"/>
      <c r="ETD17" s="98"/>
      <c r="ETE17" s="98"/>
      <c r="ETF17" s="98"/>
      <c r="ETG17" s="98"/>
      <c r="ETH17" s="98"/>
      <c r="ETI17" s="98"/>
      <c r="ETJ17" s="98"/>
      <c r="ETK17" s="98"/>
      <c r="ETL17" s="98"/>
      <c r="ETM17" s="98"/>
      <c r="ETN17" s="98"/>
      <c r="ETO17" s="98"/>
      <c r="ETP17" s="98"/>
      <c r="ETQ17" s="98"/>
      <c r="ETR17" s="98"/>
      <c r="ETS17" s="98"/>
      <c r="ETT17" s="98"/>
      <c r="ETU17" s="98"/>
      <c r="ETV17" s="98"/>
      <c r="ETW17" s="98"/>
      <c r="ETX17" s="98"/>
      <c r="ETY17" s="98"/>
      <c r="ETZ17" s="98"/>
      <c r="EUA17" s="98"/>
      <c r="EUB17" s="98"/>
      <c r="EUC17" s="98"/>
      <c r="EUD17" s="98"/>
      <c r="EUE17" s="98"/>
      <c r="EUF17" s="98"/>
      <c r="EUG17" s="98"/>
      <c r="EUH17" s="98"/>
      <c r="EUI17" s="98"/>
      <c r="EUJ17" s="98"/>
      <c r="EUK17" s="98"/>
      <c r="EUL17" s="98"/>
      <c r="EUM17" s="98"/>
      <c r="EUN17" s="98"/>
      <c r="EUO17" s="98"/>
      <c r="EUP17" s="98"/>
      <c r="EUQ17" s="98"/>
      <c r="EUR17" s="98"/>
      <c r="EUS17" s="98"/>
      <c r="EUT17" s="98"/>
      <c r="EUU17" s="98"/>
      <c r="EUV17" s="98"/>
      <c r="EUW17" s="98"/>
      <c r="EUX17" s="98"/>
      <c r="EUY17" s="98"/>
      <c r="EUZ17" s="98"/>
      <c r="EVA17" s="98"/>
      <c r="EVB17" s="98"/>
      <c r="EVC17" s="98"/>
      <c r="EVD17" s="98"/>
      <c r="EVE17" s="98"/>
      <c r="EVF17" s="98"/>
      <c r="EVG17" s="98"/>
      <c r="EVH17" s="98"/>
      <c r="EVI17" s="98"/>
      <c r="EVJ17" s="98"/>
      <c r="EVK17" s="98"/>
      <c r="EVL17" s="98"/>
      <c r="EVM17" s="98"/>
      <c r="EVN17" s="98"/>
      <c r="EVO17" s="98"/>
      <c r="EVP17" s="98"/>
      <c r="EVQ17" s="98"/>
      <c r="EVR17" s="98"/>
      <c r="EVS17" s="98"/>
      <c r="EVT17" s="98"/>
      <c r="EVU17" s="98"/>
      <c r="EVV17" s="98"/>
      <c r="EVW17" s="98"/>
      <c r="EVX17" s="98"/>
      <c r="EVY17" s="98"/>
      <c r="EVZ17" s="98"/>
      <c r="EWA17" s="98"/>
      <c r="EWB17" s="98"/>
      <c r="EWC17" s="98"/>
      <c r="EWD17" s="98"/>
      <c r="EWE17" s="98"/>
      <c r="EWF17" s="98"/>
      <c r="EWG17" s="98"/>
      <c r="EWH17" s="98"/>
      <c r="EWI17" s="98"/>
      <c r="EWJ17" s="98"/>
      <c r="EWK17" s="98"/>
      <c r="EWL17" s="98"/>
      <c r="EWM17" s="98"/>
      <c r="EWN17" s="98"/>
      <c r="EWO17" s="98"/>
      <c r="EWP17" s="98"/>
      <c r="EWQ17" s="98"/>
      <c r="EWR17" s="98"/>
      <c r="EWS17" s="98"/>
      <c r="EWT17" s="98"/>
      <c r="EWU17" s="98"/>
      <c r="EWV17" s="98"/>
      <c r="EWW17" s="98"/>
      <c r="EWX17" s="98"/>
      <c r="EWY17" s="98"/>
      <c r="EWZ17" s="98"/>
      <c r="EXA17" s="98"/>
      <c r="EXB17" s="98"/>
      <c r="EXC17" s="98"/>
      <c r="EXD17" s="98"/>
      <c r="EXE17" s="98"/>
      <c r="EXF17" s="98"/>
      <c r="EXG17" s="98"/>
      <c r="EXH17" s="98"/>
      <c r="EXI17" s="98"/>
      <c r="EXJ17" s="98"/>
      <c r="EXK17" s="98"/>
      <c r="EXL17" s="98"/>
      <c r="EXM17" s="98"/>
      <c r="EXN17" s="98"/>
      <c r="EXO17" s="98"/>
      <c r="EXP17" s="98"/>
      <c r="EXQ17" s="98"/>
      <c r="EXR17" s="98"/>
      <c r="EXS17" s="98"/>
      <c r="EXT17" s="98"/>
      <c r="EXU17" s="98"/>
      <c r="EXV17" s="98"/>
      <c r="EXW17" s="98"/>
      <c r="EXX17" s="98"/>
      <c r="EXY17" s="98"/>
      <c r="EXZ17" s="98"/>
      <c r="EYA17" s="98"/>
      <c r="EYB17" s="98"/>
      <c r="EYC17" s="98"/>
      <c r="EYD17" s="98"/>
      <c r="EYE17" s="98"/>
      <c r="EYF17" s="98"/>
      <c r="EYG17" s="98"/>
      <c r="EYH17" s="98"/>
      <c r="EYI17" s="98"/>
      <c r="EYJ17" s="98"/>
      <c r="EYK17" s="98"/>
      <c r="EYL17" s="98"/>
      <c r="EYM17" s="98"/>
      <c r="EYN17" s="98"/>
      <c r="EYO17" s="98"/>
      <c r="EYP17" s="98"/>
      <c r="EYQ17" s="98"/>
      <c r="EYR17" s="98"/>
      <c r="EYS17" s="98"/>
      <c r="EYT17" s="98"/>
      <c r="EYU17" s="98"/>
      <c r="EYV17" s="98"/>
      <c r="EYW17" s="98"/>
      <c r="EYX17" s="98"/>
      <c r="EYY17" s="98"/>
      <c r="EYZ17" s="98"/>
      <c r="EZA17" s="98"/>
      <c r="EZB17" s="98"/>
      <c r="EZC17" s="98"/>
      <c r="EZD17" s="98"/>
      <c r="EZE17" s="98"/>
      <c r="EZF17" s="98"/>
      <c r="EZG17" s="98"/>
      <c r="EZH17" s="98"/>
      <c r="EZI17" s="98"/>
      <c r="EZJ17" s="98"/>
      <c r="EZK17" s="98"/>
      <c r="EZL17" s="98"/>
      <c r="EZM17" s="98"/>
      <c r="EZN17" s="98"/>
      <c r="EZO17" s="98"/>
      <c r="EZP17" s="98"/>
      <c r="EZQ17" s="98"/>
      <c r="EZR17" s="98"/>
      <c r="EZS17" s="98"/>
      <c r="EZT17" s="98"/>
      <c r="EZU17" s="98"/>
      <c r="EZV17" s="98"/>
      <c r="EZW17" s="98"/>
      <c r="EZX17" s="98"/>
      <c r="EZY17" s="98"/>
      <c r="EZZ17" s="98"/>
      <c r="FAA17" s="98"/>
      <c r="FAB17" s="98"/>
      <c r="FAC17" s="98"/>
      <c r="FAD17" s="98"/>
      <c r="FAE17" s="98"/>
      <c r="FAF17" s="98"/>
      <c r="FAG17" s="98"/>
      <c r="FAH17" s="98"/>
      <c r="FAI17" s="98"/>
      <c r="FAJ17" s="98"/>
      <c r="FAK17" s="98"/>
      <c r="FAL17" s="98"/>
      <c r="FAM17" s="98"/>
      <c r="FAN17" s="98"/>
      <c r="FAO17" s="98"/>
      <c r="FAP17" s="98"/>
      <c r="FAQ17" s="98"/>
      <c r="FAR17" s="98"/>
      <c r="FAS17" s="98"/>
      <c r="FAT17" s="98"/>
      <c r="FAU17" s="98"/>
      <c r="FAV17" s="98"/>
      <c r="FAW17" s="98"/>
      <c r="FAX17" s="98"/>
      <c r="FAY17" s="98"/>
      <c r="FAZ17" s="98"/>
      <c r="FBA17" s="98"/>
      <c r="FBB17" s="98"/>
      <c r="FBC17" s="98"/>
      <c r="FBD17" s="98"/>
      <c r="FBE17" s="98"/>
      <c r="FBF17" s="98"/>
      <c r="FBG17" s="98"/>
      <c r="FBH17" s="98"/>
      <c r="FBI17" s="98"/>
      <c r="FBJ17" s="98"/>
      <c r="FBK17" s="98"/>
      <c r="FBL17" s="98"/>
      <c r="FBM17" s="98"/>
      <c r="FBN17" s="98"/>
      <c r="FBO17" s="98"/>
      <c r="FBP17" s="98"/>
      <c r="FBQ17" s="98"/>
      <c r="FBR17" s="98"/>
      <c r="FBS17" s="98"/>
      <c r="FBT17" s="98"/>
      <c r="FBU17" s="98"/>
      <c r="FBV17" s="98"/>
      <c r="FBW17" s="98"/>
      <c r="FBX17" s="98"/>
      <c r="FBY17" s="98"/>
      <c r="FBZ17" s="98"/>
      <c r="FCA17" s="98"/>
      <c r="FCB17" s="98"/>
      <c r="FCC17" s="98"/>
      <c r="FCD17" s="98"/>
      <c r="FCE17" s="98"/>
      <c r="FCF17" s="98"/>
      <c r="FCG17" s="98"/>
      <c r="FCH17" s="98"/>
      <c r="FCI17" s="98"/>
      <c r="FCJ17" s="98"/>
      <c r="FCK17" s="98"/>
      <c r="FCL17" s="98"/>
      <c r="FCM17" s="98"/>
      <c r="FCN17" s="98"/>
      <c r="FCO17" s="98"/>
      <c r="FCP17" s="98"/>
      <c r="FCQ17" s="98"/>
      <c r="FCR17" s="98"/>
      <c r="FCS17" s="98"/>
      <c r="FCT17" s="98"/>
      <c r="FCU17" s="98"/>
      <c r="FCV17" s="98"/>
      <c r="FCW17" s="98"/>
      <c r="FCX17" s="98"/>
      <c r="FCY17" s="98"/>
      <c r="FCZ17" s="98"/>
      <c r="FDA17" s="98"/>
      <c r="FDB17" s="98"/>
      <c r="FDC17" s="98"/>
      <c r="FDD17" s="98"/>
      <c r="FDE17" s="98"/>
      <c r="FDF17" s="98"/>
      <c r="FDG17" s="98"/>
      <c r="FDH17" s="98"/>
      <c r="FDI17" s="98"/>
      <c r="FDJ17" s="98"/>
      <c r="FDK17" s="98"/>
      <c r="FDL17" s="98"/>
      <c r="FDM17" s="98"/>
      <c r="FDN17" s="98"/>
      <c r="FDO17" s="98"/>
      <c r="FDP17" s="98"/>
      <c r="FDQ17" s="98"/>
      <c r="FDR17" s="98"/>
      <c r="FDS17" s="98"/>
      <c r="FDT17" s="98"/>
      <c r="FDU17" s="98"/>
      <c r="FDV17" s="98"/>
      <c r="FDW17" s="98"/>
      <c r="FDX17" s="98"/>
      <c r="FDY17" s="98"/>
      <c r="FDZ17" s="98"/>
      <c r="FEA17" s="98"/>
      <c r="FEB17" s="98"/>
      <c r="FEC17" s="98"/>
      <c r="FED17" s="98"/>
      <c r="FEE17" s="98"/>
      <c r="FEF17" s="98"/>
      <c r="FEG17" s="98"/>
      <c r="FEH17" s="98"/>
      <c r="FEI17" s="98"/>
      <c r="FEJ17" s="98"/>
      <c r="FEK17" s="98"/>
      <c r="FEL17" s="98"/>
      <c r="FEM17" s="98"/>
      <c r="FEN17" s="98"/>
      <c r="FEO17" s="98"/>
      <c r="FEP17" s="98"/>
      <c r="FEQ17" s="98"/>
      <c r="FER17" s="98"/>
      <c r="FES17" s="98"/>
      <c r="FET17" s="98"/>
      <c r="FEU17" s="98"/>
      <c r="FEV17" s="98"/>
      <c r="FEW17" s="98"/>
      <c r="FEX17" s="98"/>
      <c r="FEY17" s="98"/>
      <c r="FEZ17" s="98"/>
      <c r="FFA17" s="98"/>
      <c r="FFB17" s="98"/>
      <c r="FFC17" s="98"/>
      <c r="FFD17" s="98"/>
      <c r="FFE17" s="98"/>
      <c r="FFF17" s="98"/>
      <c r="FFG17" s="98"/>
      <c r="FFH17" s="98"/>
      <c r="FFI17" s="98"/>
      <c r="FFJ17" s="98"/>
      <c r="FFK17" s="98"/>
      <c r="FFL17" s="98"/>
      <c r="FFM17" s="98"/>
      <c r="FFN17" s="98"/>
      <c r="FFO17" s="98"/>
      <c r="FFP17" s="98"/>
      <c r="FFQ17" s="98"/>
      <c r="FFR17" s="98"/>
      <c r="FFS17" s="98"/>
      <c r="FFT17" s="98"/>
      <c r="FFU17" s="98"/>
      <c r="FFV17" s="98"/>
      <c r="FFW17" s="98"/>
      <c r="FFX17" s="98"/>
      <c r="FFY17" s="98"/>
      <c r="FFZ17" s="98"/>
      <c r="FGA17" s="98"/>
      <c r="FGB17" s="98"/>
      <c r="FGC17" s="98"/>
      <c r="FGD17" s="98"/>
      <c r="FGE17" s="98"/>
      <c r="FGF17" s="98"/>
      <c r="FGG17" s="98"/>
      <c r="FGH17" s="98"/>
      <c r="FGI17" s="98"/>
      <c r="FGJ17" s="98"/>
      <c r="FGK17" s="98"/>
      <c r="FGL17" s="98"/>
      <c r="FGM17" s="98"/>
      <c r="FGN17" s="98"/>
      <c r="FGO17" s="98"/>
      <c r="FGP17" s="98"/>
      <c r="FGQ17" s="98"/>
      <c r="FGR17" s="98"/>
      <c r="FGS17" s="98"/>
      <c r="FGT17" s="98"/>
      <c r="FGU17" s="98"/>
      <c r="FGV17" s="98"/>
      <c r="FGW17" s="98"/>
      <c r="FGX17" s="98"/>
      <c r="FGY17" s="98"/>
      <c r="FGZ17" s="98"/>
      <c r="FHA17" s="98"/>
      <c r="FHB17" s="98"/>
      <c r="FHC17" s="98"/>
      <c r="FHD17" s="98"/>
      <c r="FHE17" s="98"/>
      <c r="FHF17" s="98"/>
      <c r="FHG17" s="98"/>
      <c r="FHH17" s="98"/>
      <c r="FHI17" s="98"/>
      <c r="FHJ17" s="98"/>
      <c r="FHK17" s="98"/>
      <c r="FHL17" s="98"/>
      <c r="FHM17" s="98"/>
      <c r="FHN17" s="98"/>
      <c r="FHO17" s="98"/>
      <c r="FHP17" s="98"/>
      <c r="FHQ17" s="98"/>
      <c r="FHR17" s="98"/>
      <c r="FHS17" s="98"/>
      <c r="FHT17" s="98"/>
      <c r="FHU17" s="98"/>
      <c r="FHV17" s="98"/>
      <c r="FHW17" s="98"/>
      <c r="FHX17" s="98"/>
      <c r="FHY17" s="98"/>
      <c r="FHZ17" s="98"/>
      <c r="FIA17" s="98"/>
      <c r="FIB17" s="98"/>
      <c r="FIC17" s="98"/>
      <c r="FID17" s="98"/>
      <c r="FIE17" s="98"/>
      <c r="FIF17" s="98"/>
      <c r="FIG17" s="98"/>
      <c r="FIH17" s="98"/>
      <c r="FII17" s="98"/>
      <c r="FIJ17" s="98"/>
      <c r="FIK17" s="98"/>
      <c r="FIL17" s="98"/>
      <c r="FIM17" s="98"/>
      <c r="FIN17" s="98"/>
      <c r="FIO17" s="98"/>
      <c r="FIP17" s="98"/>
      <c r="FIQ17" s="98"/>
      <c r="FIR17" s="98"/>
      <c r="FIS17" s="98"/>
      <c r="FIT17" s="98"/>
      <c r="FIU17" s="98"/>
      <c r="FIV17" s="98"/>
      <c r="FIW17" s="98"/>
      <c r="FIX17" s="98"/>
      <c r="FIY17" s="98"/>
      <c r="FIZ17" s="98"/>
      <c r="FJA17" s="98"/>
      <c r="FJB17" s="98"/>
      <c r="FJC17" s="98"/>
      <c r="FJD17" s="98"/>
      <c r="FJE17" s="98"/>
      <c r="FJF17" s="98"/>
      <c r="FJG17" s="98"/>
      <c r="FJH17" s="98"/>
      <c r="FJI17" s="98"/>
      <c r="FJJ17" s="98"/>
      <c r="FJK17" s="98"/>
      <c r="FJL17" s="98"/>
      <c r="FJM17" s="98"/>
      <c r="FJN17" s="98"/>
      <c r="FJO17" s="98"/>
      <c r="FJP17" s="98"/>
      <c r="FJQ17" s="98"/>
      <c r="FJR17" s="98"/>
      <c r="FJS17" s="98"/>
      <c r="FJT17" s="98"/>
      <c r="FJU17" s="98"/>
      <c r="FJV17" s="98"/>
      <c r="FJW17" s="98"/>
      <c r="FJX17" s="98"/>
      <c r="FJY17" s="98"/>
      <c r="FJZ17" s="98"/>
      <c r="FKA17" s="98"/>
      <c r="FKB17" s="98"/>
      <c r="FKC17" s="98"/>
      <c r="FKD17" s="98"/>
      <c r="FKE17" s="98"/>
      <c r="FKF17" s="98"/>
      <c r="FKG17" s="98"/>
      <c r="FKH17" s="98"/>
      <c r="FKI17" s="98"/>
      <c r="FKJ17" s="98"/>
      <c r="FKK17" s="98"/>
      <c r="FKL17" s="98"/>
      <c r="FKM17" s="98"/>
      <c r="FKN17" s="98"/>
      <c r="FKO17" s="98"/>
      <c r="FKP17" s="98"/>
      <c r="FKQ17" s="98"/>
      <c r="FKR17" s="98"/>
      <c r="FKS17" s="98"/>
      <c r="FKT17" s="98"/>
      <c r="FKU17" s="98"/>
      <c r="FKV17" s="98"/>
      <c r="FKW17" s="98"/>
      <c r="FKX17" s="98"/>
      <c r="FKY17" s="98"/>
      <c r="FKZ17" s="98"/>
      <c r="FLA17" s="98"/>
      <c r="FLB17" s="98"/>
      <c r="FLC17" s="98"/>
      <c r="FLD17" s="98"/>
      <c r="FLE17" s="98"/>
      <c r="FLF17" s="98"/>
      <c r="FLG17" s="98"/>
      <c r="FLH17" s="98"/>
      <c r="FLI17" s="98"/>
      <c r="FLJ17" s="98"/>
      <c r="FLK17" s="98"/>
      <c r="FLL17" s="98"/>
      <c r="FLM17" s="98"/>
      <c r="FLN17" s="98"/>
      <c r="FLO17" s="98"/>
      <c r="FLP17" s="98"/>
      <c r="FLQ17" s="98"/>
      <c r="FLR17" s="98"/>
      <c r="FLS17" s="98"/>
      <c r="FLT17" s="98"/>
      <c r="FLU17" s="98"/>
      <c r="FLV17" s="98"/>
      <c r="FLW17" s="98"/>
      <c r="FLX17" s="98"/>
      <c r="FLY17" s="98"/>
      <c r="FLZ17" s="98"/>
      <c r="FMA17" s="98"/>
      <c r="FMB17" s="98"/>
      <c r="FMC17" s="98"/>
      <c r="FMD17" s="98"/>
      <c r="FME17" s="98"/>
      <c r="FMF17" s="98"/>
      <c r="FMG17" s="98"/>
      <c r="FMH17" s="98"/>
      <c r="FMI17" s="98"/>
      <c r="FMJ17" s="98"/>
      <c r="FMK17" s="98"/>
      <c r="FML17" s="98"/>
      <c r="FMM17" s="98"/>
      <c r="FMN17" s="98"/>
      <c r="FMO17" s="98"/>
      <c r="FMP17" s="98"/>
      <c r="FMQ17" s="98"/>
      <c r="FMR17" s="98"/>
      <c r="FMS17" s="98"/>
      <c r="FMT17" s="98"/>
      <c r="FMU17" s="98"/>
      <c r="FMV17" s="98"/>
      <c r="FMW17" s="98"/>
      <c r="FMX17" s="98"/>
      <c r="FMY17" s="98"/>
      <c r="FMZ17" s="98"/>
      <c r="FNA17" s="98"/>
      <c r="FNB17" s="98"/>
      <c r="FNC17" s="98"/>
      <c r="FND17" s="98"/>
      <c r="FNE17" s="98"/>
      <c r="FNF17" s="98"/>
      <c r="FNG17" s="98"/>
      <c r="FNH17" s="98"/>
      <c r="FNI17" s="98"/>
      <c r="FNJ17" s="98"/>
      <c r="FNK17" s="98"/>
      <c r="FNL17" s="98"/>
      <c r="FNM17" s="98"/>
      <c r="FNN17" s="98"/>
      <c r="FNO17" s="98"/>
      <c r="FNP17" s="98"/>
      <c r="FNQ17" s="98"/>
      <c r="FNR17" s="98"/>
      <c r="FNS17" s="98"/>
      <c r="FNT17" s="98"/>
      <c r="FNU17" s="98"/>
      <c r="FNV17" s="98"/>
      <c r="FNW17" s="98"/>
      <c r="FNX17" s="98"/>
      <c r="FNY17" s="98"/>
      <c r="FNZ17" s="98"/>
      <c r="FOA17" s="98"/>
      <c r="FOB17" s="98"/>
      <c r="FOC17" s="98"/>
      <c r="FOD17" s="98"/>
      <c r="FOE17" s="98"/>
      <c r="FOF17" s="98"/>
      <c r="FOG17" s="98"/>
      <c r="FOH17" s="98"/>
      <c r="FOI17" s="98"/>
      <c r="FOJ17" s="98"/>
      <c r="FOK17" s="98"/>
      <c r="FOL17" s="98"/>
      <c r="FOM17" s="98"/>
      <c r="FON17" s="98"/>
      <c r="FOO17" s="98"/>
      <c r="FOP17" s="98"/>
      <c r="FOQ17" s="98"/>
      <c r="FOR17" s="98"/>
      <c r="FOS17" s="98"/>
      <c r="FOT17" s="98"/>
      <c r="FOU17" s="98"/>
      <c r="FOV17" s="98"/>
      <c r="FOW17" s="98"/>
      <c r="FOX17" s="98"/>
      <c r="FOY17" s="98"/>
      <c r="FOZ17" s="98"/>
      <c r="FPA17" s="98"/>
      <c r="FPB17" s="98"/>
      <c r="FPC17" s="98"/>
      <c r="FPD17" s="98"/>
      <c r="FPE17" s="98"/>
      <c r="FPF17" s="98"/>
      <c r="FPG17" s="98"/>
      <c r="FPH17" s="98"/>
      <c r="FPI17" s="98"/>
      <c r="FPJ17" s="98"/>
      <c r="FPK17" s="98"/>
      <c r="FPL17" s="98"/>
      <c r="FPM17" s="98"/>
      <c r="FPN17" s="98"/>
      <c r="FPO17" s="98"/>
      <c r="FPP17" s="98"/>
      <c r="FPQ17" s="98"/>
      <c r="FPR17" s="98"/>
      <c r="FPS17" s="98"/>
      <c r="FPT17" s="98"/>
      <c r="FPU17" s="98"/>
      <c r="FPV17" s="98"/>
      <c r="FPW17" s="98"/>
      <c r="FPX17" s="98"/>
      <c r="FPY17" s="98"/>
      <c r="FPZ17" s="98"/>
      <c r="FQA17" s="98"/>
      <c r="FQB17" s="98"/>
      <c r="FQC17" s="98"/>
      <c r="FQD17" s="98"/>
      <c r="FQE17" s="98"/>
      <c r="FQF17" s="98"/>
      <c r="FQG17" s="98"/>
      <c r="FQH17" s="98"/>
      <c r="FQI17" s="98"/>
      <c r="FQJ17" s="98"/>
      <c r="FQK17" s="98"/>
      <c r="FQL17" s="98"/>
      <c r="FQM17" s="98"/>
      <c r="FQN17" s="98"/>
      <c r="FQO17" s="98"/>
      <c r="FQP17" s="98"/>
      <c r="FQQ17" s="98"/>
      <c r="FQR17" s="98"/>
      <c r="FQS17" s="98"/>
      <c r="FQT17" s="98"/>
      <c r="FQU17" s="98"/>
      <c r="FQV17" s="98"/>
      <c r="FQW17" s="98"/>
      <c r="FQX17" s="98"/>
      <c r="FQY17" s="98"/>
      <c r="FQZ17" s="98"/>
      <c r="FRA17" s="98"/>
      <c r="FRB17" s="98"/>
      <c r="FRC17" s="98"/>
      <c r="FRD17" s="98"/>
      <c r="FRE17" s="98"/>
      <c r="FRF17" s="98"/>
      <c r="FRG17" s="98"/>
      <c r="FRH17" s="98"/>
      <c r="FRI17" s="98"/>
      <c r="FRJ17" s="98"/>
      <c r="FRK17" s="98"/>
      <c r="FRL17" s="98"/>
      <c r="FRM17" s="98"/>
      <c r="FRN17" s="98"/>
      <c r="FRO17" s="98"/>
      <c r="FRP17" s="98"/>
      <c r="FRQ17" s="98"/>
      <c r="FRR17" s="98"/>
      <c r="FRS17" s="98"/>
      <c r="FRT17" s="98"/>
      <c r="FRU17" s="98"/>
      <c r="FRV17" s="98"/>
      <c r="FRW17" s="98"/>
      <c r="FRX17" s="98"/>
      <c r="FRY17" s="98"/>
      <c r="FRZ17" s="98"/>
      <c r="FSA17" s="98"/>
      <c r="FSB17" s="98"/>
      <c r="FSC17" s="98"/>
      <c r="FSD17" s="98"/>
      <c r="FSE17" s="98"/>
      <c r="FSF17" s="98"/>
      <c r="FSG17" s="98"/>
      <c r="FSH17" s="98"/>
      <c r="FSI17" s="98"/>
      <c r="FSJ17" s="98"/>
      <c r="FSK17" s="98"/>
      <c r="FSL17" s="98"/>
      <c r="FSM17" s="98"/>
      <c r="FSN17" s="98"/>
      <c r="FSO17" s="98"/>
      <c r="FSP17" s="98"/>
      <c r="FSQ17" s="98"/>
      <c r="FSR17" s="98"/>
      <c r="FSS17" s="98"/>
      <c r="FST17" s="98"/>
      <c r="FSU17" s="98"/>
      <c r="FSV17" s="98"/>
      <c r="FSW17" s="98"/>
      <c r="FSX17" s="98"/>
      <c r="FSY17" s="98"/>
      <c r="FSZ17" s="98"/>
      <c r="FTA17" s="98"/>
      <c r="FTB17" s="98"/>
      <c r="FTC17" s="98"/>
      <c r="FTD17" s="98"/>
      <c r="FTE17" s="98"/>
      <c r="FTF17" s="98"/>
      <c r="FTG17" s="98"/>
      <c r="FTH17" s="98"/>
      <c r="FTI17" s="98"/>
      <c r="FTJ17" s="98"/>
      <c r="FTK17" s="98"/>
      <c r="FTL17" s="98"/>
      <c r="FTM17" s="98"/>
      <c r="FTN17" s="98"/>
      <c r="FTO17" s="98"/>
      <c r="FTP17" s="98"/>
      <c r="FTQ17" s="98"/>
      <c r="FTR17" s="98"/>
      <c r="FTS17" s="98"/>
      <c r="FTT17" s="98"/>
      <c r="FTU17" s="98"/>
      <c r="FTV17" s="98"/>
      <c r="FTW17" s="98"/>
      <c r="FTX17" s="98"/>
      <c r="FTY17" s="98"/>
      <c r="FTZ17" s="98"/>
      <c r="FUA17" s="98"/>
      <c r="FUB17" s="98"/>
      <c r="FUC17" s="98"/>
      <c r="FUD17" s="98"/>
      <c r="FUE17" s="98"/>
      <c r="FUF17" s="98"/>
      <c r="FUG17" s="98"/>
      <c r="FUH17" s="98"/>
      <c r="FUI17" s="98"/>
      <c r="FUJ17" s="98"/>
      <c r="FUK17" s="98"/>
      <c r="FUL17" s="98"/>
      <c r="FUM17" s="98"/>
      <c r="FUN17" s="98"/>
      <c r="FUO17" s="98"/>
      <c r="FUP17" s="98"/>
      <c r="FUQ17" s="98"/>
      <c r="FUR17" s="98"/>
      <c r="FUS17" s="98"/>
      <c r="FUT17" s="98"/>
      <c r="FUU17" s="98"/>
      <c r="FUV17" s="98"/>
      <c r="FUW17" s="98"/>
      <c r="FUX17" s="98"/>
      <c r="FUY17" s="98"/>
      <c r="FUZ17" s="98"/>
      <c r="FVA17" s="98"/>
      <c r="FVB17" s="98"/>
      <c r="FVC17" s="98"/>
      <c r="FVD17" s="98"/>
      <c r="FVE17" s="98"/>
      <c r="FVF17" s="98"/>
      <c r="FVG17" s="98"/>
      <c r="FVH17" s="98"/>
      <c r="FVI17" s="98"/>
      <c r="FVJ17" s="98"/>
      <c r="FVK17" s="98"/>
      <c r="FVL17" s="98"/>
      <c r="FVM17" s="98"/>
      <c r="FVN17" s="98"/>
      <c r="FVO17" s="98"/>
      <c r="FVP17" s="98"/>
      <c r="FVQ17" s="98"/>
      <c r="FVR17" s="98"/>
      <c r="FVS17" s="98"/>
      <c r="FVT17" s="98"/>
      <c r="FVU17" s="98"/>
      <c r="FVV17" s="98"/>
      <c r="FVW17" s="98"/>
      <c r="FVX17" s="98"/>
      <c r="FVY17" s="98"/>
      <c r="FVZ17" s="98"/>
      <c r="FWA17" s="98"/>
      <c r="FWB17" s="98"/>
      <c r="FWC17" s="98"/>
      <c r="FWD17" s="98"/>
      <c r="FWE17" s="98"/>
      <c r="FWF17" s="98"/>
      <c r="FWG17" s="98"/>
      <c r="FWH17" s="98"/>
      <c r="FWI17" s="98"/>
      <c r="FWJ17" s="98"/>
      <c r="FWK17" s="98"/>
      <c r="FWL17" s="98"/>
      <c r="FWM17" s="98"/>
      <c r="FWN17" s="98"/>
      <c r="FWO17" s="98"/>
      <c r="FWP17" s="98"/>
      <c r="FWQ17" s="98"/>
      <c r="FWR17" s="98"/>
      <c r="FWS17" s="98"/>
      <c r="FWT17" s="98"/>
      <c r="FWU17" s="98"/>
      <c r="FWV17" s="98"/>
      <c r="FWW17" s="98"/>
      <c r="FWX17" s="98"/>
      <c r="FWY17" s="98"/>
      <c r="FWZ17" s="98"/>
      <c r="FXA17" s="98"/>
      <c r="FXB17" s="98"/>
      <c r="FXC17" s="98"/>
      <c r="FXD17" s="98"/>
      <c r="FXE17" s="98"/>
      <c r="FXF17" s="98"/>
      <c r="FXG17" s="98"/>
      <c r="FXH17" s="98"/>
      <c r="FXI17" s="98"/>
      <c r="FXJ17" s="98"/>
      <c r="FXK17" s="98"/>
      <c r="FXL17" s="98"/>
      <c r="FXM17" s="98"/>
      <c r="FXN17" s="98"/>
      <c r="FXO17" s="98"/>
      <c r="FXP17" s="98"/>
      <c r="FXQ17" s="98"/>
      <c r="FXR17" s="98"/>
      <c r="FXS17" s="98"/>
      <c r="FXT17" s="98"/>
      <c r="FXU17" s="98"/>
      <c r="FXV17" s="98"/>
      <c r="FXW17" s="98"/>
      <c r="FXX17" s="98"/>
      <c r="FXY17" s="98"/>
      <c r="FXZ17" s="98"/>
      <c r="FYA17" s="98"/>
      <c r="FYB17" s="98"/>
      <c r="FYC17" s="98"/>
      <c r="FYD17" s="98"/>
      <c r="FYE17" s="98"/>
      <c r="FYF17" s="98"/>
      <c r="FYG17" s="98"/>
      <c r="FYH17" s="98"/>
      <c r="FYI17" s="98"/>
      <c r="FYJ17" s="98"/>
      <c r="FYK17" s="98"/>
      <c r="FYL17" s="98"/>
      <c r="FYM17" s="98"/>
      <c r="FYN17" s="98"/>
      <c r="FYO17" s="98"/>
      <c r="FYP17" s="98"/>
      <c r="FYQ17" s="98"/>
      <c r="FYR17" s="98"/>
      <c r="FYS17" s="98"/>
      <c r="FYT17" s="98"/>
      <c r="FYU17" s="98"/>
      <c r="FYV17" s="98"/>
      <c r="FYW17" s="98"/>
      <c r="FYX17" s="98"/>
      <c r="FYY17" s="98"/>
      <c r="FYZ17" s="98"/>
      <c r="FZA17" s="98"/>
      <c r="FZB17" s="98"/>
      <c r="FZC17" s="98"/>
      <c r="FZD17" s="98"/>
      <c r="FZE17" s="98"/>
      <c r="FZF17" s="98"/>
      <c r="FZG17" s="98"/>
      <c r="FZH17" s="98"/>
      <c r="FZI17" s="98"/>
      <c r="FZJ17" s="98"/>
      <c r="FZK17" s="98"/>
      <c r="FZL17" s="98"/>
      <c r="FZM17" s="98"/>
      <c r="FZN17" s="98"/>
      <c r="FZO17" s="98"/>
      <c r="FZP17" s="98"/>
      <c r="FZQ17" s="98"/>
      <c r="FZR17" s="98"/>
      <c r="FZS17" s="98"/>
      <c r="FZT17" s="98"/>
      <c r="FZU17" s="98"/>
      <c r="FZV17" s="98"/>
      <c r="FZW17" s="98"/>
      <c r="FZX17" s="98"/>
      <c r="FZY17" s="98"/>
      <c r="FZZ17" s="98"/>
      <c r="GAA17" s="98"/>
      <c r="GAB17" s="98"/>
      <c r="GAC17" s="98"/>
      <c r="GAD17" s="98"/>
      <c r="GAE17" s="98"/>
      <c r="GAF17" s="98"/>
      <c r="GAG17" s="98"/>
      <c r="GAH17" s="98"/>
      <c r="GAI17" s="98"/>
      <c r="GAJ17" s="98"/>
      <c r="GAK17" s="98"/>
      <c r="GAL17" s="98"/>
      <c r="GAM17" s="98"/>
      <c r="GAN17" s="98"/>
      <c r="GAO17" s="98"/>
      <c r="GAP17" s="98"/>
      <c r="GAQ17" s="98"/>
      <c r="GAR17" s="98"/>
      <c r="GAS17" s="98"/>
      <c r="GAT17" s="98"/>
      <c r="GAU17" s="98"/>
      <c r="GAV17" s="98"/>
      <c r="GAW17" s="98"/>
      <c r="GAX17" s="98"/>
      <c r="GAY17" s="98"/>
      <c r="GAZ17" s="98"/>
      <c r="GBA17" s="98"/>
      <c r="GBB17" s="98"/>
      <c r="GBC17" s="98"/>
      <c r="GBD17" s="98"/>
      <c r="GBE17" s="98"/>
      <c r="GBF17" s="98"/>
      <c r="GBG17" s="98"/>
      <c r="GBH17" s="98"/>
      <c r="GBI17" s="98"/>
      <c r="GBJ17" s="98"/>
      <c r="GBK17" s="98"/>
      <c r="GBL17" s="98"/>
      <c r="GBM17" s="98"/>
      <c r="GBN17" s="98"/>
      <c r="GBO17" s="98"/>
      <c r="GBP17" s="98"/>
      <c r="GBQ17" s="98"/>
      <c r="GBR17" s="98"/>
      <c r="GBS17" s="98"/>
      <c r="GBT17" s="98"/>
      <c r="GBU17" s="98"/>
      <c r="GBV17" s="98"/>
      <c r="GBW17" s="98"/>
      <c r="GBX17" s="98"/>
      <c r="GBY17" s="98"/>
      <c r="GBZ17" s="98"/>
      <c r="GCA17" s="98"/>
      <c r="GCB17" s="98"/>
      <c r="GCC17" s="98"/>
      <c r="GCD17" s="98"/>
      <c r="GCE17" s="98"/>
      <c r="GCF17" s="98"/>
      <c r="GCG17" s="98"/>
      <c r="GCH17" s="98"/>
      <c r="GCI17" s="98"/>
      <c r="GCJ17" s="98"/>
      <c r="GCK17" s="98"/>
      <c r="GCL17" s="98"/>
      <c r="GCM17" s="98"/>
      <c r="GCN17" s="98"/>
      <c r="GCO17" s="98"/>
      <c r="GCP17" s="98"/>
      <c r="GCQ17" s="98"/>
      <c r="GCR17" s="98"/>
      <c r="GCS17" s="98"/>
      <c r="GCT17" s="98"/>
      <c r="GCU17" s="98"/>
      <c r="GCV17" s="98"/>
      <c r="GCW17" s="98"/>
      <c r="GCX17" s="98"/>
      <c r="GCY17" s="98"/>
      <c r="GCZ17" s="98"/>
      <c r="GDA17" s="98"/>
      <c r="GDB17" s="98"/>
      <c r="GDC17" s="98"/>
      <c r="GDD17" s="98"/>
      <c r="GDE17" s="98"/>
      <c r="GDF17" s="98"/>
      <c r="GDG17" s="98"/>
      <c r="GDH17" s="98"/>
      <c r="GDI17" s="98"/>
      <c r="GDJ17" s="98"/>
      <c r="GDK17" s="98"/>
      <c r="GDL17" s="98"/>
      <c r="GDM17" s="98"/>
      <c r="GDN17" s="98"/>
      <c r="GDO17" s="98"/>
      <c r="GDP17" s="98"/>
      <c r="GDQ17" s="98"/>
      <c r="GDR17" s="98"/>
      <c r="GDS17" s="98"/>
      <c r="GDT17" s="98"/>
      <c r="GDU17" s="98"/>
      <c r="GDV17" s="98"/>
      <c r="GDW17" s="98"/>
      <c r="GDX17" s="98"/>
      <c r="GDY17" s="98"/>
      <c r="GDZ17" s="98"/>
      <c r="GEA17" s="98"/>
      <c r="GEB17" s="98"/>
      <c r="GEC17" s="98"/>
      <c r="GED17" s="98"/>
      <c r="GEE17" s="98"/>
      <c r="GEF17" s="98"/>
      <c r="GEG17" s="98"/>
      <c r="GEH17" s="98"/>
      <c r="GEI17" s="98"/>
      <c r="GEJ17" s="98"/>
      <c r="GEK17" s="98"/>
      <c r="GEL17" s="98"/>
      <c r="GEM17" s="98"/>
      <c r="GEN17" s="98"/>
      <c r="GEO17" s="98"/>
      <c r="GEP17" s="98"/>
      <c r="GEQ17" s="98"/>
      <c r="GER17" s="98"/>
      <c r="GES17" s="98"/>
      <c r="GET17" s="98"/>
      <c r="GEU17" s="98"/>
      <c r="GEV17" s="98"/>
      <c r="GEW17" s="98"/>
      <c r="GEX17" s="98"/>
      <c r="GEY17" s="98"/>
      <c r="GEZ17" s="98"/>
      <c r="GFA17" s="98"/>
      <c r="GFB17" s="98"/>
      <c r="GFC17" s="98"/>
      <c r="GFD17" s="98"/>
      <c r="GFE17" s="98"/>
      <c r="GFF17" s="98"/>
      <c r="GFG17" s="98"/>
      <c r="GFH17" s="98"/>
      <c r="GFI17" s="98"/>
      <c r="GFJ17" s="98"/>
      <c r="GFK17" s="98"/>
      <c r="GFL17" s="98"/>
      <c r="GFM17" s="98"/>
      <c r="GFN17" s="98"/>
      <c r="GFO17" s="98"/>
      <c r="GFP17" s="98"/>
      <c r="GFQ17" s="98"/>
      <c r="GFR17" s="98"/>
      <c r="GFS17" s="98"/>
      <c r="GFT17" s="98"/>
      <c r="GFU17" s="98"/>
      <c r="GFV17" s="98"/>
      <c r="GFW17" s="98"/>
      <c r="GFX17" s="98"/>
      <c r="GFY17" s="98"/>
      <c r="GFZ17" s="98"/>
      <c r="GGA17" s="98"/>
      <c r="GGB17" s="98"/>
      <c r="GGC17" s="98"/>
      <c r="GGD17" s="98"/>
      <c r="GGE17" s="98"/>
      <c r="GGF17" s="98"/>
      <c r="GGG17" s="98"/>
      <c r="GGH17" s="98"/>
      <c r="GGI17" s="98"/>
      <c r="GGJ17" s="98"/>
      <c r="GGK17" s="98"/>
      <c r="GGL17" s="98"/>
      <c r="GGM17" s="98"/>
      <c r="GGN17" s="98"/>
      <c r="GGO17" s="98"/>
      <c r="GGP17" s="98"/>
      <c r="GGQ17" s="98"/>
      <c r="GGR17" s="98"/>
      <c r="GGS17" s="98"/>
      <c r="GGT17" s="98"/>
      <c r="GGU17" s="98"/>
      <c r="GGV17" s="98"/>
      <c r="GGW17" s="98"/>
      <c r="GGX17" s="98"/>
      <c r="GGY17" s="98"/>
      <c r="GGZ17" s="98"/>
      <c r="GHA17" s="98"/>
      <c r="GHB17" s="98"/>
      <c r="GHC17" s="98"/>
      <c r="GHD17" s="98"/>
      <c r="GHE17" s="98"/>
      <c r="GHF17" s="98"/>
      <c r="GHG17" s="98"/>
      <c r="GHH17" s="98"/>
      <c r="GHI17" s="98"/>
      <c r="GHJ17" s="98"/>
      <c r="GHK17" s="98"/>
      <c r="GHL17" s="98"/>
      <c r="GHM17" s="98"/>
      <c r="GHN17" s="98"/>
      <c r="GHO17" s="98"/>
      <c r="GHP17" s="98"/>
      <c r="GHQ17" s="98"/>
      <c r="GHR17" s="98"/>
      <c r="GHS17" s="98"/>
      <c r="GHT17" s="98"/>
      <c r="GHU17" s="98"/>
      <c r="GHV17" s="98"/>
      <c r="GHW17" s="98"/>
      <c r="GHX17" s="98"/>
      <c r="GHY17" s="98"/>
      <c r="GHZ17" s="98"/>
      <c r="GIA17" s="98"/>
      <c r="GIB17" s="98"/>
      <c r="GIC17" s="98"/>
      <c r="GID17" s="98"/>
      <c r="GIE17" s="98"/>
      <c r="GIF17" s="98"/>
      <c r="GIG17" s="98"/>
      <c r="GIH17" s="98"/>
      <c r="GII17" s="98"/>
      <c r="GIJ17" s="98"/>
      <c r="GIK17" s="98"/>
      <c r="GIL17" s="98"/>
      <c r="GIM17" s="98"/>
      <c r="GIN17" s="98"/>
      <c r="GIO17" s="98"/>
      <c r="GIP17" s="98"/>
      <c r="GIQ17" s="98"/>
      <c r="GIR17" s="98"/>
      <c r="GIS17" s="98"/>
      <c r="GIT17" s="98"/>
      <c r="GIU17" s="98"/>
      <c r="GIV17" s="98"/>
      <c r="GIW17" s="98"/>
      <c r="GIX17" s="98"/>
      <c r="GIY17" s="98"/>
      <c r="GIZ17" s="98"/>
      <c r="GJA17" s="98"/>
      <c r="GJB17" s="98"/>
      <c r="GJC17" s="98"/>
      <c r="GJD17" s="98"/>
      <c r="GJE17" s="98"/>
      <c r="GJF17" s="98"/>
      <c r="GJG17" s="98"/>
      <c r="GJH17" s="98"/>
      <c r="GJI17" s="98"/>
      <c r="GJJ17" s="98"/>
      <c r="GJK17" s="98"/>
      <c r="GJL17" s="98"/>
      <c r="GJM17" s="98"/>
      <c r="GJN17" s="98"/>
      <c r="GJO17" s="98"/>
      <c r="GJP17" s="98"/>
      <c r="GJQ17" s="98"/>
      <c r="GJR17" s="98"/>
      <c r="GJS17" s="98"/>
      <c r="GJT17" s="98"/>
      <c r="GJU17" s="98"/>
      <c r="GJV17" s="98"/>
      <c r="GJW17" s="98"/>
      <c r="GJX17" s="98"/>
      <c r="GJY17" s="98"/>
      <c r="GJZ17" s="98"/>
      <c r="GKA17" s="98"/>
      <c r="GKB17" s="98"/>
      <c r="GKC17" s="98"/>
      <c r="GKD17" s="98"/>
      <c r="GKE17" s="98"/>
      <c r="GKF17" s="98"/>
      <c r="GKG17" s="98"/>
      <c r="GKH17" s="98"/>
      <c r="GKI17" s="98"/>
      <c r="GKJ17" s="98"/>
      <c r="GKK17" s="98"/>
      <c r="GKL17" s="98"/>
      <c r="GKM17" s="98"/>
      <c r="GKN17" s="98"/>
      <c r="GKO17" s="98"/>
      <c r="GKP17" s="98"/>
      <c r="GKQ17" s="98"/>
      <c r="GKR17" s="98"/>
      <c r="GKS17" s="98"/>
      <c r="GKT17" s="98"/>
      <c r="GKU17" s="98"/>
      <c r="GKV17" s="98"/>
      <c r="GKW17" s="98"/>
      <c r="GKX17" s="98"/>
      <c r="GKY17" s="98"/>
      <c r="GKZ17" s="98"/>
      <c r="GLA17" s="98"/>
      <c r="GLB17" s="98"/>
      <c r="GLC17" s="98"/>
      <c r="GLD17" s="98"/>
      <c r="GLE17" s="98"/>
      <c r="GLF17" s="98"/>
      <c r="GLG17" s="98"/>
      <c r="GLH17" s="98"/>
      <c r="GLI17" s="98"/>
      <c r="GLJ17" s="98"/>
      <c r="GLK17" s="98"/>
      <c r="GLL17" s="98"/>
      <c r="GLM17" s="98"/>
      <c r="GLN17" s="98"/>
      <c r="GLO17" s="98"/>
      <c r="GLP17" s="98"/>
      <c r="GLQ17" s="98"/>
      <c r="GLR17" s="98"/>
      <c r="GLS17" s="98"/>
      <c r="GLT17" s="98"/>
      <c r="GLU17" s="98"/>
      <c r="GLV17" s="98"/>
      <c r="GLW17" s="98"/>
      <c r="GLX17" s="98"/>
      <c r="GLY17" s="98"/>
      <c r="GLZ17" s="98"/>
      <c r="GMA17" s="98"/>
      <c r="GMB17" s="98"/>
      <c r="GMC17" s="98"/>
      <c r="GMD17" s="98"/>
      <c r="GME17" s="98"/>
      <c r="GMF17" s="98"/>
      <c r="GMG17" s="98"/>
      <c r="GMH17" s="98"/>
      <c r="GMI17" s="98"/>
      <c r="GMJ17" s="98"/>
      <c r="GMK17" s="98"/>
      <c r="GML17" s="98"/>
      <c r="GMM17" s="98"/>
      <c r="GMN17" s="98"/>
      <c r="GMO17" s="98"/>
      <c r="GMP17" s="98"/>
      <c r="GMQ17" s="98"/>
      <c r="GMR17" s="98"/>
      <c r="GMS17" s="98"/>
      <c r="GMT17" s="98"/>
      <c r="GMU17" s="98"/>
      <c r="GMV17" s="98"/>
      <c r="GMW17" s="98"/>
      <c r="GMX17" s="98"/>
      <c r="GMY17" s="98"/>
      <c r="GMZ17" s="98"/>
      <c r="GNA17" s="98"/>
      <c r="GNB17" s="98"/>
      <c r="GNC17" s="98"/>
      <c r="GND17" s="98"/>
      <c r="GNE17" s="98"/>
      <c r="GNF17" s="98"/>
      <c r="GNG17" s="98"/>
      <c r="GNH17" s="98"/>
      <c r="GNI17" s="98"/>
      <c r="GNJ17" s="98"/>
      <c r="GNK17" s="98"/>
      <c r="GNL17" s="98"/>
      <c r="GNM17" s="98"/>
      <c r="GNN17" s="98"/>
      <c r="GNO17" s="98"/>
      <c r="GNP17" s="98"/>
      <c r="GNQ17" s="98"/>
      <c r="GNR17" s="98"/>
      <c r="GNS17" s="98"/>
      <c r="GNT17" s="98"/>
      <c r="GNU17" s="98"/>
      <c r="GNV17" s="98"/>
      <c r="GNW17" s="98"/>
      <c r="GNX17" s="98"/>
      <c r="GNY17" s="98"/>
      <c r="GNZ17" s="98"/>
      <c r="GOA17" s="98"/>
      <c r="GOB17" s="98"/>
      <c r="GOC17" s="98"/>
      <c r="GOD17" s="98"/>
      <c r="GOE17" s="98"/>
      <c r="GOF17" s="98"/>
      <c r="GOG17" s="98"/>
      <c r="GOH17" s="98"/>
      <c r="GOI17" s="98"/>
      <c r="GOJ17" s="98"/>
      <c r="GOK17" s="98"/>
      <c r="GOL17" s="98"/>
      <c r="GOM17" s="98"/>
      <c r="GON17" s="98"/>
      <c r="GOO17" s="98"/>
      <c r="GOP17" s="98"/>
      <c r="GOQ17" s="98"/>
      <c r="GOR17" s="98"/>
      <c r="GOS17" s="98"/>
      <c r="GOT17" s="98"/>
      <c r="GOU17" s="98"/>
      <c r="GOV17" s="98"/>
      <c r="GOW17" s="98"/>
      <c r="GOX17" s="98"/>
      <c r="GOY17" s="98"/>
      <c r="GOZ17" s="98"/>
      <c r="GPA17" s="98"/>
      <c r="GPB17" s="98"/>
      <c r="GPC17" s="98"/>
      <c r="GPD17" s="98"/>
      <c r="GPE17" s="98"/>
      <c r="GPF17" s="98"/>
      <c r="GPG17" s="98"/>
      <c r="GPH17" s="98"/>
      <c r="GPI17" s="98"/>
      <c r="GPJ17" s="98"/>
      <c r="GPK17" s="98"/>
      <c r="GPL17" s="98"/>
      <c r="GPM17" s="98"/>
      <c r="GPN17" s="98"/>
      <c r="GPO17" s="98"/>
      <c r="GPP17" s="98"/>
      <c r="GPQ17" s="98"/>
      <c r="GPR17" s="98"/>
      <c r="GPS17" s="98"/>
      <c r="GPT17" s="98"/>
      <c r="GPU17" s="98"/>
      <c r="GPV17" s="98"/>
      <c r="GPW17" s="98"/>
      <c r="GPX17" s="98"/>
      <c r="GPY17" s="98"/>
      <c r="GPZ17" s="98"/>
      <c r="GQA17" s="98"/>
      <c r="GQB17" s="98"/>
      <c r="GQC17" s="98"/>
      <c r="GQD17" s="98"/>
      <c r="GQE17" s="98"/>
      <c r="GQF17" s="98"/>
      <c r="GQG17" s="98"/>
      <c r="GQH17" s="98"/>
      <c r="GQI17" s="98"/>
      <c r="GQJ17" s="98"/>
      <c r="GQK17" s="98"/>
      <c r="GQL17" s="98"/>
      <c r="GQM17" s="98"/>
      <c r="GQN17" s="98"/>
      <c r="GQO17" s="98"/>
      <c r="GQP17" s="98"/>
      <c r="GQQ17" s="98"/>
      <c r="GQR17" s="98"/>
      <c r="GQS17" s="98"/>
      <c r="GQT17" s="98"/>
      <c r="GQU17" s="98"/>
      <c r="GQV17" s="98"/>
      <c r="GQW17" s="98"/>
      <c r="GQX17" s="98"/>
      <c r="GQY17" s="98"/>
      <c r="GQZ17" s="98"/>
      <c r="GRA17" s="98"/>
      <c r="GRB17" s="98"/>
      <c r="GRC17" s="98"/>
      <c r="GRD17" s="98"/>
      <c r="GRE17" s="98"/>
      <c r="GRF17" s="98"/>
      <c r="GRG17" s="98"/>
      <c r="GRH17" s="98"/>
      <c r="GRI17" s="98"/>
      <c r="GRJ17" s="98"/>
      <c r="GRK17" s="98"/>
      <c r="GRL17" s="98"/>
      <c r="GRM17" s="98"/>
      <c r="GRN17" s="98"/>
      <c r="GRO17" s="98"/>
      <c r="GRP17" s="98"/>
      <c r="GRQ17" s="98"/>
      <c r="GRR17" s="98"/>
      <c r="GRS17" s="98"/>
      <c r="GRT17" s="98"/>
      <c r="GRU17" s="98"/>
      <c r="GRV17" s="98"/>
      <c r="GRW17" s="98"/>
      <c r="GRX17" s="98"/>
      <c r="GRY17" s="98"/>
      <c r="GRZ17" s="98"/>
      <c r="GSA17" s="98"/>
      <c r="GSB17" s="98"/>
      <c r="GSC17" s="98"/>
      <c r="GSD17" s="98"/>
      <c r="GSE17" s="98"/>
      <c r="GSF17" s="98"/>
      <c r="GSG17" s="98"/>
      <c r="GSH17" s="98"/>
      <c r="GSI17" s="98"/>
      <c r="GSJ17" s="98"/>
      <c r="GSK17" s="98"/>
      <c r="GSL17" s="98"/>
      <c r="GSM17" s="98"/>
      <c r="GSN17" s="98"/>
      <c r="GSO17" s="98"/>
      <c r="GSP17" s="98"/>
      <c r="GSQ17" s="98"/>
      <c r="GSR17" s="98"/>
      <c r="GSS17" s="98"/>
      <c r="GST17" s="98"/>
      <c r="GSU17" s="98"/>
      <c r="GSV17" s="98"/>
      <c r="GSW17" s="98"/>
      <c r="GSX17" s="98"/>
      <c r="GSY17" s="98"/>
      <c r="GSZ17" s="98"/>
      <c r="GTA17" s="98"/>
      <c r="GTB17" s="98"/>
      <c r="GTC17" s="98"/>
      <c r="GTD17" s="98"/>
      <c r="GTE17" s="98"/>
      <c r="GTF17" s="98"/>
      <c r="GTG17" s="98"/>
      <c r="GTH17" s="98"/>
      <c r="GTI17" s="98"/>
      <c r="GTJ17" s="98"/>
      <c r="GTK17" s="98"/>
      <c r="GTL17" s="98"/>
      <c r="GTM17" s="98"/>
      <c r="GTN17" s="98"/>
      <c r="GTO17" s="98"/>
      <c r="GTP17" s="98"/>
      <c r="GTQ17" s="98"/>
      <c r="GTR17" s="98"/>
      <c r="GTS17" s="98"/>
      <c r="GTT17" s="98"/>
      <c r="GTU17" s="98"/>
      <c r="GTV17" s="98"/>
      <c r="GTW17" s="98"/>
      <c r="GTX17" s="98"/>
      <c r="GTY17" s="98"/>
      <c r="GTZ17" s="98"/>
      <c r="GUA17" s="98"/>
      <c r="GUB17" s="98"/>
      <c r="GUC17" s="98"/>
      <c r="GUD17" s="98"/>
      <c r="GUE17" s="98"/>
      <c r="GUF17" s="98"/>
      <c r="GUG17" s="98"/>
      <c r="GUH17" s="98"/>
      <c r="GUI17" s="98"/>
      <c r="GUJ17" s="98"/>
      <c r="GUK17" s="98"/>
      <c r="GUL17" s="98"/>
      <c r="GUM17" s="98"/>
      <c r="GUN17" s="98"/>
      <c r="GUO17" s="98"/>
      <c r="GUP17" s="98"/>
      <c r="GUQ17" s="98"/>
      <c r="GUR17" s="98"/>
      <c r="GUS17" s="98"/>
      <c r="GUT17" s="98"/>
      <c r="GUU17" s="98"/>
      <c r="GUV17" s="98"/>
      <c r="GUW17" s="98"/>
      <c r="GUX17" s="98"/>
      <c r="GUY17" s="98"/>
      <c r="GUZ17" s="98"/>
      <c r="GVA17" s="98"/>
      <c r="GVB17" s="98"/>
      <c r="GVC17" s="98"/>
      <c r="GVD17" s="98"/>
      <c r="GVE17" s="98"/>
      <c r="GVF17" s="98"/>
      <c r="GVG17" s="98"/>
      <c r="GVH17" s="98"/>
      <c r="GVI17" s="98"/>
      <c r="GVJ17" s="98"/>
      <c r="GVK17" s="98"/>
      <c r="GVL17" s="98"/>
      <c r="GVM17" s="98"/>
      <c r="GVN17" s="98"/>
      <c r="GVO17" s="98"/>
      <c r="GVP17" s="98"/>
      <c r="GVQ17" s="98"/>
      <c r="GVR17" s="98"/>
      <c r="GVS17" s="98"/>
      <c r="GVT17" s="98"/>
      <c r="GVU17" s="98"/>
      <c r="GVV17" s="98"/>
      <c r="GVW17" s="98"/>
      <c r="GVX17" s="98"/>
      <c r="GVY17" s="98"/>
      <c r="GVZ17" s="98"/>
      <c r="GWA17" s="98"/>
      <c r="GWB17" s="98"/>
      <c r="GWC17" s="98"/>
      <c r="GWD17" s="98"/>
      <c r="GWE17" s="98"/>
      <c r="GWF17" s="98"/>
      <c r="GWG17" s="98"/>
      <c r="GWH17" s="98"/>
      <c r="GWI17" s="98"/>
      <c r="GWJ17" s="98"/>
      <c r="GWK17" s="98"/>
      <c r="GWL17" s="98"/>
      <c r="GWM17" s="98"/>
      <c r="GWN17" s="98"/>
      <c r="GWO17" s="98"/>
      <c r="GWP17" s="98"/>
      <c r="GWQ17" s="98"/>
      <c r="GWR17" s="98"/>
      <c r="GWS17" s="98"/>
      <c r="GWT17" s="98"/>
      <c r="GWU17" s="98"/>
      <c r="GWV17" s="98"/>
      <c r="GWW17" s="98"/>
      <c r="GWX17" s="98"/>
      <c r="GWY17" s="98"/>
      <c r="GWZ17" s="98"/>
      <c r="GXA17" s="98"/>
      <c r="GXB17" s="98"/>
      <c r="GXC17" s="98"/>
      <c r="GXD17" s="98"/>
      <c r="GXE17" s="98"/>
      <c r="GXF17" s="98"/>
      <c r="GXG17" s="98"/>
      <c r="GXH17" s="98"/>
      <c r="GXI17" s="98"/>
      <c r="GXJ17" s="98"/>
      <c r="GXK17" s="98"/>
      <c r="GXL17" s="98"/>
      <c r="GXM17" s="98"/>
      <c r="GXN17" s="98"/>
      <c r="GXO17" s="98"/>
      <c r="GXP17" s="98"/>
      <c r="GXQ17" s="98"/>
      <c r="GXR17" s="98"/>
      <c r="GXS17" s="98"/>
      <c r="GXT17" s="98"/>
      <c r="GXU17" s="98"/>
      <c r="GXV17" s="98"/>
      <c r="GXW17" s="98"/>
      <c r="GXX17" s="98"/>
      <c r="GXY17" s="98"/>
      <c r="GXZ17" s="98"/>
      <c r="GYA17" s="98"/>
      <c r="GYB17" s="98"/>
      <c r="GYC17" s="98"/>
      <c r="GYD17" s="98"/>
      <c r="GYE17" s="98"/>
      <c r="GYF17" s="98"/>
      <c r="GYG17" s="98"/>
      <c r="GYH17" s="98"/>
      <c r="GYI17" s="98"/>
      <c r="GYJ17" s="98"/>
      <c r="GYK17" s="98"/>
      <c r="GYL17" s="98"/>
      <c r="GYM17" s="98"/>
      <c r="GYN17" s="98"/>
      <c r="GYO17" s="98"/>
      <c r="GYP17" s="98"/>
      <c r="GYQ17" s="98"/>
      <c r="GYR17" s="98"/>
      <c r="GYS17" s="98"/>
      <c r="GYT17" s="98"/>
      <c r="GYU17" s="98"/>
      <c r="GYV17" s="98"/>
      <c r="GYW17" s="98"/>
      <c r="GYX17" s="98"/>
      <c r="GYY17" s="98"/>
      <c r="GYZ17" s="98"/>
      <c r="GZA17" s="98"/>
      <c r="GZB17" s="98"/>
      <c r="GZC17" s="98"/>
      <c r="GZD17" s="98"/>
      <c r="GZE17" s="98"/>
      <c r="GZF17" s="98"/>
      <c r="GZG17" s="98"/>
      <c r="GZH17" s="98"/>
      <c r="GZI17" s="98"/>
      <c r="GZJ17" s="98"/>
      <c r="GZK17" s="98"/>
      <c r="GZL17" s="98"/>
      <c r="GZM17" s="98"/>
      <c r="GZN17" s="98"/>
      <c r="GZO17" s="98"/>
      <c r="GZP17" s="98"/>
      <c r="GZQ17" s="98"/>
      <c r="GZR17" s="98"/>
      <c r="GZS17" s="98"/>
      <c r="GZT17" s="98"/>
      <c r="GZU17" s="98"/>
      <c r="GZV17" s="98"/>
      <c r="GZW17" s="98"/>
      <c r="GZX17" s="98"/>
      <c r="GZY17" s="98"/>
      <c r="GZZ17" s="98"/>
      <c r="HAA17" s="98"/>
      <c r="HAB17" s="98"/>
      <c r="HAC17" s="98"/>
      <c r="HAD17" s="98"/>
      <c r="HAE17" s="98"/>
      <c r="HAF17" s="98"/>
      <c r="HAG17" s="98"/>
      <c r="HAH17" s="98"/>
      <c r="HAI17" s="98"/>
      <c r="HAJ17" s="98"/>
      <c r="HAK17" s="98"/>
      <c r="HAL17" s="98"/>
      <c r="HAM17" s="98"/>
      <c r="HAN17" s="98"/>
      <c r="HAO17" s="98"/>
      <c r="HAP17" s="98"/>
      <c r="HAQ17" s="98"/>
      <c r="HAR17" s="98"/>
      <c r="HAS17" s="98"/>
      <c r="HAT17" s="98"/>
      <c r="HAU17" s="98"/>
      <c r="HAV17" s="98"/>
      <c r="HAW17" s="98"/>
      <c r="HAX17" s="98"/>
      <c r="HAY17" s="98"/>
      <c r="HAZ17" s="98"/>
      <c r="HBA17" s="98"/>
      <c r="HBB17" s="98"/>
      <c r="HBC17" s="98"/>
      <c r="HBD17" s="98"/>
      <c r="HBE17" s="98"/>
      <c r="HBF17" s="98"/>
      <c r="HBG17" s="98"/>
      <c r="HBH17" s="98"/>
      <c r="HBI17" s="98"/>
      <c r="HBJ17" s="98"/>
      <c r="HBK17" s="98"/>
      <c r="HBL17" s="98"/>
      <c r="HBM17" s="98"/>
      <c r="HBN17" s="98"/>
      <c r="HBO17" s="98"/>
      <c r="HBP17" s="98"/>
      <c r="HBQ17" s="98"/>
      <c r="HBR17" s="98"/>
      <c r="HBS17" s="98"/>
      <c r="HBT17" s="98"/>
      <c r="HBU17" s="98"/>
      <c r="HBV17" s="98"/>
      <c r="HBW17" s="98"/>
      <c r="HBX17" s="98"/>
      <c r="HBY17" s="98"/>
      <c r="HBZ17" s="98"/>
      <c r="HCA17" s="98"/>
      <c r="HCB17" s="98"/>
      <c r="HCC17" s="98"/>
      <c r="HCD17" s="98"/>
      <c r="HCE17" s="98"/>
      <c r="HCF17" s="98"/>
      <c r="HCG17" s="98"/>
      <c r="HCH17" s="98"/>
      <c r="HCI17" s="98"/>
      <c r="HCJ17" s="98"/>
      <c r="HCK17" s="98"/>
      <c r="HCL17" s="98"/>
      <c r="HCM17" s="98"/>
      <c r="HCN17" s="98"/>
      <c r="HCO17" s="98"/>
      <c r="HCP17" s="98"/>
      <c r="HCQ17" s="98"/>
      <c r="HCR17" s="98"/>
      <c r="HCS17" s="98"/>
      <c r="HCT17" s="98"/>
      <c r="HCU17" s="98"/>
      <c r="HCV17" s="98"/>
      <c r="HCW17" s="98"/>
      <c r="HCX17" s="98"/>
      <c r="HCY17" s="98"/>
      <c r="HCZ17" s="98"/>
      <c r="HDA17" s="98"/>
      <c r="HDB17" s="98"/>
      <c r="HDC17" s="98"/>
      <c r="HDD17" s="98"/>
      <c r="HDE17" s="98"/>
      <c r="HDF17" s="98"/>
      <c r="HDG17" s="98"/>
      <c r="HDH17" s="98"/>
      <c r="HDI17" s="98"/>
      <c r="HDJ17" s="98"/>
      <c r="HDK17" s="98"/>
      <c r="HDL17" s="98"/>
      <c r="HDM17" s="98"/>
      <c r="HDN17" s="98"/>
      <c r="HDO17" s="98"/>
      <c r="HDP17" s="98"/>
      <c r="HDQ17" s="98"/>
      <c r="HDR17" s="98"/>
      <c r="HDS17" s="98"/>
      <c r="HDT17" s="98"/>
      <c r="HDU17" s="98"/>
      <c r="HDV17" s="98"/>
      <c r="HDW17" s="98"/>
      <c r="HDX17" s="98"/>
      <c r="HDY17" s="98"/>
      <c r="HDZ17" s="98"/>
      <c r="HEA17" s="98"/>
      <c r="HEB17" s="98"/>
      <c r="HEC17" s="98"/>
      <c r="HED17" s="98"/>
      <c r="HEE17" s="98"/>
      <c r="HEF17" s="98"/>
      <c r="HEG17" s="98"/>
      <c r="HEH17" s="98"/>
      <c r="HEI17" s="98"/>
      <c r="HEJ17" s="98"/>
      <c r="HEK17" s="98"/>
      <c r="HEL17" s="98"/>
      <c r="HEM17" s="98"/>
      <c r="HEN17" s="98"/>
      <c r="HEO17" s="98"/>
      <c r="HEP17" s="98"/>
      <c r="HEQ17" s="98"/>
      <c r="HER17" s="98"/>
      <c r="HES17" s="98"/>
      <c r="HET17" s="98"/>
      <c r="HEU17" s="98"/>
      <c r="HEV17" s="98"/>
      <c r="HEW17" s="98"/>
      <c r="HEX17" s="98"/>
      <c r="HEY17" s="98"/>
      <c r="HEZ17" s="98"/>
      <c r="HFA17" s="98"/>
      <c r="HFB17" s="98"/>
      <c r="HFC17" s="98"/>
      <c r="HFD17" s="98"/>
      <c r="HFE17" s="98"/>
      <c r="HFF17" s="98"/>
      <c r="HFG17" s="98"/>
      <c r="HFH17" s="98"/>
      <c r="HFI17" s="98"/>
      <c r="HFJ17" s="98"/>
      <c r="HFK17" s="98"/>
      <c r="HFL17" s="98"/>
      <c r="HFM17" s="98"/>
      <c r="HFN17" s="98"/>
      <c r="HFO17" s="98"/>
      <c r="HFP17" s="98"/>
      <c r="HFQ17" s="98"/>
      <c r="HFR17" s="98"/>
      <c r="HFS17" s="98"/>
      <c r="HFT17" s="98"/>
      <c r="HFU17" s="98"/>
      <c r="HFV17" s="98"/>
      <c r="HFW17" s="98"/>
      <c r="HFX17" s="98"/>
      <c r="HFY17" s="98"/>
      <c r="HFZ17" s="98"/>
      <c r="HGA17" s="98"/>
      <c r="HGB17" s="98"/>
      <c r="HGC17" s="98"/>
      <c r="HGD17" s="98"/>
      <c r="HGE17" s="98"/>
      <c r="HGF17" s="98"/>
      <c r="HGG17" s="98"/>
      <c r="HGH17" s="98"/>
      <c r="HGI17" s="98"/>
      <c r="HGJ17" s="98"/>
      <c r="HGK17" s="98"/>
      <c r="HGL17" s="98"/>
      <c r="HGM17" s="98"/>
      <c r="HGN17" s="98"/>
      <c r="HGO17" s="98"/>
      <c r="HGP17" s="98"/>
      <c r="HGQ17" s="98"/>
      <c r="HGR17" s="98"/>
      <c r="HGS17" s="98"/>
      <c r="HGT17" s="98"/>
      <c r="HGU17" s="98"/>
      <c r="HGV17" s="98"/>
      <c r="HGW17" s="98"/>
      <c r="HGX17" s="98"/>
      <c r="HGY17" s="98"/>
      <c r="HGZ17" s="98"/>
      <c r="HHA17" s="98"/>
      <c r="HHB17" s="98"/>
      <c r="HHC17" s="98"/>
      <c r="HHD17" s="98"/>
      <c r="HHE17" s="98"/>
      <c r="HHF17" s="98"/>
      <c r="HHG17" s="98"/>
      <c r="HHH17" s="98"/>
      <c r="HHI17" s="98"/>
      <c r="HHJ17" s="98"/>
      <c r="HHK17" s="98"/>
      <c r="HHL17" s="98"/>
      <c r="HHM17" s="98"/>
      <c r="HHN17" s="98"/>
      <c r="HHO17" s="98"/>
      <c r="HHP17" s="98"/>
      <c r="HHQ17" s="98"/>
      <c r="HHR17" s="98"/>
      <c r="HHS17" s="98"/>
      <c r="HHT17" s="98"/>
      <c r="HHU17" s="98"/>
      <c r="HHV17" s="98"/>
      <c r="HHW17" s="98"/>
      <c r="HHX17" s="98"/>
      <c r="HHY17" s="98"/>
      <c r="HHZ17" s="98"/>
      <c r="HIA17" s="98"/>
      <c r="HIB17" s="98"/>
      <c r="HIC17" s="98"/>
      <c r="HID17" s="98"/>
      <c r="HIE17" s="98"/>
      <c r="HIF17" s="98"/>
      <c r="HIG17" s="98"/>
      <c r="HIH17" s="98"/>
      <c r="HII17" s="98"/>
      <c r="HIJ17" s="98"/>
      <c r="HIK17" s="98"/>
      <c r="HIL17" s="98"/>
      <c r="HIM17" s="98"/>
      <c r="HIN17" s="98"/>
      <c r="HIO17" s="98"/>
      <c r="HIP17" s="98"/>
      <c r="HIQ17" s="98"/>
      <c r="HIR17" s="98"/>
      <c r="HIS17" s="98"/>
      <c r="HIT17" s="98"/>
      <c r="HIU17" s="98"/>
      <c r="HIV17" s="98"/>
      <c r="HIW17" s="98"/>
      <c r="HIX17" s="98"/>
      <c r="HIY17" s="98"/>
      <c r="HIZ17" s="98"/>
      <c r="HJA17" s="98"/>
      <c r="HJB17" s="98"/>
      <c r="HJC17" s="98"/>
      <c r="HJD17" s="98"/>
      <c r="HJE17" s="98"/>
      <c r="HJF17" s="98"/>
      <c r="HJG17" s="98"/>
      <c r="HJH17" s="98"/>
      <c r="HJI17" s="98"/>
      <c r="HJJ17" s="98"/>
      <c r="HJK17" s="98"/>
      <c r="HJL17" s="98"/>
      <c r="HJM17" s="98"/>
      <c r="HJN17" s="98"/>
      <c r="HJO17" s="98"/>
      <c r="HJP17" s="98"/>
      <c r="HJQ17" s="98"/>
      <c r="HJR17" s="98"/>
      <c r="HJS17" s="98"/>
      <c r="HJT17" s="98"/>
      <c r="HJU17" s="98"/>
      <c r="HJV17" s="98"/>
      <c r="HJW17" s="98"/>
      <c r="HJX17" s="98"/>
      <c r="HJY17" s="98"/>
      <c r="HJZ17" s="98"/>
      <c r="HKA17" s="98"/>
      <c r="HKB17" s="98"/>
      <c r="HKC17" s="98"/>
      <c r="HKD17" s="98"/>
      <c r="HKE17" s="98"/>
      <c r="HKF17" s="98"/>
      <c r="HKG17" s="98"/>
      <c r="HKH17" s="98"/>
      <c r="HKI17" s="98"/>
      <c r="HKJ17" s="98"/>
      <c r="HKK17" s="98"/>
      <c r="HKL17" s="98"/>
      <c r="HKM17" s="98"/>
      <c r="HKN17" s="98"/>
      <c r="HKO17" s="98"/>
      <c r="HKP17" s="98"/>
      <c r="HKQ17" s="98"/>
      <c r="HKR17" s="98"/>
      <c r="HKS17" s="98"/>
      <c r="HKT17" s="98"/>
      <c r="HKU17" s="98"/>
      <c r="HKV17" s="98"/>
      <c r="HKW17" s="98"/>
      <c r="HKX17" s="98"/>
      <c r="HKY17" s="98"/>
      <c r="HKZ17" s="98"/>
      <c r="HLA17" s="98"/>
      <c r="HLB17" s="98"/>
      <c r="HLC17" s="98"/>
      <c r="HLD17" s="98"/>
      <c r="HLE17" s="98"/>
      <c r="HLF17" s="98"/>
      <c r="HLG17" s="98"/>
      <c r="HLH17" s="98"/>
      <c r="HLI17" s="98"/>
      <c r="HLJ17" s="98"/>
      <c r="HLK17" s="98"/>
      <c r="HLL17" s="98"/>
      <c r="HLM17" s="98"/>
      <c r="HLN17" s="98"/>
      <c r="HLO17" s="98"/>
      <c r="HLP17" s="98"/>
      <c r="HLQ17" s="98"/>
      <c r="HLR17" s="98"/>
      <c r="HLS17" s="98"/>
      <c r="HLT17" s="98"/>
      <c r="HLU17" s="98"/>
      <c r="HLV17" s="98"/>
      <c r="HLW17" s="98"/>
      <c r="HLX17" s="98"/>
      <c r="HLY17" s="98"/>
      <c r="HLZ17" s="98"/>
      <c r="HMA17" s="98"/>
      <c r="HMB17" s="98"/>
      <c r="HMC17" s="98"/>
      <c r="HMD17" s="98"/>
      <c r="HME17" s="98"/>
      <c r="HMF17" s="98"/>
      <c r="HMG17" s="98"/>
      <c r="HMH17" s="98"/>
      <c r="HMI17" s="98"/>
      <c r="HMJ17" s="98"/>
      <c r="HMK17" s="98"/>
      <c r="HML17" s="98"/>
      <c r="HMM17" s="98"/>
      <c r="HMN17" s="98"/>
      <c r="HMO17" s="98"/>
      <c r="HMP17" s="98"/>
      <c r="HMQ17" s="98"/>
      <c r="HMR17" s="98"/>
      <c r="HMS17" s="98"/>
      <c r="HMT17" s="98"/>
      <c r="HMU17" s="98"/>
      <c r="HMV17" s="98"/>
      <c r="HMW17" s="98"/>
      <c r="HMX17" s="98"/>
      <c r="HMY17" s="98"/>
      <c r="HMZ17" s="98"/>
      <c r="HNA17" s="98"/>
      <c r="HNB17" s="98"/>
      <c r="HNC17" s="98"/>
      <c r="HND17" s="98"/>
      <c r="HNE17" s="98"/>
      <c r="HNF17" s="98"/>
      <c r="HNG17" s="98"/>
      <c r="HNH17" s="98"/>
      <c r="HNI17" s="98"/>
      <c r="HNJ17" s="98"/>
      <c r="HNK17" s="98"/>
      <c r="HNL17" s="98"/>
      <c r="HNM17" s="98"/>
      <c r="HNN17" s="98"/>
      <c r="HNO17" s="98"/>
      <c r="HNP17" s="98"/>
      <c r="HNQ17" s="98"/>
      <c r="HNR17" s="98"/>
      <c r="HNS17" s="98"/>
      <c r="HNT17" s="98"/>
      <c r="HNU17" s="98"/>
      <c r="HNV17" s="98"/>
      <c r="HNW17" s="98"/>
      <c r="HNX17" s="98"/>
      <c r="HNY17" s="98"/>
      <c r="HNZ17" s="98"/>
      <c r="HOA17" s="98"/>
      <c r="HOB17" s="98"/>
      <c r="HOC17" s="98"/>
      <c r="HOD17" s="98"/>
      <c r="HOE17" s="98"/>
      <c r="HOF17" s="98"/>
      <c r="HOG17" s="98"/>
      <c r="HOH17" s="98"/>
      <c r="HOI17" s="98"/>
      <c r="HOJ17" s="98"/>
      <c r="HOK17" s="98"/>
      <c r="HOL17" s="98"/>
      <c r="HOM17" s="98"/>
      <c r="HON17" s="98"/>
      <c r="HOO17" s="98"/>
      <c r="HOP17" s="98"/>
      <c r="HOQ17" s="98"/>
      <c r="HOR17" s="98"/>
      <c r="HOS17" s="98"/>
      <c r="HOT17" s="98"/>
      <c r="HOU17" s="98"/>
      <c r="HOV17" s="98"/>
      <c r="HOW17" s="98"/>
      <c r="HOX17" s="98"/>
      <c r="HOY17" s="98"/>
      <c r="HOZ17" s="98"/>
      <c r="HPA17" s="98"/>
      <c r="HPB17" s="98"/>
      <c r="HPC17" s="98"/>
      <c r="HPD17" s="98"/>
      <c r="HPE17" s="98"/>
      <c r="HPF17" s="98"/>
      <c r="HPG17" s="98"/>
      <c r="HPH17" s="98"/>
      <c r="HPI17" s="98"/>
      <c r="HPJ17" s="98"/>
      <c r="HPK17" s="98"/>
      <c r="HPL17" s="98"/>
      <c r="HPM17" s="98"/>
      <c r="HPN17" s="98"/>
      <c r="HPO17" s="98"/>
      <c r="HPP17" s="98"/>
      <c r="HPQ17" s="98"/>
      <c r="HPR17" s="98"/>
      <c r="HPS17" s="98"/>
      <c r="HPT17" s="98"/>
      <c r="HPU17" s="98"/>
      <c r="HPV17" s="98"/>
      <c r="HPW17" s="98"/>
      <c r="HPX17" s="98"/>
      <c r="HPY17" s="98"/>
      <c r="HPZ17" s="98"/>
      <c r="HQA17" s="98"/>
      <c r="HQB17" s="98"/>
      <c r="HQC17" s="98"/>
      <c r="HQD17" s="98"/>
      <c r="HQE17" s="98"/>
      <c r="HQF17" s="98"/>
      <c r="HQG17" s="98"/>
      <c r="HQH17" s="98"/>
      <c r="HQI17" s="98"/>
      <c r="HQJ17" s="98"/>
      <c r="HQK17" s="98"/>
      <c r="HQL17" s="98"/>
      <c r="HQM17" s="98"/>
      <c r="HQN17" s="98"/>
      <c r="HQO17" s="98"/>
      <c r="HQP17" s="98"/>
      <c r="HQQ17" s="98"/>
      <c r="HQR17" s="98"/>
      <c r="HQS17" s="98"/>
      <c r="HQT17" s="98"/>
      <c r="HQU17" s="98"/>
      <c r="HQV17" s="98"/>
      <c r="HQW17" s="98"/>
      <c r="HQX17" s="98"/>
      <c r="HQY17" s="98"/>
      <c r="HQZ17" s="98"/>
      <c r="HRA17" s="98"/>
      <c r="HRB17" s="98"/>
      <c r="HRC17" s="98"/>
      <c r="HRD17" s="98"/>
      <c r="HRE17" s="98"/>
      <c r="HRF17" s="98"/>
      <c r="HRG17" s="98"/>
      <c r="HRH17" s="98"/>
      <c r="HRI17" s="98"/>
      <c r="HRJ17" s="98"/>
      <c r="HRK17" s="98"/>
      <c r="HRL17" s="98"/>
      <c r="HRM17" s="98"/>
      <c r="HRN17" s="98"/>
      <c r="HRO17" s="98"/>
      <c r="HRP17" s="98"/>
      <c r="HRQ17" s="98"/>
      <c r="HRR17" s="98"/>
      <c r="HRS17" s="98"/>
      <c r="HRT17" s="98"/>
      <c r="HRU17" s="98"/>
      <c r="HRV17" s="98"/>
      <c r="HRW17" s="98"/>
      <c r="HRX17" s="98"/>
      <c r="HRY17" s="98"/>
      <c r="HRZ17" s="98"/>
      <c r="HSA17" s="98"/>
      <c r="HSB17" s="98"/>
      <c r="HSC17" s="98"/>
      <c r="HSD17" s="98"/>
      <c r="HSE17" s="98"/>
      <c r="HSF17" s="98"/>
      <c r="HSG17" s="98"/>
      <c r="HSH17" s="98"/>
      <c r="HSI17" s="98"/>
      <c r="HSJ17" s="98"/>
      <c r="HSK17" s="98"/>
      <c r="HSL17" s="98"/>
      <c r="HSM17" s="98"/>
      <c r="HSN17" s="98"/>
      <c r="HSO17" s="98"/>
      <c r="HSP17" s="98"/>
      <c r="HSQ17" s="98"/>
      <c r="HSR17" s="98"/>
      <c r="HSS17" s="98"/>
      <c r="HST17" s="98"/>
      <c r="HSU17" s="98"/>
      <c r="HSV17" s="98"/>
      <c r="HSW17" s="98"/>
      <c r="HSX17" s="98"/>
      <c r="HSY17" s="98"/>
      <c r="HSZ17" s="98"/>
      <c r="HTA17" s="98"/>
      <c r="HTB17" s="98"/>
      <c r="HTC17" s="98"/>
      <c r="HTD17" s="98"/>
      <c r="HTE17" s="98"/>
      <c r="HTF17" s="98"/>
      <c r="HTG17" s="98"/>
      <c r="HTH17" s="98"/>
      <c r="HTI17" s="98"/>
      <c r="HTJ17" s="98"/>
      <c r="HTK17" s="98"/>
      <c r="HTL17" s="98"/>
      <c r="HTM17" s="98"/>
      <c r="HTN17" s="98"/>
      <c r="HTO17" s="98"/>
      <c r="HTP17" s="98"/>
      <c r="HTQ17" s="98"/>
      <c r="HTR17" s="98"/>
      <c r="HTS17" s="98"/>
      <c r="HTT17" s="98"/>
      <c r="HTU17" s="98"/>
      <c r="HTV17" s="98"/>
      <c r="HTW17" s="98"/>
      <c r="HTX17" s="98"/>
      <c r="HTY17" s="98"/>
      <c r="HTZ17" s="98"/>
      <c r="HUA17" s="98"/>
      <c r="HUB17" s="98"/>
      <c r="HUC17" s="98"/>
      <c r="HUD17" s="98"/>
      <c r="HUE17" s="98"/>
      <c r="HUF17" s="98"/>
      <c r="HUG17" s="98"/>
      <c r="HUH17" s="98"/>
      <c r="HUI17" s="98"/>
      <c r="HUJ17" s="98"/>
      <c r="HUK17" s="98"/>
      <c r="HUL17" s="98"/>
      <c r="HUM17" s="98"/>
      <c r="HUN17" s="98"/>
      <c r="HUO17" s="98"/>
      <c r="HUP17" s="98"/>
      <c r="HUQ17" s="98"/>
      <c r="HUR17" s="98"/>
      <c r="HUS17" s="98"/>
      <c r="HUT17" s="98"/>
      <c r="HUU17" s="98"/>
      <c r="HUV17" s="98"/>
      <c r="HUW17" s="98"/>
      <c r="HUX17" s="98"/>
      <c r="HUY17" s="98"/>
      <c r="HUZ17" s="98"/>
      <c r="HVA17" s="98"/>
      <c r="HVB17" s="98"/>
      <c r="HVC17" s="98"/>
      <c r="HVD17" s="98"/>
      <c r="HVE17" s="98"/>
      <c r="HVF17" s="98"/>
      <c r="HVG17" s="98"/>
      <c r="HVH17" s="98"/>
      <c r="HVI17" s="98"/>
      <c r="HVJ17" s="98"/>
      <c r="HVK17" s="98"/>
      <c r="HVL17" s="98"/>
      <c r="HVM17" s="98"/>
      <c r="HVN17" s="98"/>
      <c r="HVO17" s="98"/>
      <c r="HVP17" s="98"/>
      <c r="HVQ17" s="98"/>
      <c r="HVR17" s="98"/>
      <c r="HVS17" s="98"/>
      <c r="HVT17" s="98"/>
      <c r="HVU17" s="98"/>
      <c r="HVV17" s="98"/>
      <c r="HVW17" s="98"/>
      <c r="HVX17" s="98"/>
      <c r="HVY17" s="98"/>
      <c r="HVZ17" s="98"/>
      <c r="HWA17" s="98"/>
      <c r="HWB17" s="98"/>
      <c r="HWC17" s="98"/>
      <c r="HWD17" s="98"/>
      <c r="HWE17" s="98"/>
      <c r="HWF17" s="98"/>
      <c r="HWG17" s="98"/>
      <c r="HWH17" s="98"/>
      <c r="HWI17" s="98"/>
      <c r="HWJ17" s="98"/>
      <c r="HWK17" s="98"/>
      <c r="HWL17" s="98"/>
      <c r="HWM17" s="98"/>
      <c r="HWN17" s="98"/>
      <c r="HWO17" s="98"/>
      <c r="HWP17" s="98"/>
      <c r="HWQ17" s="98"/>
      <c r="HWR17" s="98"/>
      <c r="HWS17" s="98"/>
      <c r="HWT17" s="98"/>
      <c r="HWU17" s="98"/>
      <c r="HWV17" s="98"/>
      <c r="HWW17" s="98"/>
      <c r="HWX17" s="98"/>
      <c r="HWY17" s="98"/>
      <c r="HWZ17" s="98"/>
      <c r="HXA17" s="98"/>
      <c r="HXB17" s="98"/>
      <c r="HXC17" s="98"/>
      <c r="HXD17" s="98"/>
      <c r="HXE17" s="98"/>
      <c r="HXF17" s="98"/>
      <c r="HXG17" s="98"/>
      <c r="HXH17" s="98"/>
      <c r="HXI17" s="98"/>
      <c r="HXJ17" s="98"/>
      <c r="HXK17" s="98"/>
      <c r="HXL17" s="98"/>
      <c r="HXM17" s="98"/>
      <c r="HXN17" s="98"/>
      <c r="HXO17" s="98"/>
      <c r="HXP17" s="98"/>
      <c r="HXQ17" s="98"/>
      <c r="HXR17" s="98"/>
      <c r="HXS17" s="98"/>
      <c r="HXT17" s="98"/>
      <c r="HXU17" s="98"/>
      <c r="HXV17" s="98"/>
      <c r="HXW17" s="98"/>
      <c r="HXX17" s="98"/>
      <c r="HXY17" s="98"/>
      <c r="HXZ17" s="98"/>
      <c r="HYA17" s="98"/>
      <c r="HYB17" s="98"/>
      <c r="HYC17" s="98"/>
      <c r="HYD17" s="98"/>
      <c r="HYE17" s="98"/>
      <c r="HYF17" s="98"/>
      <c r="HYG17" s="98"/>
      <c r="HYH17" s="98"/>
      <c r="HYI17" s="98"/>
      <c r="HYJ17" s="98"/>
      <c r="HYK17" s="98"/>
      <c r="HYL17" s="98"/>
      <c r="HYM17" s="98"/>
      <c r="HYN17" s="98"/>
      <c r="HYO17" s="98"/>
      <c r="HYP17" s="98"/>
      <c r="HYQ17" s="98"/>
      <c r="HYR17" s="98"/>
      <c r="HYS17" s="98"/>
      <c r="HYT17" s="98"/>
      <c r="HYU17" s="98"/>
      <c r="HYV17" s="98"/>
      <c r="HYW17" s="98"/>
      <c r="HYX17" s="98"/>
      <c r="HYY17" s="98"/>
      <c r="HYZ17" s="98"/>
      <c r="HZA17" s="98"/>
      <c r="HZB17" s="98"/>
      <c r="HZC17" s="98"/>
      <c r="HZD17" s="98"/>
      <c r="HZE17" s="98"/>
      <c r="HZF17" s="98"/>
      <c r="HZG17" s="98"/>
      <c r="HZH17" s="98"/>
      <c r="HZI17" s="98"/>
      <c r="HZJ17" s="98"/>
      <c r="HZK17" s="98"/>
      <c r="HZL17" s="98"/>
      <c r="HZM17" s="98"/>
      <c r="HZN17" s="98"/>
      <c r="HZO17" s="98"/>
      <c r="HZP17" s="98"/>
      <c r="HZQ17" s="98"/>
      <c r="HZR17" s="98"/>
      <c r="HZS17" s="98"/>
      <c r="HZT17" s="98"/>
      <c r="HZU17" s="98"/>
      <c r="HZV17" s="98"/>
      <c r="HZW17" s="98"/>
      <c r="HZX17" s="98"/>
      <c r="HZY17" s="98"/>
      <c r="HZZ17" s="98"/>
      <c r="IAA17" s="98"/>
      <c r="IAB17" s="98"/>
      <c r="IAC17" s="98"/>
      <c r="IAD17" s="98"/>
      <c r="IAE17" s="98"/>
      <c r="IAF17" s="98"/>
      <c r="IAG17" s="98"/>
      <c r="IAH17" s="98"/>
      <c r="IAI17" s="98"/>
      <c r="IAJ17" s="98"/>
      <c r="IAK17" s="98"/>
      <c r="IAL17" s="98"/>
      <c r="IAM17" s="98"/>
      <c r="IAN17" s="98"/>
      <c r="IAO17" s="98"/>
      <c r="IAP17" s="98"/>
      <c r="IAQ17" s="98"/>
      <c r="IAR17" s="98"/>
      <c r="IAS17" s="98"/>
      <c r="IAT17" s="98"/>
      <c r="IAU17" s="98"/>
      <c r="IAV17" s="98"/>
      <c r="IAW17" s="98"/>
      <c r="IAX17" s="98"/>
      <c r="IAY17" s="98"/>
      <c r="IAZ17" s="98"/>
      <c r="IBA17" s="98"/>
      <c r="IBB17" s="98"/>
      <c r="IBC17" s="98"/>
      <c r="IBD17" s="98"/>
      <c r="IBE17" s="98"/>
      <c r="IBF17" s="98"/>
      <c r="IBG17" s="98"/>
      <c r="IBH17" s="98"/>
      <c r="IBI17" s="98"/>
      <c r="IBJ17" s="98"/>
      <c r="IBK17" s="98"/>
      <c r="IBL17" s="98"/>
      <c r="IBM17" s="98"/>
      <c r="IBN17" s="98"/>
      <c r="IBO17" s="98"/>
      <c r="IBP17" s="98"/>
      <c r="IBQ17" s="98"/>
      <c r="IBR17" s="98"/>
      <c r="IBS17" s="98"/>
      <c r="IBT17" s="98"/>
      <c r="IBU17" s="98"/>
      <c r="IBV17" s="98"/>
      <c r="IBW17" s="98"/>
      <c r="IBX17" s="98"/>
      <c r="IBY17" s="98"/>
      <c r="IBZ17" s="98"/>
      <c r="ICA17" s="98"/>
      <c r="ICB17" s="98"/>
      <c r="ICC17" s="98"/>
      <c r="ICD17" s="98"/>
      <c r="ICE17" s="98"/>
      <c r="ICF17" s="98"/>
      <c r="ICG17" s="98"/>
      <c r="ICH17" s="98"/>
      <c r="ICI17" s="98"/>
      <c r="ICJ17" s="98"/>
      <c r="ICK17" s="98"/>
      <c r="ICL17" s="98"/>
      <c r="ICM17" s="98"/>
      <c r="ICN17" s="98"/>
      <c r="ICO17" s="98"/>
      <c r="ICP17" s="98"/>
      <c r="ICQ17" s="98"/>
      <c r="ICR17" s="98"/>
      <c r="ICS17" s="98"/>
      <c r="ICT17" s="98"/>
      <c r="ICU17" s="98"/>
      <c r="ICV17" s="98"/>
      <c r="ICW17" s="98"/>
      <c r="ICX17" s="98"/>
      <c r="ICY17" s="98"/>
      <c r="ICZ17" s="98"/>
      <c r="IDA17" s="98"/>
      <c r="IDB17" s="98"/>
      <c r="IDC17" s="98"/>
      <c r="IDD17" s="98"/>
      <c r="IDE17" s="98"/>
      <c r="IDF17" s="98"/>
      <c r="IDG17" s="98"/>
      <c r="IDH17" s="98"/>
      <c r="IDI17" s="98"/>
      <c r="IDJ17" s="98"/>
      <c r="IDK17" s="98"/>
      <c r="IDL17" s="98"/>
      <c r="IDM17" s="98"/>
      <c r="IDN17" s="98"/>
      <c r="IDO17" s="98"/>
      <c r="IDP17" s="98"/>
      <c r="IDQ17" s="98"/>
      <c r="IDR17" s="98"/>
      <c r="IDS17" s="98"/>
      <c r="IDT17" s="98"/>
      <c r="IDU17" s="98"/>
      <c r="IDV17" s="98"/>
      <c r="IDW17" s="98"/>
      <c r="IDX17" s="98"/>
      <c r="IDY17" s="98"/>
      <c r="IDZ17" s="98"/>
      <c r="IEA17" s="98"/>
      <c r="IEB17" s="98"/>
      <c r="IEC17" s="98"/>
      <c r="IED17" s="98"/>
      <c r="IEE17" s="98"/>
      <c r="IEF17" s="98"/>
      <c r="IEG17" s="98"/>
      <c r="IEH17" s="98"/>
      <c r="IEI17" s="98"/>
      <c r="IEJ17" s="98"/>
      <c r="IEK17" s="98"/>
      <c r="IEL17" s="98"/>
      <c r="IEM17" s="98"/>
      <c r="IEN17" s="98"/>
      <c r="IEO17" s="98"/>
      <c r="IEP17" s="98"/>
      <c r="IEQ17" s="98"/>
      <c r="IER17" s="98"/>
      <c r="IES17" s="98"/>
      <c r="IET17" s="98"/>
      <c r="IEU17" s="98"/>
      <c r="IEV17" s="98"/>
      <c r="IEW17" s="98"/>
      <c r="IEX17" s="98"/>
      <c r="IEY17" s="98"/>
      <c r="IEZ17" s="98"/>
      <c r="IFA17" s="98"/>
      <c r="IFB17" s="98"/>
      <c r="IFC17" s="98"/>
      <c r="IFD17" s="98"/>
      <c r="IFE17" s="98"/>
      <c r="IFF17" s="98"/>
      <c r="IFG17" s="98"/>
      <c r="IFH17" s="98"/>
      <c r="IFI17" s="98"/>
      <c r="IFJ17" s="98"/>
      <c r="IFK17" s="98"/>
      <c r="IFL17" s="98"/>
      <c r="IFM17" s="98"/>
      <c r="IFN17" s="98"/>
      <c r="IFO17" s="98"/>
      <c r="IFP17" s="98"/>
      <c r="IFQ17" s="98"/>
      <c r="IFR17" s="98"/>
      <c r="IFS17" s="98"/>
      <c r="IFT17" s="98"/>
      <c r="IFU17" s="98"/>
      <c r="IFV17" s="98"/>
      <c r="IFW17" s="98"/>
      <c r="IFX17" s="98"/>
      <c r="IFY17" s="98"/>
      <c r="IFZ17" s="98"/>
      <c r="IGA17" s="98"/>
      <c r="IGB17" s="98"/>
      <c r="IGC17" s="98"/>
      <c r="IGD17" s="98"/>
      <c r="IGE17" s="98"/>
      <c r="IGF17" s="98"/>
      <c r="IGG17" s="98"/>
      <c r="IGH17" s="98"/>
      <c r="IGI17" s="98"/>
      <c r="IGJ17" s="98"/>
      <c r="IGK17" s="98"/>
      <c r="IGL17" s="98"/>
      <c r="IGM17" s="98"/>
      <c r="IGN17" s="98"/>
      <c r="IGO17" s="98"/>
      <c r="IGP17" s="98"/>
      <c r="IGQ17" s="98"/>
      <c r="IGR17" s="98"/>
      <c r="IGS17" s="98"/>
      <c r="IGT17" s="98"/>
      <c r="IGU17" s="98"/>
      <c r="IGV17" s="98"/>
      <c r="IGW17" s="98"/>
      <c r="IGX17" s="98"/>
      <c r="IGY17" s="98"/>
      <c r="IGZ17" s="98"/>
      <c r="IHA17" s="98"/>
      <c r="IHB17" s="98"/>
      <c r="IHC17" s="98"/>
      <c r="IHD17" s="98"/>
      <c r="IHE17" s="98"/>
      <c r="IHF17" s="98"/>
      <c r="IHG17" s="98"/>
      <c r="IHH17" s="98"/>
      <c r="IHI17" s="98"/>
      <c r="IHJ17" s="98"/>
      <c r="IHK17" s="98"/>
      <c r="IHL17" s="98"/>
      <c r="IHM17" s="98"/>
      <c r="IHN17" s="98"/>
      <c r="IHO17" s="98"/>
      <c r="IHP17" s="98"/>
      <c r="IHQ17" s="98"/>
      <c r="IHR17" s="98"/>
      <c r="IHS17" s="98"/>
      <c r="IHT17" s="98"/>
      <c r="IHU17" s="98"/>
      <c r="IHV17" s="98"/>
      <c r="IHW17" s="98"/>
      <c r="IHX17" s="98"/>
      <c r="IHY17" s="98"/>
      <c r="IHZ17" s="98"/>
      <c r="IIA17" s="98"/>
      <c r="IIB17" s="98"/>
      <c r="IIC17" s="98"/>
      <c r="IID17" s="98"/>
      <c r="IIE17" s="98"/>
      <c r="IIF17" s="98"/>
      <c r="IIG17" s="98"/>
      <c r="IIH17" s="98"/>
      <c r="III17" s="98"/>
      <c r="IIJ17" s="98"/>
      <c r="IIK17" s="98"/>
      <c r="IIL17" s="98"/>
      <c r="IIM17" s="98"/>
      <c r="IIN17" s="98"/>
      <c r="IIO17" s="98"/>
      <c r="IIP17" s="98"/>
      <c r="IIQ17" s="98"/>
      <c r="IIR17" s="98"/>
      <c r="IIS17" s="98"/>
      <c r="IIT17" s="98"/>
      <c r="IIU17" s="98"/>
      <c r="IIV17" s="98"/>
      <c r="IIW17" s="98"/>
      <c r="IIX17" s="98"/>
      <c r="IIY17" s="98"/>
      <c r="IIZ17" s="98"/>
      <c r="IJA17" s="98"/>
      <c r="IJB17" s="98"/>
      <c r="IJC17" s="98"/>
      <c r="IJD17" s="98"/>
      <c r="IJE17" s="98"/>
      <c r="IJF17" s="98"/>
      <c r="IJG17" s="98"/>
      <c r="IJH17" s="98"/>
      <c r="IJI17" s="98"/>
      <c r="IJJ17" s="98"/>
      <c r="IJK17" s="98"/>
      <c r="IJL17" s="98"/>
      <c r="IJM17" s="98"/>
      <c r="IJN17" s="98"/>
      <c r="IJO17" s="98"/>
      <c r="IJP17" s="98"/>
      <c r="IJQ17" s="98"/>
      <c r="IJR17" s="98"/>
      <c r="IJS17" s="98"/>
      <c r="IJT17" s="98"/>
      <c r="IJU17" s="98"/>
      <c r="IJV17" s="98"/>
      <c r="IJW17" s="98"/>
      <c r="IJX17" s="98"/>
      <c r="IJY17" s="98"/>
      <c r="IJZ17" s="98"/>
      <c r="IKA17" s="98"/>
      <c r="IKB17" s="98"/>
      <c r="IKC17" s="98"/>
      <c r="IKD17" s="98"/>
      <c r="IKE17" s="98"/>
      <c r="IKF17" s="98"/>
      <c r="IKG17" s="98"/>
      <c r="IKH17" s="98"/>
      <c r="IKI17" s="98"/>
      <c r="IKJ17" s="98"/>
      <c r="IKK17" s="98"/>
      <c r="IKL17" s="98"/>
      <c r="IKM17" s="98"/>
      <c r="IKN17" s="98"/>
      <c r="IKO17" s="98"/>
      <c r="IKP17" s="98"/>
      <c r="IKQ17" s="98"/>
      <c r="IKR17" s="98"/>
      <c r="IKS17" s="98"/>
      <c r="IKT17" s="98"/>
      <c r="IKU17" s="98"/>
      <c r="IKV17" s="98"/>
      <c r="IKW17" s="98"/>
      <c r="IKX17" s="98"/>
      <c r="IKY17" s="98"/>
      <c r="IKZ17" s="98"/>
      <c r="ILA17" s="98"/>
      <c r="ILB17" s="98"/>
      <c r="ILC17" s="98"/>
      <c r="ILD17" s="98"/>
      <c r="ILE17" s="98"/>
      <c r="ILF17" s="98"/>
      <c r="ILG17" s="98"/>
      <c r="ILH17" s="98"/>
      <c r="ILI17" s="98"/>
      <c r="ILJ17" s="98"/>
      <c r="ILK17" s="98"/>
      <c r="ILL17" s="98"/>
      <c r="ILM17" s="98"/>
      <c r="ILN17" s="98"/>
      <c r="ILO17" s="98"/>
      <c r="ILP17" s="98"/>
      <c r="ILQ17" s="98"/>
      <c r="ILR17" s="98"/>
      <c r="ILS17" s="98"/>
      <c r="ILT17" s="98"/>
      <c r="ILU17" s="98"/>
      <c r="ILV17" s="98"/>
      <c r="ILW17" s="98"/>
      <c r="ILX17" s="98"/>
      <c r="ILY17" s="98"/>
      <c r="ILZ17" s="98"/>
      <c r="IMA17" s="98"/>
      <c r="IMB17" s="98"/>
      <c r="IMC17" s="98"/>
      <c r="IMD17" s="98"/>
      <c r="IME17" s="98"/>
      <c r="IMF17" s="98"/>
      <c r="IMG17" s="98"/>
      <c r="IMH17" s="98"/>
      <c r="IMI17" s="98"/>
      <c r="IMJ17" s="98"/>
      <c r="IMK17" s="98"/>
      <c r="IML17" s="98"/>
      <c r="IMM17" s="98"/>
      <c r="IMN17" s="98"/>
      <c r="IMO17" s="98"/>
      <c r="IMP17" s="98"/>
      <c r="IMQ17" s="98"/>
      <c r="IMR17" s="98"/>
      <c r="IMS17" s="98"/>
      <c r="IMT17" s="98"/>
      <c r="IMU17" s="98"/>
      <c r="IMV17" s="98"/>
      <c r="IMW17" s="98"/>
      <c r="IMX17" s="98"/>
      <c r="IMY17" s="98"/>
      <c r="IMZ17" s="98"/>
      <c r="INA17" s="98"/>
      <c r="INB17" s="98"/>
      <c r="INC17" s="98"/>
      <c r="IND17" s="98"/>
      <c r="INE17" s="98"/>
      <c r="INF17" s="98"/>
      <c r="ING17" s="98"/>
      <c r="INH17" s="98"/>
      <c r="INI17" s="98"/>
      <c r="INJ17" s="98"/>
      <c r="INK17" s="98"/>
      <c r="INL17" s="98"/>
      <c r="INM17" s="98"/>
      <c r="INN17" s="98"/>
      <c r="INO17" s="98"/>
      <c r="INP17" s="98"/>
      <c r="INQ17" s="98"/>
      <c r="INR17" s="98"/>
      <c r="INS17" s="98"/>
      <c r="INT17" s="98"/>
      <c r="INU17" s="98"/>
      <c r="INV17" s="98"/>
      <c r="INW17" s="98"/>
      <c r="INX17" s="98"/>
      <c r="INY17" s="98"/>
      <c r="INZ17" s="98"/>
      <c r="IOA17" s="98"/>
      <c r="IOB17" s="98"/>
      <c r="IOC17" s="98"/>
      <c r="IOD17" s="98"/>
      <c r="IOE17" s="98"/>
      <c r="IOF17" s="98"/>
      <c r="IOG17" s="98"/>
      <c r="IOH17" s="98"/>
      <c r="IOI17" s="98"/>
      <c r="IOJ17" s="98"/>
      <c r="IOK17" s="98"/>
      <c r="IOL17" s="98"/>
      <c r="IOM17" s="98"/>
      <c r="ION17" s="98"/>
      <c r="IOO17" s="98"/>
      <c r="IOP17" s="98"/>
      <c r="IOQ17" s="98"/>
      <c r="IOR17" s="98"/>
      <c r="IOS17" s="98"/>
      <c r="IOT17" s="98"/>
      <c r="IOU17" s="98"/>
      <c r="IOV17" s="98"/>
      <c r="IOW17" s="98"/>
      <c r="IOX17" s="98"/>
      <c r="IOY17" s="98"/>
      <c r="IOZ17" s="98"/>
      <c r="IPA17" s="98"/>
      <c r="IPB17" s="98"/>
      <c r="IPC17" s="98"/>
      <c r="IPD17" s="98"/>
      <c r="IPE17" s="98"/>
      <c r="IPF17" s="98"/>
      <c r="IPG17" s="98"/>
      <c r="IPH17" s="98"/>
      <c r="IPI17" s="98"/>
      <c r="IPJ17" s="98"/>
      <c r="IPK17" s="98"/>
      <c r="IPL17" s="98"/>
      <c r="IPM17" s="98"/>
      <c r="IPN17" s="98"/>
      <c r="IPO17" s="98"/>
      <c r="IPP17" s="98"/>
      <c r="IPQ17" s="98"/>
      <c r="IPR17" s="98"/>
      <c r="IPS17" s="98"/>
      <c r="IPT17" s="98"/>
      <c r="IPU17" s="98"/>
      <c r="IPV17" s="98"/>
      <c r="IPW17" s="98"/>
      <c r="IPX17" s="98"/>
      <c r="IPY17" s="98"/>
      <c r="IPZ17" s="98"/>
      <c r="IQA17" s="98"/>
      <c r="IQB17" s="98"/>
      <c r="IQC17" s="98"/>
      <c r="IQD17" s="98"/>
      <c r="IQE17" s="98"/>
      <c r="IQF17" s="98"/>
      <c r="IQG17" s="98"/>
      <c r="IQH17" s="98"/>
      <c r="IQI17" s="98"/>
      <c r="IQJ17" s="98"/>
      <c r="IQK17" s="98"/>
      <c r="IQL17" s="98"/>
      <c r="IQM17" s="98"/>
      <c r="IQN17" s="98"/>
      <c r="IQO17" s="98"/>
      <c r="IQP17" s="98"/>
      <c r="IQQ17" s="98"/>
      <c r="IQR17" s="98"/>
      <c r="IQS17" s="98"/>
      <c r="IQT17" s="98"/>
      <c r="IQU17" s="98"/>
      <c r="IQV17" s="98"/>
      <c r="IQW17" s="98"/>
      <c r="IQX17" s="98"/>
      <c r="IQY17" s="98"/>
      <c r="IQZ17" s="98"/>
      <c r="IRA17" s="98"/>
      <c r="IRB17" s="98"/>
      <c r="IRC17" s="98"/>
      <c r="IRD17" s="98"/>
      <c r="IRE17" s="98"/>
      <c r="IRF17" s="98"/>
      <c r="IRG17" s="98"/>
      <c r="IRH17" s="98"/>
      <c r="IRI17" s="98"/>
      <c r="IRJ17" s="98"/>
      <c r="IRK17" s="98"/>
      <c r="IRL17" s="98"/>
      <c r="IRM17" s="98"/>
      <c r="IRN17" s="98"/>
      <c r="IRO17" s="98"/>
      <c r="IRP17" s="98"/>
      <c r="IRQ17" s="98"/>
      <c r="IRR17" s="98"/>
      <c r="IRS17" s="98"/>
      <c r="IRT17" s="98"/>
      <c r="IRU17" s="98"/>
      <c r="IRV17" s="98"/>
      <c r="IRW17" s="98"/>
      <c r="IRX17" s="98"/>
      <c r="IRY17" s="98"/>
      <c r="IRZ17" s="98"/>
      <c r="ISA17" s="98"/>
      <c r="ISB17" s="98"/>
      <c r="ISC17" s="98"/>
      <c r="ISD17" s="98"/>
      <c r="ISE17" s="98"/>
      <c r="ISF17" s="98"/>
      <c r="ISG17" s="98"/>
      <c r="ISH17" s="98"/>
      <c r="ISI17" s="98"/>
      <c r="ISJ17" s="98"/>
      <c r="ISK17" s="98"/>
      <c r="ISL17" s="98"/>
      <c r="ISM17" s="98"/>
      <c r="ISN17" s="98"/>
      <c r="ISO17" s="98"/>
      <c r="ISP17" s="98"/>
      <c r="ISQ17" s="98"/>
      <c r="ISR17" s="98"/>
      <c r="ISS17" s="98"/>
      <c r="IST17" s="98"/>
      <c r="ISU17" s="98"/>
      <c r="ISV17" s="98"/>
      <c r="ISW17" s="98"/>
      <c r="ISX17" s="98"/>
      <c r="ISY17" s="98"/>
      <c r="ISZ17" s="98"/>
      <c r="ITA17" s="98"/>
      <c r="ITB17" s="98"/>
      <c r="ITC17" s="98"/>
      <c r="ITD17" s="98"/>
      <c r="ITE17" s="98"/>
      <c r="ITF17" s="98"/>
      <c r="ITG17" s="98"/>
      <c r="ITH17" s="98"/>
      <c r="ITI17" s="98"/>
      <c r="ITJ17" s="98"/>
      <c r="ITK17" s="98"/>
      <c r="ITL17" s="98"/>
      <c r="ITM17" s="98"/>
      <c r="ITN17" s="98"/>
      <c r="ITO17" s="98"/>
      <c r="ITP17" s="98"/>
      <c r="ITQ17" s="98"/>
      <c r="ITR17" s="98"/>
      <c r="ITS17" s="98"/>
      <c r="ITT17" s="98"/>
      <c r="ITU17" s="98"/>
      <c r="ITV17" s="98"/>
      <c r="ITW17" s="98"/>
      <c r="ITX17" s="98"/>
      <c r="ITY17" s="98"/>
      <c r="ITZ17" s="98"/>
      <c r="IUA17" s="98"/>
      <c r="IUB17" s="98"/>
      <c r="IUC17" s="98"/>
      <c r="IUD17" s="98"/>
      <c r="IUE17" s="98"/>
      <c r="IUF17" s="98"/>
      <c r="IUG17" s="98"/>
      <c r="IUH17" s="98"/>
      <c r="IUI17" s="98"/>
      <c r="IUJ17" s="98"/>
      <c r="IUK17" s="98"/>
      <c r="IUL17" s="98"/>
      <c r="IUM17" s="98"/>
      <c r="IUN17" s="98"/>
      <c r="IUO17" s="98"/>
      <c r="IUP17" s="98"/>
      <c r="IUQ17" s="98"/>
      <c r="IUR17" s="98"/>
      <c r="IUS17" s="98"/>
      <c r="IUT17" s="98"/>
      <c r="IUU17" s="98"/>
      <c r="IUV17" s="98"/>
      <c r="IUW17" s="98"/>
      <c r="IUX17" s="98"/>
      <c r="IUY17" s="98"/>
      <c r="IUZ17" s="98"/>
      <c r="IVA17" s="98"/>
      <c r="IVB17" s="98"/>
      <c r="IVC17" s="98"/>
      <c r="IVD17" s="98"/>
      <c r="IVE17" s="98"/>
      <c r="IVF17" s="98"/>
      <c r="IVG17" s="98"/>
      <c r="IVH17" s="98"/>
      <c r="IVI17" s="98"/>
      <c r="IVJ17" s="98"/>
      <c r="IVK17" s="98"/>
      <c r="IVL17" s="98"/>
      <c r="IVM17" s="98"/>
      <c r="IVN17" s="98"/>
      <c r="IVO17" s="98"/>
      <c r="IVP17" s="98"/>
      <c r="IVQ17" s="98"/>
      <c r="IVR17" s="98"/>
      <c r="IVS17" s="98"/>
      <c r="IVT17" s="98"/>
      <c r="IVU17" s="98"/>
      <c r="IVV17" s="98"/>
      <c r="IVW17" s="98"/>
      <c r="IVX17" s="98"/>
      <c r="IVY17" s="98"/>
      <c r="IVZ17" s="98"/>
      <c r="IWA17" s="98"/>
      <c r="IWB17" s="98"/>
      <c r="IWC17" s="98"/>
      <c r="IWD17" s="98"/>
      <c r="IWE17" s="98"/>
      <c r="IWF17" s="98"/>
      <c r="IWG17" s="98"/>
      <c r="IWH17" s="98"/>
      <c r="IWI17" s="98"/>
      <c r="IWJ17" s="98"/>
      <c r="IWK17" s="98"/>
      <c r="IWL17" s="98"/>
      <c r="IWM17" s="98"/>
      <c r="IWN17" s="98"/>
      <c r="IWO17" s="98"/>
      <c r="IWP17" s="98"/>
      <c r="IWQ17" s="98"/>
      <c r="IWR17" s="98"/>
      <c r="IWS17" s="98"/>
      <c r="IWT17" s="98"/>
      <c r="IWU17" s="98"/>
      <c r="IWV17" s="98"/>
      <c r="IWW17" s="98"/>
      <c r="IWX17" s="98"/>
      <c r="IWY17" s="98"/>
      <c r="IWZ17" s="98"/>
      <c r="IXA17" s="98"/>
      <c r="IXB17" s="98"/>
      <c r="IXC17" s="98"/>
      <c r="IXD17" s="98"/>
      <c r="IXE17" s="98"/>
      <c r="IXF17" s="98"/>
      <c r="IXG17" s="98"/>
      <c r="IXH17" s="98"/>
      <c r="IXI17" s="98"/>
      <c r="IXJ17" s="98"/>
      <c r="IXK17" s="98"/>
      <c r="IXL17" s="98"/>
      <c r="IXM17" s="98"/>
      <c r="IXN17" s="98"/>
      <c r="IXO17" s="98"/>
      <c r="IXP17" s="98"/>
      <c r="IXQ17" s="98"/>
      <c r="IXR17" s="98"/>
      <c r="IXS17" s="98"/>
      <c r="IXT17" s="98"/>
      <c r="IXU17" s="98"/>
      <c r="IXV17" s="98"/>
      <c r="IXW17" s="98"/>
      <c r="IXX17" s="98"/>
      <c r="IXY17" s="98"/>
      <c r="IXZ17" s="98"/>
      <c r="IYA17" s="98"/>
      <c r="IYB17" s="98"/>
      <c r="IYC17" s="98"/>
      <c r="IYD17" s="98"/>
      <c r="IYE17" s="98"/>
      <c r="IYF17" s="98"/>
      <c r="IYG17" s="98"/>
      <c r="IYH17" s="98"/>
      <c r="IYI17" s="98"/>
      <c r="IYJ17" s="98"/>
      <c r="IYK17" s="98"/>
      <c r="IYL17" s="98"/>
      <c r="IYM17" s="98"/>
      <c r="IYN17" s="98"/>
      <c r="IYO17" s="98"/>
      <c r="IYP17" s="98"/>
      <c r="IYQ17" s="98"/>
      <c r="IYR17" s="98"/>
      <c r="IYS17" s="98"/>
      <c r="IYT17" s="98"/>
      <c r="IYU17" s="98"/>
      <c r="IYV17" s="98"/>
      <c r="IYW17" s="98"/>
      <c r="IYX17" s="98"/>
      <c r="IYY17" s="98"/>
      <c r="IYZ17" s="98"/>
      <c r="IZA17" s="98"/>
      <c r="IZB17" s="98"/>
      <c r="IZC17" s="98"/>
      <c r="IZD17" s="98"/>
      <c r="IZE17" s="98"/>
      <c r="IZF17" s="98"/>
      <c r="IZG17" s="98"/>
      <c r="IZH17" s="98"/>
      <c r="IZI17" s="98"/>
      <c r="IZJ17" s="98"/>
      <c r="IZK17" s="98"/>
      <c r="IZL17" s="98"/>
      <c r="IZM17" s="98"/>
      <c r="IZN17" s="98"/>
      <c r="IZO17" s="98"/>
      <c r="IZP17" s="98"/>
      <c r="IZQ17" s="98"/>
      <c r="IZR17" s="98"/>
      <c r="IZS17" s="98"/>
      <c r="IZT17" s="98"/>
      <c r="IZU17" s="98"/>
      <c r="IZV17" s="98"/>
      <c r="IZW17" s="98"/>
      <c r="IZX17" s="98"/>
      <c r="IZY17" s="98"/>
      <c r="IZZ17" s="98"/>
      <c r="JAA17" s="98"/>
      <c r="JAB17" s="98"/>
      <c r="JAC17" s="98"/>
      <c r="JAD17" s="98"/>
      <c r="JAE17" s="98"/>
      <c r="JAF17" s="98"/>
      <c r="JAG17" s="98"/>
      <c r="JAH17" s="98"/>
      <c r="JAI17" s="98"/>
      <c r="JAJ17" s="98"/>
      <c r="JAK17" s="98"/>
      <c r="JAL17" s="98"/>
      <c r="JAM17" s="98"/>
      <c r="JAN17" s="98"/>
      <c r="JAO17" s="98"/>
      <c r="JAP17" s="98"/>
      <c r="JAQ17" s="98"/>
      <c r="JAR17" s="98"/>
      <c r="JAS17" s="98"/>
      <c r="JAT17" s="98"/>
      <c r="JAU17" s="98"/>
      <c r="JAV17" s="98"/>
      <c r="JAW17" s="98"/>
      <c r="JAX17" s="98"/>
      <c r="JAY17" s="98"/>
      <c r="JAZ17" s="98"/>
      <c r="JBA17" s="98"/>
      <c r="JBB17" s="98"/>
      <c r="JBC17" s="98"/>
      <c r="JBD17" s="98"/>
      <c r="JBE17" s="98"/>
      <c r="JBF17" s="98"/>
      <c r="JBG17" s="98"/>
      <c r="JBH17" s="98"/>
      <c r="JBI17" s="98"/>
      <c r="JBJ17" s="98"/>
      <c r="JBK17" s="98"/>
      <c r="JBL17" s="98"/>
      <c r="JBM17" s="98"/>
      <c r="JBN17" s="98"/>
      <c r="JBO17" s="98"/>
      <c r="JBP17" s="98"/>
      <c r="JBQ17" s="98"/>
      <c r="JBR17" s="98"/>
      <c r="JBS17" s="98"/>
      <c r="JBT17" s="98"/>
      <c r="JBU17" s="98"/>
      <c r="JBV17" s="98"/>
      <c r="JBW17" s="98"/>
      <c r="JBX17" s="98"/>
      <c r="JBY17" s="98"/>
      <c r="JBZ17" s="98"/>
      <c r="JCA17" s="98"/>
      <c r="JCB17" s="98"/>
      <c r="JCC17" s="98"/>
      <c r="JCD17" s="98"/>
      <c r="JCE17" s="98"/>
      <c r="JCF17" s="98"/>
      <c r="JCG17" s="98"/>
      <c r="JCH17" s="98"/>
      <c r="JCI17" s="98"/>
      <c r="JCJ17" s="98"/>
      <c r="JCK17" s="98"/>
      <c r="JCL17" s="98"/>
      <c r="JCM17" s="98"/>
      <c r="JCN17" s="98"/>
      <c r="JCO17" s="98"/>
      <c r="JCP17" s="98"/>
      <c r="JCQ17" s="98"/>
      <c r="JCR17" s="98"/>
      <c r="JCS17" s="98"/>
      <c r="JCT17" s="98"/>
      <c r="JCU17" s="98"/>
      <c r="JCV17" s="98"/>
      <c r="JCW17" s="98"/>
      <c r="JCX17" s="98"/>
      <c r="JCY17" s="98"/>
      <c r="JCZ17" s="98"/>
      <c r="JDA17" s="98"/>
      <c r="JDB17" s="98"/>
      <c r="JDC17" s="98"/>
      <c r="JDD17" s="98"/>
      <c r="JDE17" s="98"/>
      <c r="JDF17" s="98"/>
      <c r="JDG17" s="98"/>
      <c r="JDH17" s="98"/>
      <c r="JDI17" s="98"/>
      <c r="JDJ17" s="98"/>
      <c r="JDK17" s="98"/>
      <c r="JDL17" s="98"/>
      <c r="JDM17" s="98"/>
      <c r="JDN17" s="98"/>
      <c r="JDO17" s="98"/>
      <c r="JDP17" s="98"/>
      <c r="JDQ17" s="98"/>
      <c r="JDR17" s="98"/>
      <c r="JDS17" s="98"/>
      <c r="JDT17" s="98"/>
      <c r="JDU17" s="98"/>
      <c r="JDV17" s="98"/>
      <c r="JDW17" s="98"/>
      <c r="JDX17" s="98"/>
      <c r="JDY17" s="98"/>
      <c r="JDZ17" s="98"/>
      <c r="JEA17" s="98"/>
      <c r="JEB17" s="98"/>
      <c r="JEC17" s="98"/>
      <c r="JED17" s="98"/>
      <c r="JEE17" s="98"/>
      <c r="JEF17" s="98"/>
      <c r="JEG17" s="98"/>
      <c r="JEH17" s="98"/>
      <c r="JEI17" s="98"/>
      <c r="JEJ17" s="98"/>
      <c r="JEK17" s="98"/>
      <c r="JEL17" s="98"/>
      <c r="JEM17" s="98"/>
      <c r="JEN17" s="98"/>
      <c r="JEO17" s="98"/>
      <c r="JEP17" s="98"/>
      <c r="JEQ17" s="98"/>
      <c r="JER17" s="98"/>
      <c r="JES17" s="98"/>
      <c r="JET17" s="98"/>
      <c r="JEU17" s="98"/>
      <c r="JEV17" s="98"/>
      <c r="JEW17" s="98"/>
      <c r="JEX17" s="98"/>
      <c r="JEY17" s="98"/>
      <c r="JEZ17" s="98"/>
      <c r="JFA17" s="98"/>
      <c r="JFB17" s="98"/>
      <c r="JFC17" s="98"/>
      <c r="JFD17" s="98"/>
      <c r="JFE17" s="98"/>
      <c r="JFF17" s="98"/>
      <c r="JFG17" s="98"/>
      <c r="JFH17" s="98"/>
      <c r="JFI17" s="98"/>
      <c r="JFJ17" s="98"/>
      <c r="JFK17" s="98"/>
      <c r="JFL17" s="98"/>
      <c r="JFM17" s="98"/>
      <c r="JFN17" s="98"/>
      <c r="JFO17" s="98"/>
      <c r="JFP17" s="98"/>
      <c r="JFQ17" s="98"/>
      <c r="JFR17" s="98"/>
      <c r="JFS17" s="98"/>
      <c r="JFT17" s="98"/>
      <c r="JFU17" s="98"/>
      <c r="JFV17" s="98"/>
      <c r="JFW17" s="98"/>
      <c r="JFX17" s="98"/>
      <c r="JFY17" s="98"/>
      <c r="JFZ17" s="98"/>
      <c r="JGA17" s="98"/>
      <c r="JGB17" s="98"/>
      <c r="JGC17" s="98"/>
      <c r="JGD17" s="98"/>
      <c r="JGE17" s="98"/>
      <c r="JGF17" s="98"/>
      <c r="JGG17" s="98"/>
      <c r="JGH17" s="98"/>
      <c r="JGI17" s="98"/>
      <c r="JGJ17" s="98"/>
      <c r="JGK17" s="98"/>
      <c r="JGL17" s="98"/>
      <c r="JGM17" s="98"/>
      <c r="JGN17" s="98"/>
      <c r="JGO17" s="98"/>
      <c r="JGP17" s="98"/>
      <c r="JGQ17" s="98"/>
      <c r="JGR17" s="98"/>
      <c r="JGS17" s="98"/>
      <c r="JGT17" s="98"/>
      <c r="JGU17" s="98"/>
      <c r="JGV17" s="98"/>
      <c r="JGW17" s="98"/>
      <c r="JGX17" s="98"/>
      <c r="JGY17" s="98"/>
      <c r="JGZ17" s="98"/>
      <c r="JHA17" s="98"/>
      <c r="JHB17" s="98"/>
      <c r="JHC17" s="98"/>
      <c r="JHD17" s="98"/>
      <c r="JHE17" s="98"/>
      <c r="JHF17" s="98"/>
      <c r="JHG17" s="98"/>
      <c r="JHH17" s="98"/>
      <c r="JHI17" s="98"/>
      <c r="JHJ17" s="98"/>
      <c r="JHK17" s="98"/>
      <c r="JHL17" s="98"/>
      <c r="JHM17" s="98"/>
      <c r="JHN17" s="98"/>
      <c r="JHO17" s="98"/>
      <c r="JHP17" s="98"/>
      <c r="JHQ17" s="98"/>
      <c r="JHR17" s="98"/>
      <c r="JHS17" s="98"/>
      <c r="JHT17" s="98"/>
      <c r="JHU17" s="98"/>
      <c r="JHV17" s="98"/>
      <c r="JHW17" s="98"/>
      <c r="JHX17" s="98"/>
      <c r="JHY17" s="98"/>
      <c r="JHZ17" s="98"/>
      <c r="JIA17" s="98"/>
      <c r="JIB17" s="98"/>
      <c r="JIC17" s="98"/>
      <c r="JID17" s="98"/>
      <c r="JIE17" s="98"/>
      <c r="JIF17" s="98"/>
      <c r="JIG17" s="98"/>
      <c r="JIH17" s="98"/>
      <c r="JII17" s="98"/>
      <c r="JIJ17" s="98"/>
      <c r="JIK17" s="98"/>
      <c r="JIL17" s="98"/>
      <c r="JIM17" s="98"/>
      <c r="JIN17" s="98"/>
      <c r="JIO17" s="98"/>
      <c r="JIP17" s="98"/>
      <c r="JIQ17" s="98"/>
      <c r="JIR17" s="98"/>
      <c r="JIS17" s="98"/>
      <c r="JIT17" s="98"/>
      <c r="JIU17" s="98"/>
      <c r="JIV17" s="98"/>
      <c r="JIW17" s="98"/>
      <c r="JIX17" s="98"/>
      <c r="JIY17" s="98"/>
      <c r="JIZ17" s="98"/>
      <c r="JJA17" s="98"/>
      <c r="JJB17" s="98"/>
      <c r="JJC17" s="98"/>
      <c r="JJD17" s="98"/>
      <c r="JJE17" s="98"/>
      <c r="JJF17" s="98"/>
      <c r="JJG17" s="98"/>
      <c r="JJH17" s="98"/>
      <c r="JJI17" s="98"/>
      <c r="JJJ17" s="98"/>
      <c r="JJK17" s="98"/>
      <c r="JJL17" s="98"/>
      <c r="JJM17" s="98"/>
      <c r="JJN17" s="98"/>
      <c r="JJO17" s="98"/>
      <c r="JJP17" s="98"/>
      <c r="JJQ17" s="98"/>
      <c r="JJR17" s="98"/>
      <c r="JJS17" s="98"/>
      <c r="JJT17" s="98"/>
      <c r="JJU17" s="98"/>
      <c r="JJV17" s="98"/>
      <c r="JJW17" s="98"/>
      <c r="JJX17" s="98"/>
      <c r="JJY17" s="98"/>
      <c r="JJZ17" s="98"/>
      <c r="JKA17" s="98"/>
      <c r="JKB17" s="98"/>
      <c r="JKC17" s="98"/>
      <c r="JKD17" s="98"/>
      <c r="JKE17" s="98"/>
      <c r="JKF17" s="98"/>
      <c r="JKG17" s="98"/>
      <c r="JKH17" s="98"/>
      <c r="JKI17" s="98"/>
      <c r="JKJ17" s="98"/>
      <c r="JKK17" s="98"/>
      <c r="JKL17" s="98"/>
      <c r="JKM17" s="98"/>
      <c r="JKN17" s="98"/>
      <c r="JKO17" s="98"/>
      <c r="JKP17" s="98"/>
      <c r="JKQ17" s="98"/>
      <c r="JKR17" s="98"/>
      <c r="JKS17" s="98"/>
      <c r="JKT17" s="98"/>
      <c r="JKU17" s="98"/>
      <c r="JKV17" s="98"/>
      <c r="JKW17" s="98"/>
      <c r="JKX17" s="98"/>
      <c r="JKY17" s="98"/>
      <c r="JKZ17" s="98"/>
      <c r="JLA17" s="98"/>
      <c r="JLB17" s="98"/>
      <c r="JLC17" s="98"/>
      <c r="JLD17" s="98"/>
      <c r="JLE17" s="98"/>
      <c r="JLF17" s="98"/>
      <c r="JLG17" s="98"/>
      <c r="JLH17" s="98"/>
      <c r="JLI17" s="98"/>
      <c r="JLJ17" s="98"/>
      <c r="JLK17" s="98"/>
      <c r="JLL17" s="98"/>
      <c r="JLM17" s="98"/>
      <c r="JLN17" s="98"/>
      <c r="JLO17" s="98"/>
      <c r="JLP17" s="98"/>
      <c r="JLQ17" s="98"/>
      <c r="JLR17" s="98"/>
      <c r="JLS17" s="98"/>
      <c r="JLT17" s="98"/>
      <c r="JLU17" s="98"/>
      <c r="JLV17" s="98"/>
      <c r="JLW17" s="98"/>
      <c r="JLX17" s="98"/>
      <c r="JLY17" s="98"/>
      <c r="JLZ17" s="98"/>
      <c r="JMA17" s="98"/>
      <c r="JMB17" s="98"/>
      <c r="JMC17" s="98"/>
      <c r="JMD17" s="98"/>
      <c r="JME17" s="98"/>
      <c r="JMF17" s="98"/>
      <c r="JMG17" s="98"/>
      <c r="JMH17" s="98"/>
      <c r="JMI17" s="98"/>
      <c r="JMJ17" s="98"/>
      <c r="JMK17" s="98"/>
      <c r="JML17" s="98"/>
      <c r="JMM17" s="98"/>
      <c r="JMN17" s="98"/>
      <c r="JMO17" s="98"/>
      <c r="JMP17" s="98"/>
      <c r="JMQ17" s="98"/>
      <c r="JMR17" s="98"/>
      <c r="JMS17" s="98"/>
      <c r="JMT17" s="98"/>
      <c r="JMU17" s="98"/>
      <c r="JMV17" s="98"/>
      <c r="JMW17" s="98"/>
      <c r="JMX17" s="98"/>
      <c r="JMY17" s="98"/>
      <c r="JMZ17" s="98"/>
      <c r="JNA17" s="98"/>
      <c r="JNB17" s="98"/>
      <c r="JNC17" s="98"/>
      <c r="JND17" s="98"/>
      <c r="JNE17" s="98"/>
      <c r="JNF17" s="98"/>
      <c r="JNG17" s="98"/>
      <c r="JNH17" s="98"/>
      <c r="JNI17" s="98"/>
      <c r="JNJ17" s="98"/>
      <c r="JNK17" s="98"/>
      <c r="JNL17" s="98"/>
      <c r="JNM17" s="98"/>
      <c r="JNN17" s="98"/>
      <c r="JNO17" s="98"/>
      <c r="JNP17" s="98"/>
      <c r="JNQ17" s="98"/>
      <c r="JNR17" s="98"/>
      <c r="JNS17" s="98"/>
      <c r="JNT17" s="98"/>
      <c r="JNU17" s="98"/>
      <c r="JNV17" s="98"/>
      <c r="JNW17" s="98"/>
      <c r="JNX17" s="98"/>
      <c r="JNY17" s="98"/>
      <c r="JNZ17" s="98"/>
      <c r="JOA17" s="98"/>
      <c r="JOB17" s="98"/>
      <c r="JOC17" s="98"/>
      <c r="JOD17" s="98"/>
      <c r="JOE17" s="98"/>
      <c r="JOF17" s="98"/>
      <c r="JOG17" s="98"/>
      <c r="JOH17" s="98"/>
      <c r="JOI17" s="98"/>
      <c r="JOJ17" s="98"/>
      <c r="JOK17" s="98"/>
      <c r="JOL17" s="98"/>
      <c r="JOM17" s="98"/>
      <c r="JON17" s="98"/>
      <c r="JOO17" s="98"/>
      <c r="JOP17" s="98"/>
      <c r="JOQ17" s="98"/>
      <c r="JOR17" s="98"/>
      <c r="JOS17" s="98"/>
      <c r="JOT17" s="98"/>
      <c r="JOU17" s="98"/>
      <c r="JOV17" s="98"/>
      <c r="JOW17" s="98"/>
      <c r="JOX17" s="98"/>
      <c r="JOY17" s="98"/>
      <c r="JOZ17" s="98"/>
      <c r="JPA17" s="98"/>
      <c r="JPB17" s="98"/>
      <c r="JPC17" s="98"/>
      <c r="JPD17" s="98"/>
      <c r="JPE17" s="98"/>
      <c r="JPF17" s="98"/>
      <c r="JPG17" s="98"/>
      <c r="JPH17" s="98"/>
      <c r="JPI17" s="98"/>
      <c r="JPJ17" s="98"/>
      <c r="JPK17" s="98"/>
      <c r="JPL17" s="98"/>
      <c r="JPM17" s="98"/>
      <c r="JPN17" s="98"/>
      <c r="JPO17" s="98"/>
      <c r="JPP17" s="98"/>
      <c r="JPQ17" s="98"/>
      <c r="JPR17" s="98"/>
      <c r="JPS17" s="98"/>
      <c r="JPT17" s="98"/>
      <c r="JPU17" s="98"/>
      <c r="JPV17" s="98"/>
      <c r="JPW17" s="98"/>
      <c r="JPX17" s="98"/>
      <c r="JPY17" s="98"/>
      <c r="JPZ17" s="98"/>
      <c r="JQA17" s="98"/>
      <c r="JQB17" s="98"/>
      <c r="JQC17" s="98"/>
      <c r="JQD17" s="98"/>
      <c r="JQE17" s="98"/>
      <c r="JQF17" s="98"/>
      <c r="JQG17" s="98"/>
      <c r="JQH17" s="98"/>
      <c r="JQI17" s="98"/>
      <c r="JQJ17" s="98"/>
      <c r="JQK17" s="98"/>
      <c r="JQL17" s="98"/>
      <c r="JQM17" s="98"/>
      <c r="JQN17" s="98"/>
      <c r="JQO17" s="98"/>
      <c r="JQP17" s="98"/>
      <c r="JQQ17" s="98"/>
      <c r="JQR17" s="98"/>
      <c r="JQS17" s="98"/>
      <c r="JQT17" s="98"/>
      <c r="JQU17" s="98"/>
      <c r="JQV17" s="98"/>
      <c r="JQW17" s="98"/>
      <c r="JQX17" s="98"/>
      <c r="JQY17" s="98"/>
      <c r="JQZ17" s="98"/>
      <c r="JRA17" s="98"/>
      <c r="JRB17" s="98"/>
      <c r="JRC17" s="98"/>
      <c r="JRD17" s="98"/>
      <c r="JRE17" s="98"/>
      <c r="JRF17" s="98"/>
      <c r="JRG17" s="98"/>
      <c r="JRH17" s="98"/>
      <c r="JRI17" s="98"/>
      <c r="JRJ17" s="98"/>
      <c r="JRK17" s="98"/>
      <c r="JRL17" s="98"/>
      <c r="JRM17" s="98"/>
      <c r="JRN17" s="98"/>
      <c r="JRO17" s="98"/>
      <c r="JRP17" s="98"/>
      <c r="JRQ17" s="98"/>
      <c r="JRR17" s="98"/>
      <c r="JRS17" s="98"/>
      <c r="JRT17" s="98"/>
      <c r="JRU17" s="98"/>
      <c r="JRV17" s="98"/>
      <c r="JRW17" s="98"/>
      <c r="JRX17" s="98"/>
      <c r="JRY17" s="98"/>
      <c r="JRZ17" s="98"/>
      <c r="JSA17" s="98"/>
      <c r="JSB17" s="98"/>
      <c r="JSC17" s="98"/>
      <c r="JSD17" s="98"/>
      <c r="JSE17" s="98"/>
      <c r="JSF17" s="98"/>
      <c r="JSG17" s="98"/>
      <c r="JSH17" s="98"/>
      <c r="JSI17" s="98"/>
      <c r="JSJ17" s="98"/>
      <c r="JSK17" s="98"/>
      <c r="JSL17" s="98"/>
      <c r="JSM17" s="98"/>
      <c r="JSN17" s="98"/>
      <c r="JSO17" s="98"/>
      <c r="JSP17" s="98"/>
      <c r="JSQ17" s="98"/>
      <c r="JSR17" s="98"/>
      <c r="JSS17" s="98"/>
      <c r="JST17" s="98"/>
      <c r="JSU17" s="98"/>
      <c r="JSV17" s="98"/>
      <c r="JSW17" s="98"/>
      <c r="JSX17" s="98"/>
      <c r="JSY17" s="98"/>
      <c r="JSZ17" s="98"/>
      <c r="JTA17" s="98"/>
      <c r="JTB17" s="98"/>
      <c r="JTC17" s="98"/>
      <c r="JTD17" s="98"/>
      <c r="JTE17" s="98"/>
      <c r="JTF17" s="98"/>
      <c r="JTG17" s="98"/>
      <c r="JTH17" s="98"/>
      <c r="JTI17" s="98"/>
      <c r="JTJ17" s="98"/>
      <c r="JTK17" s="98"/>
      <c r="JTL17" s="98"/>
      <c r="JTM17" s="98"/>
      <c r="JTN17" s="98"/>
      <c r="JTO17" s="98"/>
      <c r="JTP17" s="98"/>
      <c r="JTQ17" s="98"/>
      <c r="JTR17" s="98"/>
      <c r="JTS17" s="98"/>
      <c r="JTT17" s="98"/>
      <c r="JTU17" s="98"/>
      <c r="JTV17" s="98"/>
      <c r="JTW17" s="98"/>
      <c r="JTX17" s="98"/>
      <c r="JTY17" s="98"/>
      <c r="JTZ17" s="98"/>
      <c r="JUA17" s="98"/>
      <c r="JUB17" s="98"/>
      <c r="JUC17" s="98"/>
      <c r="JUD17" s="98"/>
      <c r="JUE17" s="98"/>
      <c r="JUF17" s="98"/>
      <c r="JUG17" s="98"/>
      <c r="JUH17" s="98"/>
      <c r="JUI17" s="98"/>
      <c r="JUJ17" s="98"/>
      <c r="JUK17" s="98"/>
      <c r="JUL17" s="98"/>
      <c r="JUM17" s="98"/>
      <c r="JUN17" s="98"/>
      <c r="JUO17" s="98"/>
      <c r="JUP17" s="98"/>
      <c r="JUQ17" s="98"/>
      <c r="JUR17" s="98"/>
      <c r="JUS17" s="98"/>
      <c r="JUT17" s="98"/>
      <c r="JUU17" s="98"/>
      <c r="JUV17" s="98"/>
      <c r="JUW17" s="98"/>
      <c r="JUX17" s="98"/>
      <c r="JUY17" s="98"/>
      <c r="JUZ17" s="98"/>
      <c r="JVA17" s="98"/>
      <c r="JVB17" s="98"/>
      <c r="JVC17" s="98"/>
      <c r="JVD17" s="98"/>
      <c r="JVE17" s="98"/>
      <c r="JVF17" s="98"/>
      <c r="JVG17" s="98"/>
      <c r="JVH17" s="98"/>
      <c r="JVI17" s="98"/>
      <c r="JVJ17" s="98"/>
      <c r="JVK17" s="98"/>
      <c r="JVL17" s="98"/>
      <c r="JVM17" s="98"/>
      <c r="JVN17" s="98"/>
      <c r="JVO17" s="98"/>
      <c r="JVP17" s="98"/>
      <c r="JVQ17" s="98"/>
      <c r="JVR17" s="98"/>
      <c r="JVS17" s="98"/>
      <c r="JVT17" s="98"/>
      <c r="JVU17" s="98"/>
      <c r="JVV17" s="98"/>
      <c r="JVW17" s="98"/>
      <c r="JVX17" s="98"/>
      <c r="JVY17" s="98"/>
      <c r="JVZ17" s="98"/>
      <c r="JWA17" s="98"/>
      <c r="JWB17" s="98"/>
      <c r="JWC17" s="98"/>
      <c r="JWD17" s="98"/>
      <c r="JWE17" s="98"/>
      <c r="JWF17" s="98"/>
      <c r="JWG17" s="98"/>
      <c r="JWH17" s="98"/>
      <c r="JWI17" s="98"/>
      <c r="JWJ17" s="98"/>
      <c r="JWK17" s="98"/>
      <c r="JWL17" s="98"/>
      <c r="JWM17" s="98"/>
      <c r="JWN17" s="98"/>
      <c r="JWO17" s="98"/>
      <c r="JWP17" s="98"/>
      <c r="JWQ17" s="98"/>
      <c r="JWR17" s="98"/>
      <c r="JWS17" s="98"/>
      <c r="JWT17" s="98"/>
      <c r="JWU17" s="98"/>
      <c r="JWV17" s="98"/>
      <c r="JWW17" s="98"/>
      <c r="JWX17" s="98"/>
      <c r="JWY17" s="98"/>
      <c r="JWZ17" s="98"/>
      <c r="JXA17" s="98"/>
      <c r="JXB17" s="98"/>
      <c r="JXC17" s="98"/>
      <c r="JXD17" s="98"/>
      <c r="JXE17" s="98"/>
      <c r="JXF17" s="98"/>
      <c r="JXG17" s="98"/>
      <c r="JXH17" s="98"/>
      <c r="JXI17" s="98"/>
      <c r="JXJ17" s="98"/>
      <c r="JXK17" s="98"/>
      <c r="JXL17" s="98"/>
      <c r="JXM17" s="98"/>
      <c r="JXN17" s="98"/>
      <c r="JXO17" s="98"/>
      <c r="JXP17" s="98"/>
      <c r="JXQ17" s="98"/>
      <c r="JXR17" s="98"/>
      <c r="JXS17" s="98"/>
      <c r="JXT17" s="98"/>
      <c r="JXU17" s="98"/>
      <c r="JXV17" s="98"/>
      <c r="JXW17" s="98"/>
      <c r="JXX17" s="98"/>
      <c r="JXY17" s="98"/>
      <c r="JXZ17" s="98"/>
      <c r="JYA17" s="98"/>
      <c r="JYB17" s="98"/>
      <c r="JYC17" s="98"/>
      <c r="JYD17" s="98"/>
      <c r="JYE17" s="98"/>
      <c r="JYF17" s="98"/>
      <c r="JYG17" s="98"/>
      <c r="JYH17" s="98"/>
      <c r="JYI17" s="98"/>
      <c r="JYJ17" s="98"/>
      <c r="JYK17" s="98"/>
      <c r="JYL17" s="98"/>
      <c r="JYM17" s="98"/>
      <c r="JYN17" s="98"/>
      <c r="JYO17" s="98"/>
      <c r="JYP17" s="98"/>
      <c r="JYQ17" s="98"/>
      <c r="JYR17" s="98"/>
      <c r="JYS17" s="98"/>
      <c r="JYT17" s="98"/>
      <c r="JYU17" s="98"/>
      <c r="JYV17" s="98"/>
      <c r="JYW17" s="98"/>
      <c r="JYX17" s="98"/>
      <c r="JYY17" s="98"/>
      <c r="JYZ17" s="98"/>
      <c r="JZA17" s="98"/>
      <c r="JZB17" s="98"/>
      <c r="JZC17" s="98"/>
      <c r="JZD17" s="98"/>
      <c r="JZE17" s="98"/>
      <c r="JZF17" s="98"/>
      <c r="JZG17" s="98"/>
      <c r="JZH17" s="98"/>
      <c r="JZI17" s="98"/>
      <c r="JZJ17" s="98"/>
      <c r="JZK17" s="98"/>
      <c r="JZL17" s="98"/>
      <c r="JZM17" s="98"/>
      <c r="JZN17" s="98"/>
      <c r="JZO17" s="98"/>
      <c r="JZP17" s="98"/>
      <c r="JZQ17" s="98"/>
      <c r="JZR17" s="98"/>
      <c r="JZS17" s="98"/>
      <c r="JZT17" s="98"/>
      <c r="JZU17" s="98"/>
      <c r="JZV17" s="98"/>
      <c r="JZW17" s="98"/>
      <c r="JZX17" s="98"/>
      <c r="JZY17" s="98"/>
      <c r="JZZ17" s="98"/>
      <c r="KAA17" s="98"/>
      <c r="KAB17" s="98"/>
      <c r="KAC17" s="98"/>
      <c r="KAD17" s="98"/>
      <c r="KAE17" s="98"/>
      <c r="KAF17" s="98"/>
      <c r="KAG17" s="98"/>
      <c r="KAH17" s="98"/>
      <c r="KAI17" s="98"/>
      <c r="KAJ17" s="98"/>
      <c r="KAK17" s="98"/>
      <c r="KAL17" s="98"/>
      <c r="KAM17" s="98"/>
      <c r="KAN17" s="98"/>
      <c r="KAO17" s="98"/>
      <c r="KAP17" s="98"/>
      <c r="KAQ17" s="98"/>
      <c r="KAR17" s="98"/>
      <c r="KAS17" s="98"/>
      <c r="KAT17" s="98"/>
      <c r="KAU17" s="98"/>
      <c r="KAV17" s="98"/>
      <c r="KAW17" s="98"/>
      <c r="KAX17" s="98"/>
      <c r="KAY17" s="98"/>
      <c r="KAZ17" s="98"/>
      <c r="KBA17" s="98"/>
      <c r="KBB17" s="98"/>
      <c r="KBC17" s="98"/>
      <c r="KBD17" s="98"/>
      <c r="KBE17" s="98"/>
      <c r="KBF17" s="98"/>
      <c r="KBG17" s="98"/>
      <c r="KBH17" s="98"/>
      <c r="KBI17" s="98"/>
      <c r="KBJ17" s="98"/>
      <c r="KBK17" s="98"/>
      <c r="KBL17" s="98"/>
      <c r="KBM17" s="98"/>
      <c r="KBN17" s="98"/>
      <c r="KBO17" s="98"/>
      <c r="KBP17" s="98"/>
      <c r="KBQ17" s="98"/>
      <c r="KBR17" s="98"/>
      <c r="KBS17" s="98"/>
      <c r="KBT17" s="98"/>
      <c r="KBU17" s="98"/>
      <c r="KBV17" s="98"/>
      <c r="KBW17" s="98"/>
      <c r="KBX17" s="98"/>
      <c r="KBY17" s="98"/>
      <c r="KBZ17" s="98"/>
      <c r="KCA17" s="98"/>
      <c r="KCB17" s="98"/>
      <c r="KCC17" s="98"/>
      <c r="KCD17" s="98"/>
      <c r="KCE17" s="98"/>
      <c r="KCF17" s="98"/>
      <c r="KCG17" s="98"/>
      <c r="KCH17" s="98"/>
      <c r="KCI17" s="98"/>
      <c r="KCJ17" s="98"/>
      <c r="KCK17" s="98"/>
      <c r="KCL17" s="98"/>
      <c r="KCM17" s="98"/>
      <c r="KCN17" s="98"/>
      <c r="KCO17" s="98"/>
      <c r="KCP17" s="98"/>
      <c r="KCQ17" s="98"/>
      <c r="KCR17" s="98"/>
      <c r="KCS17" s="98"/>
      <c r="KCT17" s="98"/>
      <c r="KCU17" s="98"/>
      <c r="KCV17" s="98"/>
      <c r="KCW17" s="98"/>
      <c r="KCX17" s="98"/>
      <c r="KCY17" s="98"/>
      <c r="KCZ17" s="98"/>
      <c r="KDA17" s="98"/>
      <c r="KDB17" s="98"/>
      <c r="KDC17" s="98"/>
      <c r="KDD17" s="98"/>
      <c r="KDE17" s="98"/>
      <c r="KDF17" s="98"/>
      <c r="KDG17" s="98"/>
      <c r="KDH17" s="98"/>
      <c r="KDI17" s="98"/>
      <c r="KDJ17" s="98"/>
      <c r="KDK17" s="98"/>
      <c r="KDL17" s="98"/>
      <c r="KDM17" s="98"/>
      <c r="KDN17" s="98"/>
      <c r="KDO17" s="98"/>
      <c r="KDP17" s="98"/>
      <c r="KDQ17" s="98"/>
      <c r="KDR17" s="98"/>
      <c r="KDS17" s="98"/>
      <c r="KDT17" s="98"/>
      <c r="KDU17" s="98"/>
      <c r="KDV17" s="98"/>
      <c r="KDW17" s="98"/>
      <c r="KDX17" s="98"/>
      <c r="KDY17" s="98"/>
      <c r="KDZ17" s="98"/>
      <c r="KEA17" s="98"/>
      <c r="KEB17" s="98"/>
      <c r="KEC17" s="98"/>
      <c r="KED17" s="98"/>
      <c r="KEE17" s="98"/>
      <c r="KEF17" s="98"/>
      <c r="KEG17" s="98"/>
      <c r="KEH17" s="98"/>
      <c r="KEI17" s="98"/>
      <c r="KEJ17" s="98"/>
      <c r="KEK17" s="98"/>
      <c r="KEL17" s="98"/>
      <c r="KEM17" s="98"/>
      <c r="KEN17" s="98"/>
      <c r="KEO17" s="98"/>
      <c r="KEP17" s="98"/>
      <c r="KEQ17" s="98"/>
      <c r="KER17" s="98"/>
      <c r="KES17" s="98"/>
      <c r="KET17" s="98"/>
      <c r="KEU17" s="98"/>
      <c r="KEV17" s="98"/>
      <c r="KEW17" s="98"/>
      <c r="KEX17" s="98"/>
      <c r="KEY17" s="98"/>
      <c r="KEZ17" s="98"/>
      <c r="KFA17" s="98"/>
      <c r="KFB17" s="98"/>
      <c r="KFC17" s="98"/>
      <c r="KFD17" s="98"/>
      <c r="KFE17" s="98"/>
      <c r="KFF17" s="98"/>
      <c r="KFG17" s="98"/>
      <c r="KFH17" s="98"/>
      <c r="KFI17" s="98"/>
      <c r="KFJ17" s="98"/>
      <c r="KFK17" s="98"/>
      <c r="KFL17" s="98"/>
      <c r="KFM17" s="98"/>
      <c r="KFN17" s="98"/>
      <c r="KFO17" s="98"/>
      <c r="KFP17" s="98"/>
      <c r="KFQ17" s="98"/>
      <c r="KFR17" s="98"/>
      <c r="KFS17" s="98"/>
      <c r="KFT17" s="98"/>
      <c r="KFU17" s="98"/>
      <c r="KFV17" s="98"/>
      <c r="KFW17" s="98"/>
      <c r="KFX17" s="98"/>
      <c r="KFY17" s="98"/>
      <c r="KFZ17" s="98"/>
      <c r="KGA17" s="98"/>
      <c r="KGB17" s="98"/>
      <c r="KGC17" s="98"/>
      <c r="KGD17" s="98"/>
      <c r="KGE17" s="98"/>
      <c r="KGF17" s="98"/>
      <c r="KGG17" s="98"/>
      <c r="KGH17" s="98"/>
      <c r="KGI17" s="98"/>
      <c r="KGJ17" s="98"/>
      <c r="KGK17" s="98"/>
      <c r="KGL17" s="98"/>
      <c r="KGM17" s="98"/>
      <c r="KGN17" s="98"/>
      <c r="KGO17" s="98"/>
      <c r="KGP17" s="98"/>
      <c r="KGQ17" s="98"/>
      <c r="KGR17" s="98"/>
      <c r="KGS17" s="98"/>
      <c r="KGT17" s="98"/>
      <c r="KGU17" s="98"/>
      <c r="KGV17" s="98"/>
      <c r="KGW17" s="98"/>
      <c r="KGX17" s="98"/>
      <c r="KGY17" s="98"/>
      <c r="KGZ17" s="98"/>
      <c r="KHA17" s="98"/>
      <c r="KHB17" s="98"/>
      <c r="KHC17" s="98"/>
      <c r="KHD17" s="98"/>
      <c r="KHE17" s="98"/>
      <c r="KHF17" s="98"/>
      <c r="KHG17" s="98"/>
      <c r="KHH17" s="98"/>
      <c r="KHI17" s="98"/>
      <c r="KHJ17" s="98"/>
      <c r="KHK17" s="98"/>
      <c r="KHL17" s="98"/>
      <c r="KHM17" s="98"/>
      <c r="KHN17" s="98"/>
      <c r="KHO17" s="98"/>
      <c r="KHP17" s="98"/>
      <c r="KHQ17" s="98"/>
      <c r="KHR17" s="98"/>
      <c r="KHS17" s="98"/>
      <c r="KHT17" s="98"/>
      <c r="KHU17" s="98"/>
      <c r="KHV17" s="98"/>
      <c r="KHW17" s="98"/>
      <c r="KHX17" s="98"/>
      <c r="KHY17" s="98"/>
      <c r="KHZ17" s="98"/>
      <c r="KIA17" s="98"/>
      <c r="KIB17" s="98"/>
      <c r="KIC17" s="98"/>
      <c r="KID17" s="98"/>
      <c r="KIE17" s="98"/>
      <c r="KIF17" s="98"/>
      <c r="KIG17" s="98"/>
      <c r="KIH17" s="98"/>
      <c r="KII17" s="98"/>
      <c r="KIJ17" s="98"/>
      <c r="KIK17" s="98"/>
      <c r="KIL17" s="98"/>
      <c r="KIM17" s="98"/>
      <c r="KIN17" s="98"/>
      <c r="KIO17" s="98"/>
      <c r="KIP17" s="98"/>
      <c r="KIQ17" s="98"/>
      <c r="KIR17" s="98"/>
      <c r="KIS17" s="98"/>
      <c r="KIT17" s="98"/>
      <c r="KIU17" s="98"/>
      <c r="KIV17" s="98"/>
      <c r="KIW17" s="98"/>
      <c r="KIX17" s="98"/>
      <c r="KIY17" s="98"/>
      <c r="KIZ17" s="98"/>
      <c r="KJA17" s="98"/>
      <c r="KJB17" s="98"/>
      <c r="KJC17" s="98"/>
      <c r="KJD17" s="98"/>
      <c r="KJE17" s="98"/>
      <c r="KJF17" s="98"/>
      <c r="KJG17" s="98"/>
      <c r="KJH17" s="98"/>
      <c r="KJI17" s="98"/>
      <c r="KJJ17" s="98"/>
      <c r="KJK17" s="98"/>
      <c r="KJL17" s="98"/>
      <c r="KJM17" s="98"/>
      <c r="KJN17" s="98"/>
      <c r="KJO17" s="98"/>
      <c r="KJP17" s="98"/>
      <c r="KJQ17" s="98"/>
      <c r="KJR17" s="98"/>
      <c r="KJS17" s="98"/>
      <c r="KJT17" s="98"/>
      <c r="KJU17" s="98"/>
      <c r="KJV17" s="98"/>
      <c r="KJW17" s="98"/>
      <c r="KJX17" s="98"/>
      <c r="KJY17" s="98"/>
      <c r="KJZ17" s="98"/>
      <c r="KKA17" s="98"/>
      <c r="KKB17" s="98"/>
      <c r="KKC17" s="98"/>
      <c r="KKD17" s="98"/>
      <c r="KKE17" s="98"/>
      <c r="KKF17" s="98"/>
      <c r="KKG17" s="98"/>
      <c r="KKH17" s="98"/>
      <c r="KKI17" s="98"/>
      <c r="KKJ17" s="98"/>
      <c r="KKK17" s="98"/>
      <c r="KKL17" s="98"/>
      <c r="KKM17" s="98"/>
      <c r="KKN17" s="98"/>
      <c r="KKO17" s="98"/>
      <c r="KKP17" s="98"/>
      <c r="KKQ17" s="98"/>
      <c r="KKR17" s="98"/>
      <c r="KKS17" s="98"/>
      <c r="KKT17" s="98"/>
      <c r="KKU17" s="98"/>
      <c r="KKV17" s="98"/>
      <c r="KKW17" s="98"/>
      <c r="KKX17" s="98"/>
      <c r="KKY17" s="98"/>
      <c r="KKZ17" s="98"/>
      <c r="KLA17" s="98"/>
      <c r="KLB17" s="98"/>
      <c r="KLC17" s="98"/>
      <c r="KLD17" s="98"/>
      <c r="KLE17" s="98"/>
      <c r="KLF17" s="98"/>
      <c r="KLG17" s="98"/>
      <c r="KLH17" s="98"/>
      <c r="KLI17" s="98"/>
      <c r="KLJ17" s="98"/>
      <c r="KLK17" s="98"/>
      <c r="KLL17" s="98"/>
      <c r="KLM17" s="98"/>
      <c r="KLN17" s="98"/>
      <c r="KLO17" s="98"/>
      <c r="KLP17" s="98"/>
      <c r="KLQ17" s="98"/>
      <c r="KLR17" s="98"/>
      <c r="KLS17" s="98"/>
      <c r="KLT17" s="98"/>
      <c r="KLU17" s="98"/>
      <c r="KLV17" s="98"/>
      <c r="KLW17" s="98"/>
      <c r="KLX17" s="98"/>
      <c r="KLY17" s="98"/>
      <c r="KLZ17" s="98"/>
      <c r="KMA17" s="98"/>
      <c r="KMB17" s="98"/>
      <c r="KMC17" s="98"/>
      <c r="KMD17" s="98"/>
      <c r="KME17" s="98"/>
      <c r="KMF17" s="98"/>
      <c r="KMG17" s="98"/>
      <c r="KMH17" s="98"/>
      <c r="KMI17" s="98"/>
      <c r="KMJ17" s="98"/>
      <c r="KMK17" s="98"/>
      <c r="KML17" s="98"/>
      <c r="KMM17" s="98"/>
      <c r="KMN17" s="98"/>
      <c r="KMO17" s="98"/>
      <c r="KMP17" s="98"/>
      <c r="KMQ17" s="98"/>
      <c r="KMR17" s="98"/>
      <c r="KMS17" s="98"/>
      <c r="KMT17" s="98"/>
      <c r="KMU17" s="98"/>
      <c r="KMV17" s="98"/>
      <c r="KMW17" s="98"/>
      <c r="KMX17" s="98"/>
      <c r="KMY17" s="98"/>
      <c r="KMZ17" s="98"/>
      <c r="KNA17" s="98"/>
      <c r="KNB17" s="98"/>
      <c r="KNC17" s="98"/>
      <c r="KND17" s="98"/>
      <c r="KNE17" s="98"/>
      <c r="KNF17" s="98"/>
      <c r="KNG17" s="98"/>
      <c r="KNH17" s="98"/>
      <c r="KNI17" s="98"/>
      <c r="KNJ17" s="98"/>
      <c r="KNK17" s="98"/>
      <c r="KNL17" s="98"/>
      <c r="KNM17" s="98"/>
      <c r="KNN17" s="98"/>
      <c r="KNO17" s="98"/>
      <c r="KNP17" s="98"/>
      <c r="KNQ17" s="98"/>
      <c r="KNR17" s="98"/>
      <c r="KNS17" s="98"/>
      <c r="KNT17" s="98"/>
      <c r="KNU17" s="98"/>
      <c r="KNV17" s="98"/>
      <c r="KNW17" s="98"/>
      <c r="KNX17" s="98"/>
      <c r="KNY17" s="98"/>
      <c r="KNZ17" s="98"/>
      <c r="KOA17" s="98"/>
      <c r="KOB17" s="98"/>
      <c r="KOC17" s="98"/>
      <c r="KOD17" s="98"/>
      <c r="KOE17" s="98"/>
      <c r="KOF17" s="98"/>
      <c r="KOG17" s="98"/>
      <c r="KOH17" s="98"/>
      <c r="KOI17" s="98"/>
      <c r="KOJ17" s="98"/>
      <c r="KOK17" s="98"/>
      <c r="KOL17" s="98"/>
      <c r="KOM17" s="98"/>
      <c r="KON17" s="98"/>
      <c r="KOO17" s="98"/>
      <c r="KOP17" s="98"/>
      <c r="KOQ17" s="98"/>
      <c r="KOR17" s="98"/>
      <c r="KOS17" s="98"/>
      <c r="KOT17" s="98"/>
      <c r="KOU17" s="98"/>
      <c r="KOV17" s="98"/>
      <c r="KOW17" s="98"/>
      <c r="KOX17" s="98"/>
      <c r="KOY17" s="98"/>
      <c r="KOZ17" s="98"/>
      <c r="KPA17" s="98"/>
      <c r="KPB17" s="98"/>
      <c r="KPC17" s="98"/>
      <c r="KPD17" s="98"/>
      <c r="KPE17" s="98"/>
      <c r="KPF17" s="98"/>
      <c r="KPG17" s="98"/>
      <c r="KPH17" s="98"/>
      <c r="KPI17" s="98"/>
      <c r="KPJ17" s="98"/>
      <c r="KPK17" s="98"/>
      <c r="KPL17" s="98"/>
      <c r="KPM17" s="98"/>
      <c r="KPN17" s="98"/>
      <c r="KPO17" s="98"/>
      <c r="KPP17" s="98"/>
      <c r="KPQ17" s="98"/>
      <c r="KPR17" s="98"/>
      <c r="KPS17" s="98"/>
      <c r="KPT17" s="98"/>
      <c r="KPU17" s="98"/>
      <c r="KPV17" s="98"/>
      <c r="KPW17" s="98"/>
      <c r="KPX17" s="98"/>
      <c r="KPY17" s="98"/>
      <c r="KPZ17" s="98"/>
      <c r="KQA17" s="98"/>
      <c r="KQB17" s="98"/>
      <c r="KQC17" s="98"/>
      <c r="KQD17" s="98"/>
      <c r="KQE17" s="98"/>
      <c r="KQF17" s="98"/>
      <c r="KQG17" s="98"/>
      <c r="KQH17" s="98"/>
      <c r="KQI17" s="98"/>
      <c r="KQJ17" s="98"/>
      <c r="KQK17" s="98"/>
      <c r="KQL17" s="98"/>
      <c r="KQM17" s="98"/>
      <c r="KQN17" s="98"/>
      <c r="KQO17" s="98"/>
      <c r="KQP17" s="98"/>
      <c r="KQQ17" s="98"/>
      <c r="KQR17" s="98"/>
      <c r="KQS17" s="98"/>
      <c r="KQT17" s="98"/>
      <c r="KQU17" s="98"/>
      <c r="KQV17" s="98"/>
      <c r="KQW17" s="98"/>
      <c r="KQX17" s="98"/>
      <c r="KQY17" s="98"/>
      <c r="KQZ17" s="98"/>
      <c r="KRA17" s="98"/>
      <c r="KRB17" s="98"/>
      <c r="KRC17" s="98"/>
      <c r="KRD17" s="98"/>
      <c r="KRE17" s="98"/>
      <c r="KRF17" s="98"/>
      <c r="KRG17" s="98"/>
      <c r="KRH17" s="98"/>
      <c r="KRI17" s="98"/>
      <c r="KRJ17" s="98"/>
      <c r="KRK17" s="98"/>
      <c r="KRL17" s="98"/>
      <c r="KRM17" s="98"/>
      <c r="KRN17" s="98"/>
      <c r="KRO17" s="98"/>
      <c r="KRP17" s="98"/>
      <c r="KRQ17" s="98"/>
      <c r="KRR17" s="98"/>
      <c r="KRS17" s="98"/>
      <c r="KRT17" s="98"/>
      <c r="KRU17" s="98"/>
      <c r="KRV17" s="98"/>
      <c r="KRW17" s="98"/>
      <c r="KRX17" s="98"/>
      <c r="KRY17" s="98"/>
      <c r="KRZ17" s="98"/>
      <c r="KSA17" s="98"/>
      <c r="KSB17" s="98"/>
      <c r="KSC17" s="98"/>
      <c r="KSD17" s="98"/>
      <c r="KSE17" s="98"/>
      <c r="KSF17" s="98"/>
      <c r="KSG17" s="98"/>
      <c r="KSH17" s="98"/>
      <c r="KSI17" s="98"/>
      <c r="KSJ17" s="98"/>
      <c r="KSK17" s="98"/>
      <c r="KSL17" s="98"/>
      <c r="KSM17" s="98"/>
      <c r="KSN17" s="98"/>
      <c r="KSO17" s="98"/>
      <c r="KSP17" s="98"/>
      <c r="KSQ17" s="98"/>
      <c r="KSR17" s="98"/>
      <c r="KSS17" s="98"/>
      <c r="KST17" s="98"/>
      <c r="KSU17" s="98"/>
      <c r="KSV17" s="98"/>
      <c r="KSW17" s="98"/>
      <c r="KSX17" s="98"/>
      <c r="KSY17" s="98"/>
      <c r="KSZ17" s="98"/>
      <c r="KTA17" s="98"/>
      <c r="KTB17" s="98"/>
      <c r="KTC17" s="98"/>
      <c r="KTD17" s="98"/>
      <c r="KTE17" s="98"/>
      <c r="KTF17" s="98"/>
      <c r="KTG17" s="98"/>
      <c r="KTH17" s="98"/>
      <c r="KTI17" s="98"/>
      <c r="KTJ17" s="98"/>
      <c r="KTK17" s="98"/>
      <c r="KTL17" s="98"/>
      <c r="KTM17" s="98"/>
      <c r="KTN17" s="98"/>
      <c r="KTO17" s="98"/>
      <c r="KTP17" s="98"/>
      <c r="KTQ17" s="98"/>
      <c r="KTR17" s="98"/>
      <c r="KTS17" s="98"/>
      <c r="KTT17" s="98"/>
      <c r="KTU17" s="98"/>
      <c r="KTV17" s="98"/>
      <c r="KTW17" s="98"/>
      <c r="KTX17" s="98"/>
      <c r="KTY17" s="98"/>
      <c r="KTZ17" s="98"/>
      <c r="KUA17" s="98"/>
      <c r="KUB17" s="98"/>
      <c r="KUC17" s="98"/>
      <c r="KUD17" s="98"/>
      <c r="KUE17" s="98"/>
      <c r="KUF17" s="98"/>
      <c r="KUG17" s="98"/>
      <c r="KUH17" s="98"/>
      <c r="KUI17" s="98"/>
      <c r="KUJ17" s="98"/>
      <c r="KUK17" s="98"/>
      <c r="KUL17" s="98"/>
      <c r="KUM17" s="98"/>
      <c r="KUN17" s="98"/>
      <c r="KUO17" s="98"/>
      <c r="KUP17" s="98"/>
      <c r="KUQ17" s="98"/>
      <c r="KUR17" s="98"/>
      <c r="KUS17" s="98"/>
      <c r="KUT17" s="98"/>
      <c r="KUU17" s="98"/>
      <c r="KUV17" s="98"/>
      <c r="KUW17" s="98"/>
      <c r="KUX17" s="98"/>
      <c r="KUY17" s="98"/>
      <c r="KUZ17" s="98"/>
      <c r="KVA17" s="98"/>
      <c r="KVB17" s="98"/>
      <c r="KVC17" s="98"/>
      <c r="KVD17" s="98"/>
      <c r="KVE17" s="98"/>
      <c r="KVF17" s="98"/>
      <c r="KVG17" s="98"/>
      <c r="KVH17" s="98"/>
      <c r="KVI17" s="98"/>
      <c r="KVJ17" s="98"/>
      <c r="KVK17" s="98"/>
      <c r="KVL17" s="98"/>
      <c r="KVM17" s="98"/>
      <c r="KVN17" s="98"/>
      <c r="KVO17" s="98"/>
      <c r="KVP17" s="98"/>
      <c r="KVQ17" s="98"/>
      <c r="KVR17" s="98"/>
      <c r="KVS17" s="98"/>
      <c r="KVT17" s="98"/>
      <c r="KVU17" s="98"/>
      <c r="KVV17" s="98"/>
      <c r="KVW17" s="98"/>
      <c r="KVX17" s="98"/>
      <c r="KVY17" s="98"/>
      <c r="KVZ17" s="98"/>
      <c r="KWA17" s="98"/>
      <c r="KWB17" s="98"/>
      <c r="KWC17" s="98"/>
      <c r="KWD17" s="98"/>
      <c r="KWE17" s="98"/>
      <c r="KWF17" s="98"/>
      <c r="KWG17" s="98"/>
      <c r="KWH17" s="98"/>
      <c r="KWI17" s="98"/>
      <c r="KWJ17" s="98"/>
      <c r="KWK17" s="98"/>
      <c r="KWL17" s="98"/>
      <c r="KWM17" s="98"/>
      <c r="KWN17" s="98"/>
      <c r="KWO17" s="98"/>
      <c r="KWP17" s="98"/>
      <c r="KWQ17" s="98"/>
      <c r="KWR17" s="98"/>
      <c r="KWS17" s="98"/>
      <c r="KWT17" s="98"/>
      <c r="KWU17" s="98"/>
      <c r="KWV17" s="98"/>
      <c r="KWW17" s="98"/>
      <c r="KWX17" s="98"/>
      <c r="KWY17" s="98"/>
      <c r="KWZ17" s="98"/>
      <c r="KXA17" s="98"/>
      <c r="KXB17" s="98"/>
      <c r="KXC17" s="98"/>
      <c r="KXD17" s="98"/>
      <c r="KXE17" s="98"/>
      <c r="KXF17" s="98"/>
      <c r="KXG17" s="98"/>
      <c r="KXH17" s="98"/>
      <c r="KXI17" s="98"/>
      <c r="KXJ17" s="98"/>
      <c r="KXK17" s="98"/>
      <c r="KXL17" s="98"/>
      <c r="KXM17" s="98"/>
      <c r="KXN17" s="98"/>
      <c r="KXO17" s="98"/>
      <c r="KXP17" s="98"/>
      <c r="KXQ17" s="98"/>
      <c r="KXR17" s="98"/>
      <c r="KXS17" s="98"/>
      <c r="KXT17" s="98"/>
      <c r="KXU17" s="98"/>
      <c r="KXV17" s="98"/>
      <c r="KXW17" s="98"/>
      <c r="KXX17" s="98"/>
      <c r="KXY17" s="98"/>
      <c r="KXZ17" s="98"/>
      <c r="KYA17" s="98"/>
      <c r="KYB17" s="98"/>
      <c r="KYC17" s="98"/>
      <c r="KYD17" s="98"/>
      <c r="KYE17" s="98"/>
      <c r="KYF17" s="98"/>
      <c r="KYG17" s="98"/>
      <c r="KYH17" s="98"/>
      <c r="KYI17" s="98"/>
      <c r="KYJ17" s="98"/>
      <c r="KYK17" s="98"/>
      <c r="KYL17" s="98"/>
      <c r="KYM17" s="98"/>
      <c r="KYN17" s="98"/>
      <c r="KYO17" s="98"/>
      <c r="KYP17" s="98"/>
      <c r="KYQ17" s="98"/>
      <c r="KYR17" s="98"/>
      <c r="KYS17" s="98"/>
      <c r="KYT17" s="98"/>
      <c r="KYU17" s="98"/>
      <c r="KYV17" s="98"/>
      <c r="KYW17" s="98"/>
      <c r="KYX17" s="98"/>
      <c r="KYY17" s="98"/>
      <c r="KYZ17" s="98"/>
      <c r="KZA17" s="98"/>
      <c r="KZB17" s="98"/>
      <c r="KZC17" s="98"/>
      <c r="KZD17" s="98"/>
      <c r="KZE17" s="98"/>
      <c r="KZF17" s="98"/>
      <c r="KZG17" s="98"/>
      <c r="KZH17" s="98"/>
      <c r="KZI17" s="98"/>
      <c r="KZJ17" s="98"/>
      <c r="KZK17" s="98"/>
      <c r="KZL17" s="98"/>
      <c r="KZM17" s="98"/>
      <c r="KZN17" s="98"/>
      <c r="KZO17" s="98"/>
      <c r="KZP17" s="98"/>
      <c r="KZQ17" s="98"/>
      <c r="KZR17" s="98"/>
      <c r="KZS17" s="98"/>
      <c r="KZT17" s="98"/>
      <c r="KZU17" s="98"/>
      <c r="KZV17" s="98"/>
      <c r="KZW17" s="98"/>
      <c r="KZX17" s="98"/>
      <c r="KZY17" s="98"/>
      <c r="KZZ17" s="98"/>
      <c r="LAA17" s="98"/>
      <c r="LAB17" s="98"/>
      <c r="LAC17" s="98"/>
      <c r="LAD17" s="98"/>
      <c r="LAE17" s="98"/>
      <c r="LAF17" s="98"/>
      <c r="LAG17" s="98"/>
      <c r="LAH17" s="98"/>
      <c r="LAI17" s="98"/>
      <c r="LAJ17" s="98"/>
      <c r="LAK17" s="98"/>
      <c r="LAL17" s="98"/>
      <c r="LAM17" s="98"/>
      <c r="LAN17" s="98"/>
      <c r="LAO17" s="98"/>
      <c r="LAP17" s="98"/>
      <c r="LAQ17" s="98"/>
      <c r="LAR17" s="98"/>
      <c r="LAS17" s="98"/>
      <c r="LAT17" s="98"/>
      <c r="LAU17" s="98"/>
      <c r="LAV17" s="98"/>
      <c r="LAW17" s="98"/>
      <c r="LAX17" s="98"/>
      <c r="LAY17" s="98"/>
      <c r="LAZ17" s="98"/>
      <c r="LBA17" s="98"/>
      <c r="LBB17" s="98"/>
      <c r="LBC17" s="98"/>
      <c r="LBD17" s="98"/>
      <c r="LBE17" s="98"/>
      <c r="LBF17" s="98"/>
      <c r="LBG17" s="98"/>
      <c r="LBH17" s="98"/>
      <c r="LBI17" s="98"/>
      <c r="LBJ17" s="98"/>
      <c r="LBK17" s="98"/>
      <c r="LBL17" s="98"/>
      <c r="LBM17" s="98"/>
      <c r="LBN17" s="98"/>
      <c r="LBO17" s="98"/>
      <c r="LBP17" s="98"/>
      <c r="LBQ17" s="98"/>
      <c r="LBR17" s="98"/>
      <c r="LBS17" s="98"/>
      <c r="LBT17" s="98"/>
      <c r="LBU17" s="98"/>
      <c r="LBV17" s="98"/>
      <c r="LBW17" s="98"/>
      <c r="LBX17" s="98"/>
      <c r="LBY17" s="98"/>
      <c r="LBZ17" s="98"/>
      <c r="LCA17" s="98"/>
      <c r="LCB17" s="98"/>
      <c r="LCC17" s="98"/>
      <c r="LCD17" s="98"/>
      <c r="LCE17" s="98"/>
      <c r="LCF17" s="98"/>
      <c r="LCG17" s="98"/>
      <c r="LCH17" s="98"/>
      <c r="LCI17" s="98"/>
      <c r="LCJ17" s="98"/>
      <c r="LCK17" s="98"/>
      <c r="LCL17" s="98"/>
      <c r="LCM17" s="98"/>
      <c r="LCN17" s="98"/>
      <c r="LCO17" s="98"/>
      <c r="LCP17" s="98"/>
      <c r="LCQ17" s="98"/>
      <c r="LCR17" s="98"/>
      <c r="LCS17" s="98"/>
      <c r="LCT17" s="98"/>
      <c r="LCU17" s="98"/>
      <c r="LCV17" s="98"/>
      <c r="LCW17" s="98"/>
      <c r="LCX17" s="98"/>
      <c r="LCY17" s="98"/>
      <c r="LCZ17" s="98"/>
      <c r="LDA17" s="98"/>
      <c r="LDB17" s="98"/>
      <c r="LDC17" s="98"/>
      <c r="LDD17" s="98"/>
      <c r="LDE17" s="98"/>
      <c r="LDF17" s="98"/>
      <c r="LDG17" s="98"/>
      <c r="LDH17" s="98"/>
      <c r="LDI17" s="98"/>
      <c r="LDJ17" s="98"/>
      <c r="LDK17" s="98"/>
      <c r="LDL17" s="98"/>
      <c r="LDM17" s="98"/>
      <c r="LDN17" s="98"/>
      <c r="LDO17" s="98"/>
      <c r="LDP17" s="98"/>
      <c r="LDQ17" s="98"/>
      <c r="LDR17" s="98"/>
      <c r="LDS17" s="98"/>
      <c r="LDT17" s="98"/>
      <c r="LDU17" s="98"/>
      <c r="LDV17" s="98"/>
      <c r="LDW17" s="98"/>
      <c r="LDX17" s="98"/>
      <c r="LDY17" s="98"/>
      <c r="LDZ17" s="98"/>
      <c r="LEA17" s="98"/>
      <c r="LEB17" s="98"/>
      <c r="LEC17" s="98"/>
      <c r="LED17" s="98"/>
      <c r="LEE17" s="98"/>
      <c r="LEF17" s="98"/>
      <c r="LEG17" s="98"/>
      <c r="LEH17" s="98"/>
      <c r="LEI17" s="98"/>
      <c r="LEJ17" s="98"/>
      <c r="LEK17" s="98"/>
      <c r="LEL17" s="98"/>
      <c r="LEM17" s="98"/>
      <c r="LEN17" s="98"/>
      <c r="LEO17" s="98"/>
      <c r="LEP17" s="98"/>
      <c r="LEQ17" s="98"/>
      <c r="LER17" s="98"/>
      <c r="LES17" s="98"/>
      <c r="LET17" s="98"/>
      <c r="LEU17" s="98"/>
      <c r="LEV17" s="98"/>
      <c r="LEW17" s="98"/>
      <c r="LEX17" s="98"/>
      <c r="LEY17" s="98"/>
      <c r="LEZ17" s="98"/>
      <c r="LFA17" s="98"/>
      <c r="LFB17" s="98"/>
      <c r="LFC17" s="98"/>
      <c r="LFD17" s="98"/>
      <c r="LFE17" s="98"/>
      <c r="LFF17" s="98"/>
      <c r="LFG17" s="98"/>
      <c r="LFH17" s="98"/>
      <c r="LFI17" s="98"/>
      <c r="LFJ17" s="98"/>
      <c r="LFK17" s="98"/>
      <c r="LFL17" s="98"/>
      <c r="LFM17" s="98"/>
      <c r="LFN17" s="98"/>
      <c r="LFO17" s="98"/>
      <c r="LFP17" s="98"/>
      <c r="LFQ17" s="98"/>
      <c r="LFR17" s="98"/>
      <c r="LFS17" s="98"/>
      <c r="LFT17" s="98"/>
      <c r="LFU17" s="98"/>
      <c r="LFV17" s="98"/>
      <c r="LFW17" s="98"/>
      <c r="LFX17" s="98"/>
      <c r="LFY17" s="98"/>
      <c r="LFZ17" s="98"/>
      <c r="LGA17" s="98"/>
      <c r="LGB17" s="98"/>
      <c r="LGC17" s="98"/>
      <c r="LGD17" s="98"/>
      <c r="LGE17" s="98"/>
      <c r="LGF17" s="98"/>
      <c r="LGG17" s="98"/>
      <c r="LGH17" s="98"/>
      <c r="LGI17" s="98"/>
      <c r="LGJ17" s="98"/>
      <c r="LGK17" s="98"/>
      <c r="LGL17" s="98"/>
      <c r="LGM17" s="98"/>
      <c r="LGN17" s="98"/>
      <c r="LGO17" s="98"/>
      <c r="LGP17" s="98"/>
      <c r="LGQ17" s="98"/>
      <c r="LGR17" s="98"/>
      <c r="LGS17" s="98"/>
      <c r="LGT17" s="98"/>
      <c r="LGU17" s="98"/>
      <c r="LGV17" s="98"/>
      <c r="LGW17" s="98"/>
      <c r="LGX17" s="98"/>
      <c r="LGY17" s="98"/>
      <c r="LGZ17" s="98"/>
      <c r="LHA17" s="98"/>
      <c r="LHB17" s="98"/>
      <c r="LHC17" s="98"/>
      <c r="LHD17" s="98"/>
      <c r="LHE17" s="98"/>
      <c r="LHF17" s="98"/>
      <c r="LHG17" s="98"/>
      <c r="LHH17" s="98"/>
      <c r="LHI17" s="98"/>
      <c r="LHJ17" s="98"/>
      <c r="LHK17" s="98"/>
      <c r="LHL17" s="98"/>
      <c r="LHM17" s="98"/>
      <c r="LHN17" s="98"/>
      <c r="LHO17" s="98"/>
      <c r="LHP17" s="98"/>
      <c r="LHQ17" s="98"/>
      <c r="LHR17" s="98"/>
      <c r="LHS17" s="98"/>
      <c r="LHT17" s="98"/>
      <c r="LHU17" s="98"/>
      <c r="LHV17" s="98"/>
      <c r="LHW17" s="98"/>
      <c r="LHX17" s="98"/>
      <c r="LHY17" s="98"/>
      <c r="LHZ17" s="98"/>
      <c r="LIA17" s="98"/>
      <c r="LIB17" s="98"/>
      <c r="LIC17" s="98"/>
      <c r="LID17" s="98"/>
      <c r="LIE17" s="98"/>
      <c r="LIF17" s="98"/>
      <c r="LIG17" s="98"/>
      <c r="LIH17" s="98"/>
      <c r="LII17" s="98"/>
      <c r="LIJ17" s="98"/>
      <c r="LIK17" s="98"/>
      <c r="LIL17" s="98"/>
      <c r="LIM17" s="98"/>
      <c r="LIN17" s="98"/>
      <c r="LIO17" s="98"/>
      <c r="LIP17" s="98"/>
      <c r="LIQ17" s="98"/>
      <c r="LIR17" s="98"/>
      <c r="LIS17" s="98"/>
      <c r="LIT17" s="98"/>
      <c r="LIU17" s="98"/>
      <c r="LIV17" s="98"/>
      <c r="LIW17" s="98"/>
      <c r="LIX17" s="98"/>
      <c r="LIY17" s="98"/>
      <c r="LIZ17" s="98"/>
      <c r="LJA17" s="98"/>
      <c r="LJB17" s="98"/>
      <c r="LJC17" s="98"/>
      <c r="LJD17" s="98"/>
      <c r="LJE17" s="98"/>
      <c r="LJF17" s="98"/>
      <c r="LJG17" s="98"/>
      <c r="LJH17" s="98"/>
      <c r="LJI17" s="98"/>
      <c r="LJJ17" s="98"/>
      <c r="LJK17" s="98"/>
      <c r="LJL17" s="98"/>
      <c r="LJM17" s="98"/>
      <c r="LJN17" s="98"/>
      <c r="LJO17" s="98"/>
      <c r="LJP17" s="98"/>
      <c r="LJQ17" s="98"/>
      <c r="LJR17" s="98"/>
      <c r="LJS17" s="98"/>
      <c r="LJT17" s="98"/>
      <c r="LJU17" s="98"/>
      <c r="LJV17" s="98"/>
      <c r="LJW17" s="98"/>
      <c r="LJX17" s="98"/>
      <c r="LJY17" s="98"/>
      <c r="LJZ17" s="98"/>
      <c r="LKA17" s="98"/>
      <c r="LKB17" s="98"/>
      <c r="LKC17" s="98"/>
      <c r="LKD17" s="98"/>
      <c r="LKE17" s="98"/>
      <c r="LKF17" s="98"/>
      <c r="LKG17" s="98"/>
      <c r="LKH17" s="98"/>
      <c r="LKI17" s="98"/>
      <c r="LKJ17" s="98"/>
      <c r="LKK17" s="98"/>
      <c r="LKL17" s="98"/>
      <c r="LKM17" s="98"/>
      <c r="LKN17" s="98"/>
      <c r="LKO17" s="98"/>
      <c r="LKP17" s="98"/>
      <c r="LKQ17" s="98"/>
      <c r="LKR17" s="98"/>
      <c r="LKS17" s="98"/>
      <c r="LKT17" s="98"/>
      <c r="LKU17" s="98"/>
      <c r="LKV17" s="98"/>
      <c r="LKW17" s="98"/>
      <c r="LKX17" s="98"/>
      <c r="LKY17" s="98"/>
      <c r="LKZ17" s="98"/>
      <c r="LLA17" s="98"/>
      <c r="LLB17" s="98"/>
      <c r="LLC17" s="98"/>
      <c r="LLD17" s="98"/>
      <c r="LLE17" s="98"/>
      <c r="LLF17" s="98"/>
      <c r="LLG17" s="98"/>
      <c r="LLH17" s="98"/>
      <c r="LLI17" s="98"/>
      <c r="LLJ17" s="98"/>
      <c r="LLK17" s="98"/>
      <c r="LLL17" s="98"/>
      <c r="LLM17" s="98"/>
      <c r="LLN17" s="98"/>
      <c r="LLO17" s="98"/>
      <c r="LLP17" s="98"/>
      <c r="LLQ17" s="98"/>
      <c r="LLR17" s="98"/>
      <c r="LLS17" s="98"/>
      <c r="LLT17" s="98"/>
      <c r="LLU17" s="98"/>
      <c r="LLV17" s="98"/>
      <c r="LLW17" s="98"/>
      <c r="LLX17" s="98"/>
      <c r="LLY17" s="98"/>
      <c r="LLZ17" s="98"/>
      <c r="LMA17" s="98"/>
      <c r="LMB17" s="98"/>
      <c r="LMC17" s="98"/>
      <c r="LMD17" s="98"/>
      <c r="LME17" s="98"/>
      <c r="LMF17" s="98"/>
      <c r="LMG17" s="98"/>
      <c r="LMH17" s="98"/>
      <c r="LMI17" s="98"/>
      <c r="LMJ17" s="98"/>
      <c r="LMK17" s="98"/>
      <c r="LML17" s="98"/>
      <c r="LMM17" s="98"/>
      <c r="LMN17" s="98"/>
      <c r="LMO17" s="98"/>
      <c r="LMP17" s="98"/>
      <c r="LMQ17" s="98"/>
      <c r="LMR17" s="98"/>
      <c r="LMS17" s="98"/>
      <c r="LMT17" s="98"/>
      <c r="LMU17" s="98"/>
      <c r="LMV17" s="98"/>
      <c r="LMW17" s="98"/>
      <c r="LMX17" s="98"/>
      <c r="LMY17" s="98"/>
      <c r="LMZ17" s="98"/>
      <c r="LNA17" s="98"/>
      <c r="LNB17" s="98"/>
      <c r="LNC17" s="98"/>
      <c r="LND17" s="98"/>
      <c r="LNE17" s="98"/>
      <c r="LNF17" s="98"/>
      <c r="LNG17" s="98"/>
      <c r="LNH17" s="98"/>
      <c r="LNI17" s="98"/>
      <c r="LNJ17" s="98"/>
      <c r="LNK17" s="98"/>
      <c r="LNL17" s="98"/>
      <c r="LNM17" s="98"/>
      <c r="LNN17" s="98"/>
      <c r="LNO17" s="98"/>
      <c r="LNP17" s="98"/>
      <c r="LNQ17" s="98"/>
      <c r="LNR17" s="98"/>
      <c r="LNS17" s="98"/>
      <c r="LNT17" s="98"/>
      <c r="LNU17" s="98"/>
      <c r="LNV17" s="98"/>
      <c r="LNW17" s="98"/>
      <c r="LNX17" s="98"/>
      <c r="LNY17" s="98"/>
      <c r="LNZ17" s="98"/>
      <c r="LOA17" s="98"/>
      <c r="LOB17" s="98"/>
      <c r="LOC17" s="98"/>
      <c r="LOD17" s="98"/>
      <c r="LOE17" s="98"/>
      <c r="LOF17" s="98"/>
      <c r="LOG17" s="98"/>
      <c r="LOH17" s="98"/>
      <c r="LOI17" s="98"/>
      <c r="LOJ17" s="98"/>
      <c r="LOK17" s="98"/>
      <c r="LOL17" s="98"/>
      <c r="LOM17" s="98"/>
      <c r="LON17" s="98"/>
      <c r="LOO17" s="98"/>
      <c r="LOP17" s="98"/>
      <c r="LOQ17" s="98"/>
      <c r="LOR17" s="98"/>
      <c r="LOS17" s="98"/>
      <c r="LOT17" s="98"/>
      <c r="LOU17" s="98"/>
      <c r="LOV17" s="98"/>
      <c r="LOW17" s="98"/>
      <c r="LOX17" s="98"/>
      <c r="LOY17" s="98"/>
      <c r="LOZ17" s="98"/>
      <c r="LPA17" s="98"/>
      <c r="LPB17" s="98"/>
      <c r="LPC17" s="98"/>
      <c r="LPD17" s="98"/>
      <c r="LPE17" s="98"/>
      <c r="LPF17" s="98"/>
      <c r="LPG17" s="98"/>
      <c r="LPH17" s="98"/>
      <c r="LPI17" s="98"/>
      <c r="LPJ17" s="98"/>
      <c r="LPK17" s="98"/>
      <c r="LPL17" s="98"/>
      <c r="LPM17" s="98"/>
      <c r="LPN17" s="98"/>
      <c r="LPO17" s="98"/>
      <c r="LPP17" s="98"/>
      <c r="LPQ17" s="98"/>
      <c r="LPR17" s="98"/>
      <c r="LPS17" s="98"/>
      <c r="LPT17" s="98"/>
      <c r="LPU17" s="98"/>
      <c r="LPV17" s="98"/>
      <c r="LPW17" s="98"/>
      <c r="LPX17" s="98"/>
      <c r="LPY17" s="98"/>
      <c r="LPZ17" s="98"/>
      <c r="LQA17" s="98"/>
      <c r="LQB17" s="98"/>
      <c r="LQC17" s="98"/>
      <c r="LQD17" s="98"/>
      <c r="LQE17" s="98"/>
      <c r="LQF17" s="98"/>
      <c r="LQG17" s="98"/>
      <c r="LQH17" s="98"/>
      <c r="LQI17" s="98"/>
      <c r="LQJ17" s="98"/>
      <c r="LQK17" s="98"/>
      <c r="LQL17" s="98"/>
      <c r="LQM17" s="98"/>
      <c r="LQN17" s="98"/>
      <c r="LQO17" s="98"/>
      <c r="LQP17" s="98"/>
      <c r="LQQ17" s="98"/>
      <c r="LQR17" s="98"/>
      <c r="LQS17" s="98"/>
      <c r="LQT17" s="98"/>
      <c r="LQU17" s="98"/>
      <c r="LQV17" s="98"/>
      <c r="LQW17" s="98"/>
      <c r="LQX17" s="98"/>
      <c r="LQY17" s="98"/>
      <c r="LQZ17" s="98"/>
      <c r="LRA17" s="98"/>
      <c r="LRB17" s="98"/>
      <c r="LRC17" s="98"/>
      <c r="LRD17" s="98"/>
      <c r="LRE17" s="98"/>
      <c r="LRF17" s="98"/>
      <c r="LRG17" s="98"/>
      <c r="LRH17" s="98"/>
      <c r="LRI17" s="98"/>
      <c r="LRJ17" s="98"/>
      <c r="LRK17" s="98"/>
      <c r="LRL17" s="98"/>
      <c r="LRM17" s="98"/>
      <c r="LRN17" s="98"/>
      <c r="LRO17" s="98"/>
      <c r="LRP17" s="98"/>
      <c r="LRQ17" s="98"/>
      <c r="LRR17" s="98"/>
      <c r="LRS17" s="98"/>
      <c r="LRT17" s="98"/>
      <c r="LRU17" s="98"/>
      <c r="LRV17" s="98"/>
      <c r="LRW17" s="98"/>
      <c r="LRX17" s="98"/>
      <c r="LRY17" s="98"/>
      <c r="LRZ17" s="98"/>
      <c r="LSA17" s="98"/>
      <c r="LSB17" s="98"/>
      <c r="LSC17" s="98"/>
      <c r="LSD17" s="98"/>
      <c r="LSE17" s="98"/>
      <c r="LSF17" s="98"/>
      <c r="LSG17" s="98"/>
      <c r="LSH17" s="98"/>
      <c r="LSI17" s="98"/>
      <c r="LSJ17" s="98"/>
      <c r="LSK17" s="98"/>
      <c r="LSL17" s="98"/>
      <c r="LSM17" s="98"/>
      <c r="LSN17" s="98"/>
      <c r="LSO17" s="98"/>
      <c r="LSP17" s="98"/>
      <c r="LSQ17" s="98"/>
      <c r="LSR17" s="98"/>
      <c r="LSS17" s="98"/>
      <c r="LST17" s="98"/>
      <c r="LSU17" s="98"/>
      <c r="LSV17" s="98"/>
      <c r="LSW17" s="98"/>
      <c r="LSX17" s="98"/>
      <c r="LSY17" s="98"/>
      <c r="LSZ17" s="98"/>
      <c r="LTA17" s="98"/>
      <c r="LTB17" s="98"/>
      <c r="LTC17" s="98"/>
      <c r="LTD17" s="98"/>
      <c r="LTE17" s="98"/>
      <c r="LTF17" s="98"/>
      <c r="LTG17" s="98"/>
      <c r="LTH17" s="98"/>
      <c r="LTI17" s="98"/>
      <c r="LTJ17" s="98"/>
      <c r="LTK17" s="98"/>
      <c r="LTL17" s="98"/>
      <c r="LTM17" s="98"/>
      <c r="LTN17" s="98"/>
      <c r="LTO17" s="98"/>
      <c r="LTP17" s="98"/>
      <c r="LTQ17" s="98"/>
      <c r="LTR17" s="98"/>
      <c r="LTS17" s="98"/>
      <c r="LTT17" s="98"/>
      <c r="LTU17" s="98"/>
      <c r="LTV17" s="98"/>
      <c r="LTW17" s="98"/>
      <c r="LTX17" s="98"/>
      <c r="LTY17" s="98"/>
      <c r="LTZ17" s="98"/>
      <c r="LUA17" s="98"/>
      <c r="LUB17" s="98"/>
      <c r="LUC17" s="98"/>
      <c r="LUD17" s="98"/>
      <c r="LUE17" s="98"/>
      <c r="LUF17" s="98"/>
      <c r="LUG17" s="98"/>
      <c r="LUH17" s="98"/>
      <c r="LUI17" s="98"/>
      <c r="LUJ17" s="98"/>
      <c r="LUK17" s="98"/>
      <c r="LUL17" s="98"/>
      <c r="LUM17" s="98"/>
      <c r="LUN17" s="98"/>
      <c r="LUO17" s="98"/>
      <c r="LUP17" s="98"/>
      <c r="LUQ17" s="98"/>
      <c r="LUR17" s="98"/>
      <c r="LUS17" s="98"/>
      <c r="LUT17" s="98"/>
      <c r="LUU17" s="98"/>
      <c r="LUV17" s="98"/>
      <c r="LUW17" s="98"/>
      <c r="LUX17" s="98"/>
      <c r="LUY17" s="98"/>
      <c r="LUZ17" s="98"/>
      <c r="LVA17" s="98"/>
      <c r="LVB17" s="98"/>
      <c r="LVC17" s="98"/>
      <c r="LVD17" s="98"/>
      <c r="LVE17" s="98"/>
      <c r="LVF17" s="98"/>
      <c r="LVG17" s="98"/>
      <c r="LVH17" s="98"/>
      <c r="LVI17" s="98"/>
      <c r="LVJ17" s="98"/>
      <c r="LVK17" s="98"/>
      <c r="LVL17" s="98"/>
      <c r="LVM17" s="98"/>
      <c r="LVN17" s="98"/>
      <c r="LVO17" s="98"/>
      <c r="LVP17" s="98"/>
      <c r="LVQ17" s="98"/>
      <c r="LVR17" s="98"/>
      <c r="LVS17" s="98"/>
      <c r="LVT17" s="98"/>
      <c r="LVU17" s="98"/>
      <c r="LVV17" s="98"/>
      <c r="LVW17" s="98"/>
      <c r="LVX17" s="98"/>
      <c r="LVY17" s="98"/>
      <c r="LVZ17" s="98"/>
      <c r="LWA17" s="98"/>
      <c r="LWB17" s="98"/>
      <c r="LWC17" s="98"/>
      <c r="LWD17" s="98"/>
      <c r="LWE17" s="98"/>
      <c r="LWF17" s="98"/>
      <c r="LWG17" s="98"/>
      <c r="LWH17" s="98"/>
      <c r="LWI17" s="98"/>
      <c r="LWJ17" s="98"/>
      <c r="LWK17" s="98"/>
      <c r="LWL17" s="98"/>
      <c r="LWM17" s="98"/>
      <c r="LWN17" s="98"/>
      <c r="LWO17" s="98"/>
      <c r="LWP17" s="98"/>
      <c r="LWQ17" s="98"/>
      <c r="LWR17" s="98"/>
      <c r="LWS17" s="98"/>
      <c r="LWT17" s="98"/>
      <c r="LWU17" s="98"/>
      <c r="LWV17" s="98"/>
      <c r="LWW17" s="98"/>
      <c r="LWX17" s="98"/>
      <c r="LWY17" s="98"/>
      <c r="LWZ17" s="98"/>
      <c r="LXA17" s="98"/>
      <c r="LXB17" s="98"/>
      <c r="LXC17" s="98"/>
      <c r="LXD17" s="98"/>
      <c r="LXE17" s="98"/>
      <c r="LXF17" s="98"/>
      <c r="LXG17" s="98"/>
      <c r="LXH17" s="98"/>
      <c r="LXI17" s="98"/>
      <c r="LXJ17" s="98"/>
      <c r="LXK17" s="98"/>
      <c r="LXL17" s="98"/>
      <c r="LXM17" s="98"/>
      <c r="LXN17" s="98"/>
      <c r="LXO17" s="98"/>
      <c r="LXP17" s="98"/>
      <c r="LXQ17" s="98"/>
      <c r="LXR17" s="98"/>
      <c r="LXS17" s="98"/>
      <c r="LXT17" s="98"/>
      <c r="LXU17" s="98"/>
      <c r="LXV17" s="98"/>
      <c r="LXW17" s="98"/>
      <c r="LXX17" s="98"/>
      <c r="LXY17" s="98"/>
      <c r="LXZ17" s="98"/>
      <c r="LYA17" s="98"/>
      <c r="LYB17" s="98"/>
      <c r="LYC17" s="98"/>
      <c r="LYD17" s="98"/>
      <c r="LYE17" s="98"/>
      <c r="LYF17" s="98"/>
      <c r="LYG17" s="98"/>
      <c r="LYH17" s="98"/>
      <c r="LYI17" s="98"/>
      <c r="LYJ17" s="98"/>
      <c r="LYK17" s="98"/>
      <c r="LYL17" s="98"/>
      <c r="LYM17" s="98"/>
      <c r="LYN17" s="98"/>
      <c r="LYO17" s="98"/>
      <c r="LYP17" s="98"/>
      <c r="LYQ17" s="98"/>
      <c r="LYR17" s="98"/>
      <c r="LYS17" s="98"/>
      <c r="LYT17" s="98"/>
      <c r="LYU17" s="98"/>
      <c r="LYV17" s="98"/>
      <c r="LYW17" s="98"/>
      <c r="LYX17" s="98"/>
      <c r="LYY17" s="98"/>
      <c r="LYZ17" s="98"/>
      <c r="LZA17" s="98"/>
      <c r="LZB17" s="98"/>
      <c r="LZC17" s="98"/>
      <c r="LZD17" s="98"/>
      <c r="LZE17" s="98"/>
      <c r="LZF17" s="98"/>
      <c r="LZG17" s="98"/>
      <c r="LZH17" s="98"/>
      <c r="LZI17" s="98"/>
      <c r="LZJ17" s="98"/>
      <c r="LZK17" s="98"/>
      <c r="LZL17" s="98"/>
      <c r="LZM17" s="98"/>
      <c r="LZN17" s="98"/>
      <c r="LZO17" s="98"/>
      <c r="LZP17" s="98"/>
      <c r="LZQ17" s="98"/>
      <c r="LZR17" s="98"/>
      <c r="LZS17" s="98"/>
      <c r="LZT17" s="98"/>
      <c r="LZU17" s="98"/>
      <c r="LZV17" s="98"/>
      <c r="LZW17" s="98"/>
      <c r="LZX17" s="98"/>
      <c r="LZY17" s="98"/>
      <c r="LZZ17" s="98"/>
      <c r="MAA17" s="98"/>
      <c r="MAB17" s="98"/>
      <c r="MAC17" s="98"/>
      <c r="MAD17" s="98"/>
      <c r="MAE17" s="98"/>
      <c r="MAF17" s="98"/>
      <c r="MAG17" s="98"/>
      <c r="MAH17" s="98"/>
      <c r="MAI17" s="98"/>
      <c r="MAJ17" s="98"/>
      <c r="MAK17" s="98"/>
      <c r="MAL17" s="98"/>
      <c r="MAM17" s="98"/>
      <c r="MAN17" s="98"/>
      <c r="MAO17" s="98"/>
      <c r="MAP17" s="98"/>
      <c r="MAQ17" s="98"/>
      <c r="MAR17" s="98"/>
      <c r="MAS17" s="98"/>
      <c r="MAT17" s="98"/>
      <c r="MAU17" s="98"/>
      <c r="MAV17" s="98"/>
      <c r="MAW17" s="98"/>
      <c r="MAX17" s="98"/>
      <c r="MAY17" s="98"/>
      <c r="MAZ17" s="98"/>
      <c r="MBA17" s="98"/>
      <c r="MBB17" s="98"/>
      <c r="MBC17" s="98"/>
      <c r="MBD17" s="98"/>
      <c r="MBE17" s="98"/>
      <c r="MBF17" s="98"/>
      <c r="MBG17" s="98"/>
      <c r="MBH17" s="98"/>
      <c r="MBI17" s="98"/>
      <c r="MBJ17" s="98"/>
      <c r="MBK17" s="98"/>
      <c r="MBL17" s="98"/>
      <c r="MBM17" s="98"/>
      <c r="MBN17" s="98"/>
      <c r="MBO17" s="98"/>
      <c r="MBP17" s="98"/>
      <c r="MBQ17" s="98"/>
      <c r="MBR17" s="98"/>
      <c r="MBS17" s="98"/>
      <c r="MBT17" s="98"/>
      <c r="MBU17" s="98"/>
      <c r="MBV17" s="98"/>
      <c r="MBW17" s="98"/>
      <c r="MBX17" s="98"/>
      <c r="MBY17" s="98"/>
      <c r="MBZ17" s="98"/>
      <c r="MCA17" s="98"/>
      <c r="MCB17" s="98"/>
      <c r="MCC17" s="98"/>
      <c r="MCD17" s="98"/>
      <c r="MCE17" s="98"/>
      <c r="MCF17" s="98"/>
      <c r="MCG17" s="98"/>
      <c r="MCH17" s="98"/>
      <c r="MCI17" s="98"/>
      <c r="MCJ17" s="98"/>
      <c r="MCK17" s="98"/>
      <c r="MCL17" s="98"/>
      <c r="MCM17" s="98"/>
      <c r="MCN17" s="98"/>
      <c r="MCO17" s="98"/>
      <c r="MCP17" s="98"/>
      <c r="MCQ17" s="98"/>
      <c r="MCR17" s="98"/>
      <c r="MCS17" s="98"/>
      <c r="MCT17" s="98"/>
      <c r="MCU17" s="98"/>
      <c r="MCV17" s="98"/>
      <c r="MCW17" s="98"/>
      <c r="MCX17" s="98"/>
      <c r="MCY17" s="98"/>
      <c r="MCZ17" s="98"/>
      <c r="MDA17" s="98"/>
      <c r="MDB17" s="98"/>
      <c r="MDC17" s="98"/>
      <c r="MDD17" s="98"/>
      <c r="MDE17" s="98"/>
      <c r="MDF17" s="98"/>
      <c r="MDG17" s="98"/>
      <c r="MDH17" s="98"/>
      <c r="MDI17" s="98"/>
      <c r="MDJ17" s="98"/>
      <c r="MDK17" s="98"/>
      <c r="MDL17" s="98"/>
      <c r="MDM17" s="98"/>
      <c r="MDN17" s="98"/>
      <c r="MDO17" s="98"/>
      <c r="MDP17" s="98"/>
      <c r="MDQ17" s="98"/>
      <c r="MDR17" s="98"/>
      <c r="MDS17" s="98"/>
      <c r="MDT17" s="98"/>
      <c r="MDU17" s="98"/>
      <c r="MDV17" s="98"/>
      <c r="MDW17" s="98"/>
      <c r="MDX17" s="98"/>
      <c r="MDY17" s="98"/>
      <c r="MDZ17" s="98"/>
      <c r="MEA17" s="98"/>
      <c r="MEB17" s="98"/>
      <c r="MEC17" s="98"/>
      <c r="MED17" s="98"/>
      <c r="MEE17" s="98"/>
      <c r="MEF17" s="98"/>
      <c r="MEG17" s="98"/>
      <c r="MEH17" s="98"/>
      <c r="MEI17" s="98"/>
      <c r="MEJ17" s="98"/>
      <c r="MEK17" s="98"/>
      <c r="MEL17" s="98"/>
      <c r="MEM17" s="98"/>
      <c r="MEN17" s="98"/>
      <c r="MEO17" s="98"/>
      <c r="MEP17" s="98"/>
      <c r="MEQ17" s="98"/>
      <c r="MER17" s="98"/>
      <c r="MES17" s="98"/>
      <c r="MET17" s="98"/>
      <c r="MEU17" s="98"/>
      <c r="MEV17" s="98"/>
      <c r="MEW17" s="98"/>
      <c r="MEX17" s="98"/>
      <c r="MEY17" s="98"/>
      <c r="MEZ17" s="98"/>
      <c r="MFA17" s="98"/>
      <c r="MFB17" s="98"/>
      <c r="MFC17" s="98"/>
      <c r="MFD17" s="98"/>
      <c r="MFE17" s="98"/>
      <c r="MFF17" s="98"/>
      <c r="MFG17" s="98"/>
      <c r="MFH17" s="98"/>
      <c r="MFI17" s="98"/>
      <c r="MFJ17" s="98"/>
      <c r="MFK17" s="98"/>
      <c r="MFL17" s="98"/>
      <c r="MFM17" s="98"/>
      <c r="MFN17" s="98"/>
      <c r="MFO17" s="98"/>
      <c r="MFP17" s="98"/>
      <c r="MFQ17" s="98"/>
      <c r="MFR17" s="98"/>
      <c r="MFS17" s="98"/>
      <c r="MFT17" s="98"/>
      <c r="MFU17" s="98"/>
      <c r="MFV17" s="98"/>
      <c r="MFW17" s="98"/>
      <c r="MFX17" s="98"/>
      <c r="MFY17" s="98"/>
      <c r="MFZ17" s="98"/>
      <c r="MGA17" s="98"/>
      <c r="MGB17" s="98"/>
      <c r="MGC17" s="98"/>
      <c r="MGD17" s="98"/>
      <c r="MGE17" s="98"/>
      <c r="MGF17" s="98"/>
      <c r="MGG17" s="98"/>
      <c r="MGH17" s="98"/>
      <c r="MGI17" s="98"/>
      <c r="MGJ17" s="98"/>
      <c r="MGK17" s="98"/>
      <c r="MGL17" s="98"/>
      <c r="MGM17" s="98"/>
      <c r="MGN17" s="98"/>
      <c r="MGO17" s="98"/>
      <c r="MGP17" s="98"/>
      <c r="MGQ17" s="98"/>
      <c r="MGR17" s="98"/>
      <c r="MGS17" s="98"/>
      <c r="MGT17" s="98"/>
      <c r="MGU17" s="98"/>
      <c r="MGV17" s="98"/>
      <c r="MGW17" s="98"/>
      <c r="MGX17" s="98"/>
      <c r="MGY17" s="98"/>
      <c r="MGZ17" s="98"/>
      <c r="MHA17" s="98"/>
      <c r="MHB17" s="98"/>
      <c r="MHC17" s="98"/>
      <c r="MHD17" s="98"/>
      <c r="MHE17" s="98"/>
      <c r="MHF17" s="98"/>
      <c r="MHG17" s="98"/>
      <c r="MHH17" s="98"/>
      <c r="MHI17" s="98"/>
      <c r="MHJ17" s="98"/>
      <c r="MHK17" s="98"/>
      <c r="MHL17" s="98"/>
      <c r="MHM17" s="98"/>
      <c r="MHN17" s="98"/>
      <c r="MHO17" s="98"/>
      <c r="MHP17" s="98"/>
      <c r="MHQ17" s="98"/>
      <c r="MHR17" s="98"/>
      <c r="MHS17" s="98"/>
      <c r="MHT17" s="98"/>
      <c r="MHU17" s="98"/>
      <c r="MHV17" s="98"/>
      <c r="MHW17" s="98"/>
      <c r="MHX17" s="98"/>
      <c r="MHY17" s="98"/>
      <c r="MHZ17" s="98"/>
      <c r="MIA17" s="98"/>
      <c r="MIB17" s="98"/>
      <c r="MIC17" s="98"/>
      <c r="MID17" s="98"/>
      <c r="MIE17" s="98"/>
      <c r="MIF17" s="98"/>
      <c r="MIG17" s="98"/>
      <c r="MIH17" s="98"/>
      <c r="MII17" s="98"/>
      <c r="MIJ17" s="98"/>
      <c r="MIK17" s="98"/>
      <c r="MIL17" s="98"/>
      <c r="MIM17" s="98"/>
      <c r="MIN17" s="98"/>
      <c r="MIO17" s="98"/>
      <c r="MIP17" s="98"/>
      <c r="MIQ17" s="98"/>
      <c r="MIR17" s="98"/>
      <c r="MIS17" s="98"/>
      <c r="MIT17" s="98"/>
      <c r="MIU17" s="98"/>
      <c r="MIV17" s="98"/>
      <c r="MIW17" s="98"/>
      <c r="MIX17" s="98"/>
      <c r="MIY17" s="98"/>
      <c r="MIZ17" s="98"/>
      <c r="MJA17" s="98"/>
      <c r="MJB17" s="98"/>
      <c r="MJC17" s="98"/>
      <c r="MJD17" s="98"/>
      <c r="MJE17" s="98"/>
      <c r="MJF17" s="98"/>
      <c r="MJG17" s="98"/>
      <c r="MJH17" s="98"/>
      <c r="MJI17" s="98"/>
      <c r="MJJ17" s="98"/>
      <c r="MJK17" s="98"/>
      <c r="MJL17" s="98"/>
      <c r="MJM17" s="98"/>
      <c r="MJN17" s="98"/>
      <c r="MJO17" s="98"/>
      <c r="MJP17" s="98"/>
      <c r="MJQ17" s="98"/>
      <c r="MJR17" s="98"/>
      <c r="MJS17" s="98"/>
      <c r="MJT17" s="98"/>
      <c r="MJU17" s="98"/>
      <c r="MJV17" s="98"/>
      <c r="MJW17" s="98"/>
      <c r="MJX17" s="98"/>
      <c r="MJY17" s="98"/>
      <c r="MJZ17" s="98"/>
      <c r="MKA17" s="98"/>
      <c r="MKB17" s="98"/>
      <c r="MKC17" s="98"/>
      <c r="MKD17" s="98"/>
      <c r="MKE17" s="98"/>
      <c r="MKF17" s="98"/>
      <c r="MKG17" s="98"/>
      <c r="MKH17" s="98"/>
      <c r="MKI17" s="98"/>
      <c r="MKJ17" s="98"/>
      <c r="MKK17" s="98"/>
      <c r="MKL17" s="98"/>
      <c r="MKM17" s="98"/>
      <c r="MKN17" s="98"/>
      <c r="MKO17" s="98"/>
      <c r="MKP17" s="98"/>
      <c r="MKQ17" s="98"/>
      <c r="MKR17" s="98"/>
      <c r="MKS17" s="98"/>
      <c r="MKT17" s="98"/>
      <c r="MKU17" s="98"/>
      <c r="MKV17" s="98"/>
      <c r="MKW17" s="98"/>
      <c r="MKX17" s="98"/>
      <c r="MKY17" s="98"/>
      <c r="MKZ17" s="98"/>
      <c r="MLA17" s="98"/>
      <c r="MLB17" s="98"/>
      <c r="MLC17" s="98"/>
      <c r="MLD17" s="98"/>
      <c r="MLE17" s="98"/>
      <c r="MLF17" s="98"/>
      <c r="MLG17" s="98"/>
      <c r="MLH17" s="98"/>
      <c r="MLI17" s="98"/>
      <c r="MLJ17" s="98"/>
      <c r="MLK17" s="98"/>
      <c r="MLL17" s="98"/>
      <c r="MLM17" s="98"/>
      <c r="MLN17" s="98"/>
      <c r="MLO17" s="98"/>
      <c r="MLP17" s="98"/>
      <c r="MLQ17" s="98"/>
      <c r="MLR17" s="98"/>
      <c r="MLS17" s="98"/>
      <c r="MLT17" s="98"/>
      <c r="MLU17" s="98"/>
      <c r="MLV17" s="98"/>
      <c r="MLW17" s="98"/>
      <c r="MLX17" s="98"/>
      <c r="MLY17" s="98"/>
      <c r="MLZ17" s="98"/>
      <c r="MMA17" s="98"/>
      <c r="MMB17" s="98"/>
      <c r="MMC17" s="98"/>
      <c r="MMD17" s="98"/>
      <c r="MME17" s="98"/>
      <c r="MMF17" s="98"/>
      <c r="MMG17" s="98"/>
      <c r="MMH17" s="98"/>
      <c r="MMI17" s="98"/>
      <c r="MMJ17" s="98"/>
      <c r="MMK17" s="98"/>
      <c r="MML17" s="98"/>
      <c r="MMM17" s="98"/>
      <c r="MMN17" s="98"/>
      <c r="MMO17" s="98"/>
      <c r="MMP17" s="98"/>
      <c r="MMQ17" s="98"/>
      <c r="MMR17" s="98"/>
      <c r="MMS17" s="98"/>
      <c r="MMT17" s="98"/>
      <c r="MMU17" s="98"/>
      <c r="MMV17" s="98"/>
      <c r="MMW17" s="98"/>
      <c r="MMX17" s="98"/>
      <c r="MMY17" s="98"/>
      <c r="MMZ17" s="98"/>
      <c r="MNA17" s="98"/>
      <c r="MNB17" s="98"/>
      <c r="MNC17" s="98"/>
      <c r="MND17" s="98"/>
      <c r="MNE17" s="98"/>
      <c r="MNF17" s="98"/>
      <c r="MNG17" s="98"/>
      <c r="MNH17" s="98"/>
      <c r="MNI17" s="98"/>
      <c r="MNJ17" s="98"/>
      <c r="MNK17" s="98"/>
      <c r="MNL17" s="98"/>
      <c r="MNM17" s="98"/>
      <c r="MNN17" s="98"/>
      <c r="MNO17" s="98"/>
      <c r="MNP17" s="98"/>
      <c r="MNQ17" s="98"/>
      <c r="MNR17" s="98"/>
      <c r="MNS17" s="98"/>
      <c r="MNT17" s="98"/>
      <c r="MNU17" s="98"/>
      <c r="MNV17" s="98"/>
      <c r="MNW17" s="98"/>
      <c r="MNX17" s="98"/>
      <c r="MNY17" s="98"/>
      <c r="MNZ17" s="98"/>
      <c r="MOA17" s="98"/>
      <c r="MOB17" s="98"/>
      <c r="MOC17" s="98"/>
      <c r="MOD17" s="98"/>
      <c r="MOE17" s="98"/>
      <c r="MOF17" s="98"/>
      <c r="MOG17" s="98"/>
      <c r="MOH17" s="98"/>
      <c r="MOI17" s="98"/>
      <c r="MOJ17" s="98"/>
      <c r="MOK17" s="98"/>
      <c r="MOL17" s="98"/>
      <c r="MOM17" s="98"/>
      <c r="MON17" s="98"/>
      <c r="MOO17" s="98"/>
      <c r="MOP17" s="98"/>
      <c r="MOQ17" s="98"/>
      <c r="MOR17" s="98"/>
      <c r="MOS17" s="98"/>
      <c r="MOT17" s="98"/>
      <c r="MOU17" s="98"/>
      <c r="MOV17" s="98"/>
      <c r="MOW17" s="98"/>
      <c r="MOX17" s="98"/>
      <c r="MOY17" s="98"/>
      <c r="MOZ17" s="98"/>
      <c r="MPA17" s="98"/>
      <c r="MPB17" s="98"/>
      <c r="MPC17" s="98"/>
      <c r="MPD17" s="98"/>
      <c r="MPE17" s="98"/>
      <c r="MPF17" s="98"/>
      <c r="MPG17" s="98"/>
      <c r="MPH17" s="98"/>
      <c r="MPI17" s="98"/>
      <c r="MPJ17" s="98"/>
      <c r="MPK17" s="98"/>
      <c r="MPL17" s="98"/>
      <c r="MPM17" s="98"/>
      <c r="MPN17" s="98"/>
      <c r="MPO17" s="98"/>
      <c r="MPP17" s="98"/>
      <c r="MPQ17" s="98"/>
      <c r="MPR17" s="98"/>
      <c r="MPS17" s="98"/>
      <c r="MPT17" s="98"/>
      <c r="MPU17" s="98"/>
      <c r="MPV17" s="98"/>
      <c r="MPW17" s="98"/>
      <c r="MPX17" s="98"/>
      <c r="MPY17" s="98"/>
      <c r="MPZ17" s="98"/>
      <c r="MQA17" s="98"/>
      <c r="MQB17" s="98"/>
      <c r="MQC17" s="98"/>
      <c r="MQD17" s="98"/>
      <c r="MQE17" s="98"/>
      <c r="MQF17" s="98"/>
      <c r="MQG17" s="98"/>
      <c r="MQH17" s="98"/>
      <c r="MQI17" s="98"/>
      <c r="MQJ17" s="98"/>
      <c r="MQK17" s="98"/>
      <c r="MQL17" s="98"/>
      <c r="MQM17" s="98"/>
      <c r="MQN17" s="98"/>
      <c r="MQO17" s="98"/>
      <c r="MQP17" s="98"/>
      <c r="MQQ17" s="98"/>
      <c r="MQR17" s="98"/>
      <c r="MQS17" s="98"/>
      <c r="MQT17" s="98"/>
      <c r="MQU17" s="98"/>
      <c r="MQV17" s="98"/>
      <c r="MQW17" s="98"/>
      <c r="MQX17" s="98"/>
      <c r="MQY17" s="98"/>
      <c r="MQZ17" s="98"/>
      <c r="MRA17" s="98"/>
      <c r="MRB17" s="98"/>
      <c r="MRC17" s="98"/>
      <c r="MRD17" s="98"/>
      <c r="MRE17" s="98"/>
      <c r="MRF17" s="98"/>
      <c r="MRG17" s="98"/>
      <c r="MRH17" s="98"/>
      <c r="MRI17" s="98"/>
      <c r="MRJ17" s="98"/>
      <c r="MRK17" s="98"/>
      <c r="MRL17" s="98"/>
      <c r="MRM17" s="98"/>
      <c r="MRN17" s="98"/>
      <c r="MRO17" s="98"/>
      <c r="MRP17" s="98"/>
      <c r="MRQ17" s="98"/>
      <c r="MRR17" s="98"/>
      <c r="MRS17" s="98"/>
      <c r="MRT17" s="98"/>
      <c r="MRU17" s="98"/>
      <c r="MRV17" s="98"/>
      <c r="MRW17" s="98"/>
      <c r="MRX17" s="98"/>
      <c r="MRY17" s="98"/>
      <c r="MRZ17" s="98"/>
      <c r="MSA17" s="98"/>
      <c r="MSB17" s="98"/>
      <c r="MSC17" s="98"/>
      <c r="MSD17" s="98"/>
      <c r="MSE17" s="98"/>
      <c r="MSF17" s="98"/>
      <c r="MSG17" s="98"/>
      <c r="MSH17" s="98"/>
      <c r="MSI17" s="98"/>
      <c r="MSJ17" s="98"/>
      <c r="MSK17" s="98"/>
      <c r="MSL17" s="98"/>
      <c r="MSM17" s="98"/>
      <c r="MSN17" s="98"/>
      <c r="MSO17" s="98"/>
      <c r="MSP17" s="98"/>
      <c r="MSQ17" s="98"/>
      <c r="MSR17" s="98"/>
      <c r="MSS17" s="98"/>
      <c r="MST17" s="98"/>
      <c r="MSU17" s="98"/>
      <c r="MSV17" s="98"/>
      <c r="MSW17" s="98"/>
      <c r="MSX17" s="98"/>
      <c r="MSY17" s="98"/>
      <c r="MSZ17" s="98"/>
      <c r="MTA17" s="98"/>
      <c r="MTB17" s="98"/>
      <c r="MTC17" s="98"/>
      <c r="MTD17" s="98"/>
      <c r="MTE17" s="98"/>
      <c r="MTF17" s="98"/>
      <c r="MTG17" s="98"/>
      <c r="MTH17" s="98"/>
      <c r="MTI17" s="98"/>
      <c r="MTJ17" s="98"/>
      <c r="MTK17" s="98"/>
      <c r="MTL17" s="98"/>
      <c r="MTM17" s="98"/>
      <c r="MTN17" s="98"/>
      <c r="MTO17" s="98"/>
      <c r="MTP17" s="98"/>
      <c r="MTQ17" s="98"/>
      <c r="MTR17" s="98"/>
      <c r="MTS17" s="98"/>
      <c r="MTT17" s="98"/>
      <c r="MTU17" s="98"/>
      <c r="MTV17" s="98"/>
      <c r="MTW17" s="98"/>
      <c r="MTX17" s="98"/>
      <c r="MTY17" s="98"/>
      <c r="MTZ17" s="98"/>
      <c r="MUA17" s="98"/>
      <c r="MUB17" s="98"/>
      <c r="MUC17" s="98"/>
      <c r="MUD17" s="98"/>
      <c r="MUE17" s="98"/>
      <c r="MUF17" s="98"/>
      <c r="MUG17" s="98"/>
      <c r="MUH17" s="98"/>
      <c r="MUI17" s="98"/>
      <c r="MUJ17" s="98"/>
      <c r="MUK17" s="98"/>
      <c r="MUL17" s="98"/>
      <c r="MUM17" s="98"/>
      <c r="MUN17" s="98"/>
      <c r="MUO17" s="98"/>
      <c r="MUP17" s="98"/>
      <c r="MUQ17" s="98"/>
      <c r="MUR17" s="98"/>
      <c r="MUS17" s="98"/>
      <c r="MUT17" s="98"/>
      <c r="MUU17" s="98"/>
      <c r="MUV17" s="98"/>
      <c r="MUW17" s="98"/>
      <c r="MUX17" s="98"/>
      <c r="MUY17" s="98"/>
      <c r="MUZ17" s="98"/>
      <c r="MVA17" s="98"/>
      <c r="MVB17" s="98"/>
      <c r="MVC17" s="98"/>
      <c r="MVD17" s="98"/>
      <c r="MVE17" s="98"/>
      <c r="MVF17" s="98"/>
      <c r="MVG17" s="98"/>
      <c r="MVH17" s="98"/>
      <c r="MVI17" s="98"/>
      <c r="MVJ17" s="98"/>
      <c r="MVK17" s="98"/>
      <c r="MVL17" s="98"/>
      <c r="MVM17" s="98"/>
      <c r="MVN17" s="98"/>
      <c r="MVO17" s="98"/>
      <c r="MVP17" s="98"/>
      <c r="MVQ17" s="98"/>
      <c r="MVR17" s="98"/>
      <c r="MVS17" s="98"/>
      <c r="MVT17" s="98"/>
      <c r="MVU17" s="98"/>
      <c r="MVV17" s="98"/>
      <c r="MVW17" s="98"/>
      <c r="MVX17" s="98"/>
      <c r="MVY17" s="98"/>
      <c r="MVZ17" s="98"/>
      <c r="MWA17" s="98"/>
      <c r="MWB17" s="98"/>
      <c r="MWC17" s="98"/>
      <c r="MWD17" s="98"/>
      <c r="MWE17" s="98"/>
      <c r="MWF17" s="98"/>
      <c r="MWG17" s="98"/>
      <c r="MWH17" s="98"/>
      <c r="MWI17" s="98"/>
      <c r="MWJ17" s="98"/>
      <c r="MWK17" s="98"/>
      <c r="MWL17" s="98"/>
      <c r="MWM17" s="98"/>
      <c r="MWN17" s="98"/>
      <c r="MWO17" s="98"/>
      <c r="MWP17" s="98"/>
      <c r="MWQ17" s="98"/>
      <c r="MWR17" s="98"/>
      <c r="MWS17" s="98"/>
      <c r="MWT17" s="98"/>
      <c r="MWU17" s="98"/>
      <c r="MWV17" s="98"/>
      <c r="MWW17" s="98"/>
      <c r="MWX17" s="98"/>
      <c r="MWY17" s="98"/>
      <c r="MWZ17" s="98"/>
      <c r="MXA17" s="98"/>
      <c r="MXB17" s="98"/>
      <c r="MXC17" s="98"/>
      <c r="MXD17" s="98"/>
      <c r="MXE17" s="98"/>
      <c r="MXF17" s="98"/>
      <c r="MXG17" s="98"/>
      <c r="MXH17" s="98"/>
      <c r="MXI17" s="98"/>
      <c r="MXJ17" s="98"/>
      <c r="MXK17" s="98"/>
      <c r="MXL17" s="98"/>
      <c r="MXM17" s="98"/>
      <c r="MXN17" s="98"/>
      <c r="MXO17" s="98"/>
      <c r="MXP17" s="98"/>
      <c r="MXQ17" s="98"/>
      <c r="MXR17" s="98"/>
      <c r="MXS17" s="98"/>
      <c r="MXT17" s="98"/>
      <c r="MXU17" s="98"/>
      <c r="MXV17" s="98"/>
      <c r="MXW17" s="98"/>
      <c r="MXX17" s="98"/>
      <c r="MXY17" s="98"/>
      <c r="MXZ17" s="98"/>
      <c r="MYA17" s="98"/>
      <c r="MYB17" s="98"/>
      <c r="MYC17" s="98"/>
      <c r="MYD17" s="98"/>
      <c r="MYE17" s="98"/>
      <c r="MYF17" s="98"/>
      <c r="MYG17" s="98"/>
      <c r="MYH17" s="98"/>
      <c r="MYI17" s="98"/>
      <c r="MYJ17" s="98"/>
      <c r="MYK17" s="98"/>
      <c r="MYL17" s="98"/>
      <c r="MYM17" s="98"/>
      <c r="MYN17" s="98"/>
      <c r="MYO17" s="98"/>
      <c r="MYP17" s="98"/>
      <c r="MYQ17" s="98"/>
      <c r="MYR17" s="98"/>
      <c r="MYS17" s="98"/>
      <c r="MYT17" s="98"/>
      <c r="MYU17" s="98"/>
      <c r="MYV17" s="98"/>
      <c r="MYW17" s="98"/>
      <c r="MYX17" s="98"/>
      <c r="MYY17" s="98"/>
      <c r="MYZ17" s="98"/>
      <c r="MZA17" s="98"/>
      <c r="MZB17" s="98"/>
      <c r="MZC17" s="98"/>
      <c r="MZD17" s="98"/>
      <c r="MZE17" s="98"/>
      <c r="MZF17" s="98"/>
      <c r="MZG17" s="98"/>
      <c r="MZH17" s="98"/>
      <c r="MZI17" s="98"/>
      <c r="MZJ17" s="98"/>
      <c r="MZK17" s="98"/>
      <c r="MZL17" s="98"/>
      <c r="MZM17" s="98"/>
      <c r="MZN17" s="98"/>
      <c r="MZO17" s="98"/>
      <c r="MZP17" s="98"/>
      <c r="MZQ17" s="98"/>
      <c r="MZR17" s="98"/>
      <c r="MZS17" s="98"/>
      <c r="MZT17" s="98"/>
      <c r="MZU17" s="98"/>
      <c r="MZV17" s="98"/>
      <c r="MZW17" s="98"/>
      <c r="MZX17" s="98"/>
      <c r="MZY17" s="98"/>
      <c r="MZZ17" s="98"/>
      <c r="NAA17" s="98"/>
      <c r="NAB17" s="98"/>
      <c r="NAC17" s="98"/>
      <c r="NAD17" s="98"/>
      <c r="NAE17" s="98"/>
      <c r="NAF17" s="98"/>
      <c r="NAG17" s="98"/>
      <c r="NAH17" s="98"/>
      <c r="NAI17" s="98"/>
      <c r="NAJ17" s="98"/>
      <c r="NAK17" s="98"/>
      <c r="NAL17" s="98"/>
      <c r="NAM17" s="98"/>
      <c r="NAN17" s="98"/>
      <c r="NAO17" s="98"/>
      <c r="NAP17" s="98"/>
      <c r="NAQ17" s="98"/>
      <c r="NAR17" s="98"/>
      <c r="NAS17" s="98"/>
      <c r="NAT17" s="98"/>
      <c r="NAU17" s="98"/>
      <c r="NAV17" s="98"/>
      <c r="NAW17" s="98"/>
      <c r="NAX17" s="98"/>
      <c r="NAY17" s="98"/>
      <c r="NAZ17" s="98"/>
      <c r="NBA17" s="98"/>
      <c r="NBB17" s="98"/>
      <c r="NBC17" s="98"/>
      <c r="NBD17" s="98"/>
      <c r="NBE17" s="98"/>
      <c r="NBF17" s="98"/>
      <c r="NBG17" s="98"/>
      <c r="NBH17" s="98"/>
      <c r="NBI17" s="98"/>
      <c r="NBJ17" s="98"/>
      <c r="NBK17" s="98"/>
      <c r="NBL17" s="98"/>
      <c r="NBM17" s="98"/>
      <c r="NBN17" s="98"/>
      <c r="NBO17" s="98"/>
      <c r="NBP17" s="98"/>
      <c r="NBQ17" s="98"/>
      <c r="NBR17" s="98"/>
      <c r="NBS17" s="98"/>
      <c r="NBT17" s="98"/>
      <c r="NBU17" s="98"/>
      <c r="NBV17" s="98"/>
      <c r="NBW17" s="98"/>
      <c r="NBX17" s="98"/>
      <c r="NBY17" s="98"/>
      <c r="NBZ17" s="98"/>
      <c r="NCA17" s="98"/>
      <c r="NCB17" s="98"/>
      <c r="NCC17" s="98"/>
      <c r="NCD17" s="98"/>
      <c r="NCE17" s="98"/>
      <c r="NCF17" s="98"/>
      <c r="NCG17" s="98"/>
      <c r="NCH17" s="98"/>
      <c r="NCI17" s="98"/>
      <c r="NCJ17" s="98"/>
      <c r="NCK17" s="98"/>
      <c r="NCL17" s="98"/>
      <c r="NCM17" s="98"/>
      <c r="NCN17" s="98"/>
      <c r="NCO17" s="98"/>
      <c r="NCP17" s="98"/>
      <c r="NCQ17" s="98"/>
      <c r="NCR17" s="98"/>
      <c r="NCS17" s="98"/>
      <c r="NCT17" s="98"/>
      <c r="NCU17" s="98"/>
      <c r="NCV17" s="98"/>
      <c r="NCW17" s="98"/>
      <c r="NCX17" s="98"/>
      <c r="NCY17" s="98"/>
      <c r="NCZ17" s="98"/>
      <c r="NDA17" s="98"/>
      <c r="NDB17" s="98"/>
      <c r="NDC17" s="98"/>
      <c r="NDD17" s="98"/>
      <c r="NDE17" s="98"/>
      <c r="NDF17" s="98"/>
      <c r="NDG17" s="98"/>
      <c r="NDH17" s="98"/>
      <c r="NDI17" s="98"/>
      <c r="NDJ17" s="98"/>
      <c r="NDK17" s="98"/>
      <c r="NDL17" s="98"/>
      <c r="NDM17" s="98"/>
      <c r="NDN17" s="98"/>
      <c r="NDO17" s="98"/>
      <c r="NDP17" s="98"/>
      <c r="NDQ17" s="98"/>
      <c r="NDR17" s="98"/>
      <c r="NDS17" s="98"/>
      <c r="NDT17" s="98"/>
      <c r="NDU17" s="98"/>
      <c r="NDV17" s="98"/>
      <c r="NDW17" s="98"/>
      <c r="NDX17" s="98"/>
      <c r="NDY17" s="98"/>
      <c r="NDZ17" s="98"/>
      <c r="NEA17" s="98"/>
      <c r="NEB17" s="98"/>
      <c r="NEC17" s="98"/>
      <c r="NED17" s="98"/>
      <c r="NEE17" s="98"/>
      <c r="NEF17" s="98"/>
      <c r="NEG17" s="98"/>
      <c r="NEH17" s="98"/>
      <c r="NEI17" s="98"/>
      <c r="NEJ17" s="98"/>
      <c r="NEK17" s="98"/>
      <c r="NEL17" s="98"/>
      <c r="NEM17" s="98"/>
      <c r="NEN17" s="98"/>
      <c r="NEO17" s="98"/>
      <c r="NEP17" s="98"/>
      <c r="NEQ17" s="98"/>
      <c r="NER17" s="98"/>
      <c r="NES17" s="98"/>
      <c r="NET17" s="98"/>
      <c r="NEU17" s="98"/>
      <c r="NEV17" s="98"/>
      <c r="NEW17" s="98"/>
      <c r="NEX17" s="98"/>
      <c r="NEY17" s="98"/>
      <c r="NEZ17" s="98"/>
      <c r="NFA17" s="98"/>
      <c r="NFB17" s="98"/>
      <c r="NFC17" s="98"/>
      <c r="NFD17" s="98"/>
      <c r="NFE17" s="98"/>
      <c r="NFF17" s="98"/>
      <c r="NFG17" s="98"/>
      <c r="NFH17" s="98"/>
      <c r="NFI17" s="98"/>
      <c r="NFJ17" s="98"/>
      <c r="NFK17" s="98"/>
      <c r="NFL17" s="98"/>
      <c r="NFM17" s="98"/>
      <c r="NFN17" s="98"/>
      <c r="NFO17" s="98"/>
      <c r="NFP17" s="98"/>
      <c r="NFQ17" s="98"/>
      <c r="NFR17" s="98"/>
      <c r="NFS17" s="98"/>
      <c r="NFT17" s="98"/>
      <c r="NFU17" s="98"/>
      <c r="NFV17" s="98"/>
      <c r="NFW17" s="98"/>
      <c r="NFX17" s="98"/>
      <c r="NFY17" s="98"/>
      <c r="NFZ17" s="98"/>
      <c r="NGA17" s="98"/>
      <c r="NGB17" s="98"/>
      <c r="NGC17" s="98"/>
      <c r="NGD17" s="98"/>
      <c r="NGE17" s="98"/>
      <c r="NGF17" s="98"/>
      <c r="NGG17" s="98"/>
      <c r="NGH17" s="98"/>
      <c r="NGI17" s="98"/>
      <c r="NGJ17" s="98"/>
      <c r="NGK17" s="98"/>
      <c r="NGL17" s="98"/>
      <c r="NGM17" s="98"/>
      <c r="NGN17" s="98"/>
      <c r="NGO17" s="98"/>
      <c r="NGP17" s="98"/>
      <c r="NGQ17" s="98"/>
      <c r="NGR17" s="98"/>
      <c r="NGS17" s="98"/>
      <c r="NGT17" s="98"/>
      <c r="NGU17" s="98"/>
      <c r="NGV17" s="98"/>
      <c r="NGW17" s="98"/>
      <c r="NGX17" s="98"/>
      <c r="NGY17" s="98"/>
      <c r="NGZ17" s="98"/>
      <c r="NHA17" s="98"/>
      <c r="NHB17" s="98"/>
      <c r="NHC17" s="98"/>
      <c r="NHD17" s="98"/>
      <c r="NHE17" s="98"/>
      <c r="NHF17" s="98"/>
      <c r="NHG17" s="98"/>
      <c r="NHH17" s="98"/>
      <c r="NHI17" s="98"/>
      <c r="NHJ17" s="98"/>
      <c r="NHK17" s="98"/>
      <c r="NHL17" s="98"/>
      <c r="NHM17" s="98"/>
      <c r="NHN17" s="98"/>
      <c r="NHO17" s="98"/>
      <c r="NHP17" s="98"/>
      <c r="NHQ17" s="98"/>
      <c r="NHR17" s="98"/>
      <c r="NHS17" s="98"/>
      <c r="NHT17" s="98"/>
      <c r="NHU17" s="98"/>
      <c r="NHV17" s="98"/>
      <c r="NHW17" s="98"/>
      <c r="NHX17" s="98"/>
      <c r="NHY17" s="98"/>
      <c r="NHZ17" s="98"/>
      <c r="NIA17" s="98"/>
      <c r="NIB17" s="98"/>
      <c r="NIC17" s="98"/>
      <c r="NID17" s="98"/>
      <c r="NIE17" s="98"/>
      <c r="NIF17" s="98"/>
      <c r="NIG17" s="98"/>
      <c r="NIH17" s="98"/>
      <c r="NII17" s="98"/>
      <c r="NIJ17" s="98"/>
      <c r="NIK17" s="98"/>
      <c r="NIL17" s="98"/>
      <c r="NIM17" s="98"/>
      <c r="NIN17" s="98"/>
      <c r="NIO17" s="98"/>
      <c r="NIP17" s="98"/>
      <c r="NIQ17" s="98"/>
      <c r="NIR17" s="98"/>
      <c r="NIS17" s="98"/>
      <c r="NIT17" s="98"/>
      <c r="NIU17" s="98"/>
      <c r="NIV17" s="98"/>
      <c r="NIW17" s="98"/>
      <c r="NIX17" s="98"/>
      <c r="NIY17" s="98"/>
      <c r="NIZ17" s="98"/>
      <c r="NJA17" s="98"/>
      <c r="NJB17" s="98"/>
      <c r="NJC17" s="98"/>
      <c r="NJD17" s="98"/>
      <c r="NJE17" s="98"/>
      <c r="NJF17" s="98"/>
      <c r="NJG17" s="98"/>
      <c r="NJH17" s="98"/>
      <c r="NJI17" s="98"/>
      <c r="NJJ17" s="98"/>
      <c r="NJK17" s="98"/>
      <c r="NJL17" s="98"/>
      <c r="NJM17" s="98"/>
      <c r="NJN17" s="98"/>
      <c r="NJO17" s="98"/>
      <c r="NJP17" s="98"/>
      <c r="NJQ17" s="98"/>
      <c r="NJR17" s="98"/>
      <c r="NJS17" s="98"/>
      <c r="NJT17" s="98"/>
      <c r="NJU17" s="98"/>
      <c r="NJV17" s="98"/>
      <c r="NJW17" s="98"/>
      <c r="NJX17" s="98"/>
      <c r="NJY17" s="98"/>
      <c r="NJZ17" s="98"/>
      <c r="NKA17" s="98"/>
      <c r="NKB17" s="98"/>
      <c r="NKC17" s="98"/>
      <c r="NKD17" s="98"/>
      <c r="NKE17" s="98"/>
      <c r="NKF17" s="98"/>
      <c r="NKG17" s="98"/>
      <c r="NKH17" s="98"/>
      <c r="NKI17" s="98"/>
      <c r="NKJ17" s="98"/>
      <c r="NKK17" s="98"/>
      <c r="NKL17" s="98"/>
      <c r="NKM17" s="98"/>
      <c r="NKN17" s="98"/>
      <c r="NKO17" s="98"/>
      <c r="NKP17" s="98"/>
      <c r="NKQ17" s="98"/>
      <c r="NKR17" s="98"/>
      <c r="NKS17" s="98"/>
      <c r="NKT17" s="98"/>
      <c r="NKU17" s="98"/>
      <c r="NKV17" s="98"/>
      <c r="NKW17" s="98"/>
      <c r="NKX17" s="98"/>
      <c r="NKY17" s="98"/>
      <c r="NKZ17" s="98"/>
      <c r="NLA17" s="98"/>
      <c r="NLB17" s="98"/>
      <c r="NLC17" s="98"/>
      <c r="NLD17" s="98"/>
      <c r="NLE17" s="98"/>
      <c r="NLF17" s="98"/>
      <c r="NLG17" s="98"/>
      <c r="NLH17" s="98"/>
      <c r="NLI17" s="98"/>
      <c r="NLJ17" s="98"/>
      <c r="NLK17" s="98"/>
      <c r="NLL17" s="98"/>
      <c r="NLM17" s="98"/>
      <c r="NLN17" s="98"/>
      <c r="NLO17" s="98"/>
      <c r="NLP17" s="98"/>
      <c r="NLQ17" s="98"/>
      <c r="NLR17" s="98"/>
      <c r="NLS17" s="98"/>
      <c r="NLT17" s="98"/>
      <c r="NLU17" s="98"/>
      <c r="NLV17" s="98"/>
      <c r="NLW17" s="98"/>
      <c r="NLX17" s="98"/>
      <c r="NLY17" s="98"/>
      <c r="NLZ17" s="98"/>
      <c r="NMA17" s="98"/>
      <c r="NMB17" s="98"/>
      <c r="NMC17" s="98"/>
      <c r="NMD17" s="98"/>
      <c r="NME17" s="98"/>
      <c r="NMF17" s="98"/>
      <c r="NMG17" s="98"/>
      <c r="NMH17" s="98"/>
      <c r="NMI17" s="98"/>
      <c r="NMJ17" s="98"/>
      <c r="NMK17" s="98"/>
      <c r="NML17" s="98"/>
      <c r="NMM17" s="98"/>
      <c r="NMN17" s="98"/>
      <c r="NMO17" s="98"/>
      <c r="NMP17" s="98"/>
      <c r="NMQ17" s="98"/>
      <c r="NMR17" s="98"/>
      <c r="NMS17" s="98"/>
      <c r="NMT17" s="98"/>
      <c r="NMU17" s="98"/>
      <c r="NMV17" s="98"/>
      <c r="NMW17" s="98"/>
      <c r="NMX17" s="98"/>
      <c r="NMY17" s="98"/>
      <c r="NMZ17" s="98"/>
      <c r="NNA17" s="98"/>
      <c r="NNB17" s="98"/>
      <c r="NNC17" s="98"/>
      <c r="NND17" s="98"/>
      <c r="NNE17" s="98"/>
      <c r="NNF17" s="98"/>
      <c r="NNG17" s="98"/>
      <c r="NNH17" s="98"/>
      <c r="NNI17" s="98"/>
      <c r="NNJ17" s="98"/>
      <c r="NNK17" s="98"/>
      <c r="NNL17" s="98"/>
      <c r="NNM17" s="98"/>
      <c r="NNN17" s="98"/>
      <c r="NNO17" s="98"/>
      <c r="NNP17" s="98"/>
      <c r="NNQ17" s="98"/>
      <c r="NNR17" s="98"/>
      <c r="NNS17" s="98"/>
      <c r="NNT17" s="98"/>
      <c r="NNU17" s="98"/>
      <c r="NNV17" s="98"/>
      <c r="NNW17" s="98"/>
      <c r="NNX17" s="98"/>
      <c r="NNY17" s="98"/>
      <c r="NNZ17" s="98"/>
      <c r="NOA17" s="98"/>
      <c r="NOB17" s="98"/>
      <c r="NOC17" s="98"/>
      <c r="NOD17" s="98"/>
      <c r="NOE17" s="98"/>
      <c r="NOF17" s="98"/>
      <c r="NOG17" s="98"/>
      <c r="NOH17" s="98"/>
      <c r="NOI17" s="98"/>
      <c r="NOJ17" s="98"/>
      <c r="NOK17" s="98"/>
      <c r="NOL17" s="98"/>
      <c r="NOM17" s="98"/>
      <c r="NON17" s="98"/>
      <c r="NOO17" s="98"/>
      <c r="NOP17" s="98"/>
      <c r="NOQ17" s="98"/>
      <c r="NOR17" s="98"/>
      <c r="NOS17" s="98"/>
      <c r="NOT17" s="98"/>
      <c r="NOU17" s="98"/>
      <c r="NOV17" s="98"/>
      <c r="NOW17" s="98"/>
      <c r="NOX17" s="98"/>
      <c r="NOY17" s="98"/>
      <c r="NOZ17" s="98"/>
      <c r="NPA17" s="98"/>
      <c r="NPB17" s="98"/>
      <c r="NPC17" s="98"/>
      <c r="NPD17" s="98"/>
      <c r="NPE17" s="98"/>
      <c r="NPF17" s="98"/>
      <c r="NPG17" s="98"/>
      <c r="NPH17" s="98"/>
      <c r="NPI17" s="98"/>
      <c r="NPJ17" s="98"/>
      <c r="NPK17" s="98"/>
      <c r="NPL17" s="98"/>
      <c r="NPM17" s="98"/>
      <c r="NPN17" s="98"/>
      <c r="NPO17" s="98"/>
      <c r="NPP17" s="98"/>
      <c r="NPQ17" s="98"/>
      <c r="NPR17" s="98"/>
      <c r="NPS17" s="98"/>
      <c r="NPT17" s="98"/>
      <c r="NPU17" s="98"/>
      <c r="NPV17" s="98"/>
      <c r="NPW17" s="98"/>
      <c r="NPX17" s="98"/>
      <c r="NPY17" s="98"/>
      <c r="NPZ17" s="98"/>
      <c r="NQA17" s="98"/>
      <c r="NQB17" s="98"/>
      <c r="NQC17" s="98"/>
      <c r="NQD17" s="98"/>
      <c r="NQE17" s="98"/>
      <c r="NQF17" s="98"/>
      <c r="NQG17" s="98"/>
      <c r="NQH17" s="98"/>
      <c r="NQI17" s="98"/>
      <c r="NQJ17" s="98"/>
      <c r="NQK17" s="98"/>
      <c r="NQL17" s="98"/>
      <c r="NQM17" s="98"/>
      <c r="NQN17" s="98"/>
      <c r="NQO17" s="98"/>
      <c r="NQP17" s="98"/>
      <c r="NQQ17" s="98"/>
      <c r="NQR17" s="98"/>
      <c r="NQS17" s="98"/>
      <c r="NQT17" s="98"/>
      <c r="NQU17" s="98"/>
      <c r="NQV17" s="98"/>
      <c r="NQW17" s="98"/>
      <c r="NQX17" s="98"/>
      <c r="NQY17" s="98"/>
      <c r="NQZ17" s="98"/>
      <c r="NRA17" s="98"/>
      <c r="NRB17" s="98"/>
      <c r="NRC17" s="98"/>
      <c r="NRD17" s="98"/>
      <c r="NRE17" s="98"/>
      <c r="NRF17" s="98"/>
      <c r="NRG17" s="98"/>
      <c r="NRH17" s="98"/>
      <c r="NRI17" s="98"/>
      <c r="NRJ17" s="98"/>
      <c r="NRK17" s="98"/>
      <c r="NRL17" s="98"/>
      <c r="NRM17" s="98"/>
      <c r="NRN17" s="98"/>
      <c r="NRO17" s="98"/>
      <c r="NRP17" s="98"/>
      <c r="NRQ17" s="98"/>
      <c r="NRR17" s="98"/>
      <c r="NRS17" s="98"/>
      <c r="NRT17" s="98"/>
      <c r="NRU17" s="98"/>
      <c r="NRV17" s="98"/>
      <c r="NRW17" s="98"/>
      <c r="NRX17" s="98"/>
      <c r="NRY17" s="98"/>
      <c r="NRZ17" s="98"/>
      <c r="NSA17" s="98"/>
      <c r="NSB17" s="98"/>
      <c r="NSC17" s="98"/>
      <c r="NSD17" s="98"/>
      <c r="NSE17" s="98"/>
      <c r="NSF17" s="98"/>
      <c r="NSG17" s="98"/>
      <c r="NSH17" s="98"/>
      <c r="NSI17" s="98"/>
      <c r="NSJ17" s="98"/>
      <c r="NSK17" s="98"/>
      <c r="NSL17" s="98"/>
      <c r="NSM17" s="98"/>
      <c r="NSN17" s="98"/>
      <c r="NSO17" s="98"/>
      <c r="NSP17" s="98"/>
      <c r="NSQ17" s="98"/>
      <c r="NSR17" s="98"/>
      <c r="NSS17" s="98"/>
      <c r="NST17" s="98"/>
      <c r="NSU17" s="98"/>
      <c r="NSV17" s="98"/>
      <c r="NSW17" s="98"/>
      <c r="NSX17" s="98"/>
      <c r="NSY17" s="98"/>
      <c r="NSZ17" s="98"/>
      <c r="NTA17" s="98"/>
      <c r="NTB17" s="98"/>
      <c r="NTC17" s="98"/>
      <c r="NTD17" s="98"/>
      <c r="NTE17" s="98"/>
      <c r="NTF17" s="98"/>
      <c r="NTG17" s="98"/>
      <c r="NTH17" s="98"/>
      <c r="NTI17" s="98"/>
      <c r="NTJ17" s="98"/>
      <c r="NTK17" s="98"/>
      <c r="NTL17" s="98"/>
      <c r="NTM17" s="98"/>
      <c r="NTN17" s="98"/>
      <c r="NTO17" s="98"/>
      <c r="NTP17" s="98"/>
      <c r="NTQ17" s="98"/>
      <c r="NTR17" s="98"/>
      <c r="NTS17" s="98"/>
      <c r="NTT17" s="98"/>
      <c r="NTU17" s="98"/>
      <c r="NTV17" s="98"/>
      <c r="NTW17" s="98"/>
      <c r="NTX17" s="98"/>
      <c r="NTY17" s="98"/>
      <c r="NTZ17" s="98"/>
      <c r="NUA17" s="98"/>
      <c r="NUB17" s="98"/>
      <c r="NUC17" s="98"/>
      <c r="NUD17" s="98"/>
      <c r="NUE17" s="98"/>
      <c r="NUF17" s="98"/>
      <c r="NUG17" s="98"/>
      <c r="NUH17" s="98"/>
      <c r="NUI17" s="98"/>
      <c r="NUJ17" s="98"/>
      <c r="NUK17" s="98"/>
      <c r="NUL17" s="98"/>
      <c r="NUM17" s="98"/>
      <c r="NUN17" s="98"/>
      <c r="NUO17" s="98"/>
      <c r="NUP17" s="98"/>
      <c r="NUQ17" s="98"/>
      <c r="NUR17" s="98"/>
      <c r="NUS17" s="98"/>
      <c r="NUT17" s="98"/>
      <c r="NUU17" s="98"/>
      <c r="NUV17" s="98"/>
      <c r="NUW17" s="98"/>
      <c r="NUX17" s="98"/>
      <c r="NUY17" s="98"/>
      <c r="NUZ17" s="98"/>
      <c r="NVA17" s="98"/>
      <c r="NVB17" s="98"/>
      <c r="NVC17" s="98"/>
      <c r="NVD17" s="98"/>
      <c r="NVE17" s="98"/>
      <c r="NVF17" s="98"/>
      <c r="NVG17" s="98"/>
      <c r="NVH17" s="98"/>
      <c r="NVI17" s="98"/>
      <c r="NVJ17" s="98"/>
      <c r="NVK17" s="98"/>
      <c r="NVL17" s="98"/>
      <c r="NVM17" s="98"/>
      <c r="NVN17" s="98"/>
      <c r="NVO17" s="98"/>
      <c r="NVP17" s="98"/>
      <c r="NVQ17" s="98"/>
      <c r="NVR17" s="98"/>
      <c r="NVS17" s="98"/>
      <c r="NVT17" s="98"/>
      <c r="NVU17" s="98"/>
      <c r="NVV17" s="98"/>
      <c r="NVW17" s="98"/>
      <c r="NVX17" s="98"/>
      <c r="NVY17" s="98"/>
      <c r="NVZ17" s="98"/>
      <c r="NWA17" s="98"/>
      <c r="NWB17" s="98"/>
      <c r="NWC17" s="98"/>
      <c r="NWD17" s="98"/>
      <c r="NWE17" s="98"/>
      <c r="NWF17" s="98"/>
      <c r="NWG17" s="98"/>
      <c r="NWH17" s="98"/>
      <c r="NWI17" s="98"/>
      <c r="NWJ17" s="98"/>
      <c r="NWK17" s="98"/>
      <c r="NWL17" s="98"/>
      <c r="NWM17" s="98"/>
      <c r="NWN17" s="98"/>
      <c r="NWO17" s="98"/>
      <c r="NWP17" s="98"/>
      <c r="NWQ17" s="98"/>
      <c r="NWR17" s="98"/>
      <c r="NWS17" s="98"/>
      <c r="NWT17" s="98"/>
      <c r="NWU17" s="98"/>
      <c r="NWV17" s="98"/>
      <c r="NWW17" s="98"/>
      <c r="NWX17" s="98"/>
      <c r="NWY17" s="98"/>
      <c r="NWZ17" s="98"/>
      <c r="NXA17" s="98"/>
      <c r="NXB17" s="98"/>
      <c r="NXC17" s="98"/>
      <c r="NXD17" s="98"/>
      <c r="NXE17" s="98"/>
      <c r="NXF17" s="98"/>
      <c r="NXG17" s="98"/>
      <c r="NXH17" s="98"/>
      <c r="NXI17" s="98"/>
      <c r="NXJ17" s="98"/>
      <c r="NXK17" s="98"/>
      <c r="NXL17" s="98"/>
      <c r="NXM17" s="98"/>
      <c r="NXN17" s="98"/>
      <c r="NXO17" s="98"/>
      <c r="NXP17" s="98"/>
      <c r="NXQ17" s="98"/>
      <c r="NXR17" s="98"/>
      <c r="NXS17" s="98"/>
      <c r="NXT17" s="98"/>
      <c r="NXU17" s="98"/>
      <c r="NXV17" s="98"/>
      <c r="NXW17" s="98"/>
      <c r="NXX17" s="98"/>
      <c r="NXY17" s="98"/>
      <c r="NXZ17" s="98"/>
      <c r="NYA17" s="98"/>
      <c r="NYB17" s="98"/>
      <c r="NYC17" s="98"/>
      <c r="NYD17" s="98"/>
      <c r="NYE17" s="98"/>
      <c r="NYF17" s="98"/>
      <c r="NYG17" s="98"/>
      <c r="NYH17" s="98"/>
      <c r="NYI17" s="98"/>
      <c r="NYJ17" s="98"/>
      <c r="NYK17" s="98"/>
      <c r="NYL17" s="98"/>
      <c r="NYM17" s="98"/>
      <c r="NYN17" s="98"/>
      <c r="NYO17" s="98"/>
      <c r="NYP17" s="98"/>
      <c r="NYQ17" s="98"/>
      <c r="NYR17" s="98"/>
      <c r="NYS17" s="98"/>
      <c r="NYT17" s="98"/>
      <c r="NYU17" s="98"/>
      <c r="NYV17" s="98"/>
      <c r="NYW17" s="98"/>
      <c r="NYX17" s="98"/>
      <c r="NYY17" s="98"/>
      <c r="NYZ17" s="98"/>
      <c r="NZA17" s="98"/>
      <c r="NZB17" s="98"/>
      <c r="NZC17" s="98"/>
      <c r="NZD17" s="98"/>
      <c r="NZE17" s="98"/>
      <c r="NZF17" s="98"/>
      <c r="NZG17" s="98"/>
      <c r="NZH17" s="98"/>
      <c r="NZI17" s="98"/>
      <c r="NZJ17" s="98"/>
      <c r="NZK17" s="98"/>
      <c r="NZL17" s="98"/>
      <c r="NZM17" s="98"/>
      <c r="NZN17" s="98"/>
      <c r="NZO17" s="98"/>
      <c r="NZP17" s="98"/>
      <c r="NZQ17" s="98"/>
      <c r="NZR17" s="98"/>
      <c r="NZS17" s="98"/>
      <c r="NZT17" s="98"/>
      <c r="NZU17" s="98"/>
      <c r="NZV17" s="98"/>
      <c r="NZW17" s="98"/>
      <c r="NZX17" s="98"/>
      <c r="NZY17" s="98"/>
      <c r="NZZ17" s="98"/>
      <c r="OAA17" s="98"/>
      <c r="OAB17" s="98"/>
      <c r="OAC17" s="98"/>
      <c r="OAD17" s="98"/>
      <c r="OAE17" s="98"/>
      <c r="OAF17" s="98"/>
      <c r="OAG17" s="98"/>
      <c r="OAH17" s="98"/>
      <c r="OAI17" s="98"/>
      <c r="OAJ17" s="98"/>
      <c r="OAK17" s="98"/>
      <c r="OAL17" s="98"/>
      <c r="OAM17" s="98"/>
      <c r="OAN17" s="98"/>
      <c r="OAO17" s="98"/>
      <c r="OAP17" s="98"/>
      <c r="OAQ17" s="98"/>
      <c r="OAR17" s="98"/>
      <c r="OAS17" s="98"/>
      <c r="OAT17" s="98"/>
      <c r="OAU17" s="98"/>
      <c r="OAV17" s="98"/>
      <c r="OAW17" s="98"/>
      <c r="OAX17" s="98"/>
      <c r="OAY17" s="98"/>
      <c r="OAZ17" s="98"/>
      <c r="OBA17" s="98"/>
      <c r="OBB17" s="98"/>
      <c r="OBC17" s="98"/>
      <c r="OBD17" s="98"/>
      <c r="OBE17" s="98"/>
      <c r="OBF17" s="98"/>
      <c r="OBG17" s="98"/>
      <c r="OBH17" s="98"/>
      <c r="OBI17" s="98"/>
      <c r="OBJ17" s="98"/>
      <c r="OBK17" s="98"/>
      <c r="OBL17" s="98"/>
      <c r="OBM17" s="98"/>
      <c r="OBN17" s="98"/>
      <c r="OBO17" s="98"/>
      <c r="OBP17" s="98"/>
      <c r="OBQ17" s="98"/>
      <c r="OBR17" s="98"/>
      <c r="OBS17" s="98"/>
      <c r="OBT17" s="98"/>
      <c r="OBU17" s="98"/>
      <c r="OBV17" s="98"/>
      <c r="OBW17" s="98"/>
      <c r="OBX17" s="98"/>
      <c r="OBY17" s="98"/>
      <c r="OBZ17" s="98"/>
      <c r="OCA17" s="98"/>
      <c r="OCB17" s="98"/>
      <c r="OCC17" s="98"/>
      <c r="OCD17" s="98"/>
      <c r="OCE17" s="98"/>
      <c r="OCF17" s="98"/>
      <c r="OCG17" s="98"/>
      <c r="OCH17" s="98"/>
      <c r="OCI17" s="98"/>
      <c r="OCJ17" s="98"/>
      <c r="OCK17" s="98"/>
      <c r="OCL17" s="98"/>
      <c r="OCM17" s="98"/>
      <c r="OCN17" s="98"/>
      <c r="OCO17" s="98"/>
      <c r="OCP17" s="98"/>
      <c r="OCQ17" s="98"/>
      <c r="OCR17" s="98"/>
      <c r="OCS17" s="98"/>
      <c r="OCT17" s="98"/>
      <c r="OCU17" s="98"/>
      <c r="OCV17" s="98"/>
      <c r="OCW17" s="98"/>
      <c r="OCX17" s="98"/>
      <c r="OCY17" s="98"/>
      <c r="OCZ17" s="98"/>
      <c r="ODA17" s="98"/>
      <c r="ODB17" s="98"/>
      <c r="ODC17" s="98"/>
      <c r="ODD17" s="98"/>
      <c r="ODE17" s="98"/>
      <c r="ODF17" s="98"/>
      <c r="ODG17" s="98"/>
      <c r="ODH17" s="98"/>
      <c r="ODI17" s="98"/>
      <c r="ODJ17" s="98"/>
      <c r="ODK17" s="98"/>
      <c r="ODL17" s="98"/>
      <c r="ODM17" s="98"/>
      <c r="ODN17" s="98"/>
      <c r="ODO17" s="98"/>
      <c r="ODP17" s="98"/>
      <c r="ODQ17" s="98"/>
      <c r="ODR17" s="98"/>
      <c r="ODS17" s="98"/>
      <c r="ODT17" s="98"/>
      <c r="ODU17" s="98"/>
      <c r="ODV17" s="98"/>
      <c r="ODW17" s="98"/>
      <c r="ODX17" s="98"/>
      <c r="ODY17" s="98"/>
      <c r="ODZ17" s="98"/>
      <c r="OEA17" s="98"/>
      <c r="OEB17" s="98"/>
      <c r="OEC17" s="98"/>
      <c r="OED17" s="98"/>
      <c r="OEE17" s="98"/>
      <c r="OEF17" s="98"/>
      <c r="OEG17" s="98"/>
      <c r="OEH17" s="98"/>
      <c r="OEI17" s="98"/>
      <c r="OEJ17" s="98"/>
      <c r="OEK17" s="98"/>
      <c r="OEL17" s="98"/>
      <c r="OEM17" s="98"/>
      <c r="OEN17" s="98"/>
      <c r="OEO17" s="98"/>
      <c r="OEP17" s="98"/>
      <c r="OEQ17" s="98"/>
      <c r="OER17" s="98"/>
      <c r="OES17" s="98"/>
      <c r="OET17" s="98"/>
      <c r="OEU17" s="98"/>
      <c r="OEV17" s="98"/>
      <c r="OEW17" s="98"/>
      <c r="OEX17" s="98"/>
      <c r="OEY17" s="98"/>
      <c r="OEZ17" s="98"/>
      <c r="OFA17" s="98"/>
      <c r="OFB17" s="98"/>
      <c r="OFC17" s="98"/>
      <c r="OFD17" s="98"/>
      <c r="OFE17" s="98"/>
      <c r="OFF17" s="98"/>
      <c r="OFG17" s="98"/>
      <c r="OFH17" s="98"/>
      <c r="OFI17" s="98"/>
      <c r="OFJ17" s="98"/>
      <c r="OFK17" s="98"/>
      <c r="OFL17" s="98"/>
      <c r="OFM17" s="98"/>
      <c r="OFN17" s="98"/>
      <c r="OFO17" s="98"/>
      <c r="OFP17" s="98"/>
      <c r="OFQ17" s="98"/>
      <c r="OFR17" s="98"/>
      <c r="OFS17" s="98"/>
      <c r="OFT17" s="98"/>
      <c r="OFU17" s="98"/>
      <c r="OFV17" s="98"/>
      <c r="OFW17" s="98"/>
      <c r="OFX17" s="98"/>
      <c r="OFY17" s="98"/>
      <c r="OFZ17" s="98"/>
      <c r="OGA17" s="98"/>
      <c r="OGB17" s="98"/>
      <c r="OGC17" s="98"/>
      <c r="OGD17" s="98"/>
      <c r="OGE17" s="98"/>
      <c r="OGF17" s="98"/>
      <c r="OGG17" s="98"/>
      <c r="OGH17" s="98"/>
      <c r="OGI17" s="98"/>
      <c r="OGJ17" s="98"/>
      <c r="OGK17" s="98"/>
      <c r="OGL17" s="98"/>
      <c r="OGM17" s="98"/>
      <c r="OGN17" s="98"/>
      <c r="OGO17" s="98"/>
      <c r="OGP17" s="98"/>
      <c r="OGQ17" s="98"/>
      <c r="OGR17" s="98"/>
      <c r="OGS17" s="98"/>
      <c r="OGT17" s="98"/>
      <c r="OGU17" s="98"/>
      <c r="OGV17" s="98"/>
      <c r="OGW17" s="98"/>
      <c r="OGX17" s="98"/>
      <c r="OGY17" s="98"/>
      <c r="OGZ17" s="98"/>
      <c r="OHA17" s="98"/>
      <c r="OHB17" s="98"/>
      <c r="OHC17" s="98"/>
      <c r="OHD17" s="98"/>
      <c r="OHE17" s="98"/>
      <c r="OHF17" s="98"/>
      <c r="OHG17" s="98"/>
      <c r="OHH17" s="98"/>
      <c r="OHI17" s="98"/>
      <c r="OHJ17" s="98"/>
      <c r="OHK17" s="98"/>
      <c r="OHL17" s="98"/>
      <c r="OHM17" s="98"/>
      <c r="OHN17" s="98"/>
      <c r="OHO17" s="98"/>
      <c r="OHP17" s="98"/>
      <c r="OHQ17" s="98"/>
      <c r="OHR17" s="98"/>
      <c r="OHS17" s="98"/>
      <c r="OHT17" s="98"/>
      <c r="OHU17" s="98"/>
      <c r="OHV17" s="98"/>
      <c r="OHW17" s="98"/>
      <c r="OHX17" s="98"/>
      <c r="OHY17" s="98"/>
      <c r="OHZ17" s="98"/>
      <c r="OIA17" s="98"/>
      <c r="OIB17" s="98"/>
      <c r="OIC17" s="98"/>
      <c r="OID17" s="98"/>
      <c r="OIE17" s="98"/>
      <c r="OIF17" s="98"/>
      <c r="OIG17" s="98"/>
      <c r="OIH17" s="98"/>
      <c r="OII17" s="98"/>
      <c r="OIJ17" s="98"/>
      <c r="OIK17" s="98"/>
      <c r="OIL17" s="98"/>
      <c r="OIM17" s="98"/>
      <c r="OIN17" s="98"/>
      <c r="OIO17" s="98"/>
      <c r="OIP17" s="98"/>
      <c r="OIQ17" s="98"/>
      <c r="OIR17" s="98"/>
      <c r="OIS17" s="98"/>
      <c r="OIT17" s="98"/>
      <c r="OIU17" s="98"/>
      <c r="OIV17" s="98"/>
      <c r="OIW17" s="98"/>
      <c r="OIX17" s="98"/>
      <c r="OIY17" s="98"/>
      <c r="OIZ17" s="98"/>
      <c r="OJA17" s="98"/>
      <c r="OJB17" s="98"/>
      <c r="OJC17" s="98"/>
      <c r="OJD17" s="98"/>
      <c r="OJE17" s="98"/>
      <c r="OJF17" s="98"/>
      <c r="OJG17" s="98"/>
      <c r="OJH17" s="98"/>
      <c r="OJI17" s="98"/>
      <c r="OJJ17" s="98"/>
      <c r="OJK17" s="98"/>
      <c r="OJL17" s="98"/>
      <c r="OJM17" s="98"/>
      <c r="OJN17" s="98"/>
      <c r="OJO17" s="98"/>
      <c r="OJP17" s="98"/>
      <c r="OJQ17" s="98"/>
      <c r="OJR17" s="98"/>
      <c r="OJS17" s="98"/>
      <c r="OJT17" s="98"/>
      <c r="OJU17" s="98"/>
      <c r="OJV17" s="98"/>
      <c r="OJW17" s="98"/>
      <c r="OJX17" s="98"/>
      <c r="OJY17" s="98"/>
      <c r="OJZ17" s="98"/>
      <c r="OKA17" s="98"/>
      <c r="OKB17" s="98"/>
      <c r="OKC17" s="98"/>
      <c r="OKD17" s="98"/>
      <c r="OKE17" s="98"/>
      <c r="OKF17" s="98"/>
      <c r="OKG17" s="98"/>
      <c r="OKH17" s="98"/>
      <c r="OKI17" s="98"/>
      <c r="OKJ17" s="98"/>
      <c r="OKK17" s="98"/>
      <c r="OKL17" s="98"/>
      <c r="OKM17" s="98"/>
      <c r="OKN17" s="98"/>
      <c r="OKO17" s="98"/>
      <c r="OKP17" s="98"/>
      <c r="OKQ17" s="98"/>
      <c r="OKR17" s="98"/>
      <c r="OKS17" s="98"/>
      <c r="OKT17" s="98"/>
      <c r="OKU17" s="98"/>
      <c r="OKV17" s="98"/>
      <c r="OKW17" s="98"/>
      <c r="OKX17" s="98"/>
      <c r="OKY17" s="98"/>
      <c r="OKZ17" s="98"/>
      <c r="OLA17" s="98"/>
      <c r="OLB17" s="98"/>
      <c r="OLC17" s="98"/>
      <c r="OLD17" s="98"/>
      <c r="OLE17" s="98"/>
      <c r="OLF17" s="98"/>
      <c r="OLG17" s="98"/>
      <c r="OLH17" s="98"/>
      <c r="OLI17" s="98"/>
      <c r="OLJ17" s="98"/>
      <c r="OLK17" s="98"/>
      <c r="OLL17" s="98"/>
      <c r="OLM17" s="98"/>
      <c r="OLN17" s="98"/>
      <c r="OLO17" s="98"/>
      <c r="OLP17" s="98"/>
      <c r="OLQ17" s="98"/>
      <c r="OLR17" s="98"/>
      <c r="OLS17" s="98"/>
      <c r="OLT17" s="98"/>
      <c r="OLU17" s="98"/>
      <c r="OLV17" s="98"/>
      <c r="OLW17" s="98"/>
      <c r="OLX17" s="98"/>
      <c r="OLY17" s="98"/>
      <c r="OLZ17" s="98"/>
      <c r="OMA17" s="98"/>
      <c r="OMB17" s="98"/>
      <c r="OMC17" s="98"/>
      <c r="OMD17" s="98"/>
      <c r="OME17" s="98"/>
      <c r="OMF17" s="98"/>
      <c r="OMG17" s="98"/>
      <c r="OMH17" s="98"/>
      <c r="OMI17" s="98"/>
      <c r="OMJ17" s="98"/>
      <c r="OMK17" s="98"/>
      <c r="OML17" s="98"/>
      <c r="OMM17" s="98"/>
      <c r="OMN17" s="98"/>
      <c r="OMO17" s="98"/>
      <c r="OMP17" s="98"/>
      <c r="OMQ17" s="98"/>
      <c r="OMR17" s="98"/>
      <c r="OMS17" s="98"/>
      <c r="OMT17" s="98"/>
      <c r="OMU17" s="98"/>
      <c r="OMV17" s="98"/>
      <c r="OMW17" s="98"/>
      <c r="OMX17" s="98"/>
      <c r="OMY17" s="98"/>
      <c r="OMZ17" s="98"/>
      <c r="ONA17" s="98"/>
      <c r="ONB17" s="98"/>
      <c r="ONC17" s="98"/>
      <c r="OND17" s="98"/>
      <c r="ONE17" s="98"/>
      <c r="ONF17" s="98"/>
      <c r="ONG17" s="98"/>
      <c r="ONH17" s="98"/>
      <c r="ONI17" s="98"/>
      <c r="ONJ17" s="98"/>
      <c r="ONK17" s="98"/>
      <c r="ONL17" s="98"/>
      <c r="ONM17" s="98"/>
      <c r="ONN17" s="98"/>
      <c r="ONO17" s="98"/>
      <c r="ONP17" s="98"/>
      <c r="ONQ17" s="98"/>
      <c r="ONR17" s="98"/>
      <c r="ONS17" s="98"/>
      <c r="ONT17" s="98"/>
      <c r="ONU17" s="98"/>
      <c r="ONV17" s="98"/>
      <c r="ONW17" s="98"/>
      <c r="ONX17" s="98"/>
      <c r="ONY17" s="98"/>
      <c r="ONZ17" s="98"/>
      <c r="OOA17" s="98"/>
      <c r="OOB17" s="98"/>
      <c r="OOC17" s="98"/>
      <c r="OOD17" s="98"/>
      <c r="OOE17" s="98"/>
      <c r="OOF17" s="98"/>
      <c r="OOG17" s="98"/>
      <c r="OOH17" s="98"/>
      <c r="OOI17" s="98"/>
      <c r="OOJ17" s="98"/>
      <c r="OOK17" s="98"/>
      <c r="OOL17" s="98"/>
      <c r="OOM17" s="98"/>
      <c r="OON17" s="98"/>
      <c r="OOO17" s="98"/>
      <c r="OOP17" s="98"/>
      <c r="OOQ17" s="98"/>
      <c r="OOR17" s="98"/>
      <c r="OOS17" s="98"/>
      <c r="OOT17" s="98"/>
      <c r="OOU17" s="98"/>
      <c r="OOV17" s="98"/>
      <c r="OOW17" s="98"/>
      <c r="OOX17" s="98"/>
      <c r="OOY17" s="98"/>
      <c r="OOZ17" s="98"/>
      <c r="OPA17" s="98"/>
      <c r="OPB17" s="98"/>
      <c r="OPC17" s="98"/>
      <c r="OPD17" s="98"/>
      <c r="OPE17" s="98"/>
      <c r="OPF17" s="98"/>
      <c r="OPG17" s="98"/>
      <c r="OPH17" s="98"/>
      <c r="OPI17" s="98"/>
      <c r="OPJ17" s="98"/>
      <c r="OPK17" s="98"/>
      <c r="OPL17" s="98"/>
      <c r="OPM17" s="98"/>
      <c r="OPN17" s="98"/>
      <c r="OPO17" s="98"/>
      <c r="OPP17" s="98"/>
      <c r="OPQ17" s="98"/>
      <c r="OPR17" s="98"/>
      <c r="OPS17" s="98"/>
      <c r="OPT17" s="98"/>
      <c r="OPU17" s="98"/>
      <c r="OPV17" s="98"/>
      <c r="OPW17" s="98"/>
      <c r="OPX17" s="98"/>
      <c r="OPY17" s="98"/>
      <c r="OPZ17" s="98"/>
      <c r="OQA17" s="98"/>
      <c r="OQB17" s="98"/>
      <c r="OQC17" s="98"/>
      <c r="OQD17" s="98"/>
      <c r="OQE17" s="98"/>
      <c r="OQF17" s="98"/>
      <c r="OQG17" s="98"/>
      <c r="OQH17" s="98"/>
      <c r="OQI17" s="98"/>
      <c r="OQJ17" s="98"/>
      <c r="OQK17" s="98"/>
      <c r="OQL17" s="98"/>
      <c r="OQM17" s="98"/>
      <c r="OQN17" s="98"/>
      <c r="OQO17" s="98"/>
      <c r="OQP17" s="98"/>
      <c r="OQQ17" s="98"/>
      <c r="OQR17" s="98"/>
      <c r="OQS17" s="98"/>
      <c r="OQT17" s="98"/>
      <c r="OQU17" s="98"/>
      <c r="OQV17" s="98"/>
      <c r="OQW17" s="98"/>
      <c r="OQX17" s="98"/>
      <c r="OQY17" s="98"/>
      <c r="OQZ17" s="98"/>
      <c r="ORA17" s="98"/>
      <c r="ORB17" s="98"/>
      <c r="ORC17" s="98"/>
      <c r="ORD17" s="98"/>
      <c r="ORE17" s="98"/>
      <c r="ORF17" s="98"/>
      <c r="ORG17" s="98"/>
      <c r="ORH17" s="98"/>
      <c r="ORI17" s="98"/>
      <c r="ORJ17" s="98"/>
      <c r="ORK17" s="98"/>
      <c r="ORL17" s="98"/>
      <c r="ORM17" s="98"/>
      <c r="ORN17" s="98"/>
      <c r="ORO17" s="98"/>
      <c r="ORP17" s="98"/>
      <c r="ORQ17" s="98"/>
      <c r="ORR17" s="98"/>
      <c r="ORS17" s="98"/>
      <c r="ORT17" s="98"/>
      <c r="ORU17" s="98"/>
      <c r="ORV17" s="98"/>
      <c r="ORW17" s="98"/>
      <c r="ORX17" s="98"/>
      <c r="ORY17" s="98"/>
      <c r="ORZ17" s="98"/>
      <c r="OSA17" s="98"/>
      <c r="OSB17" s="98"/>
      <c r="OSC17" s="98"/>
      <c r="OSD17" s="98"/>
      <c r="OSE17" s="98"/>
      <c r="OSF17" s="98"/>
      <c r="OSG17" s="98"/>
      <c r="OSH17" s="98"/>
      <c r="OSI17" s="98"/>
      <c r="OSJ17" s="98"/>
      <c r="OSK17" s="98"/>
      <c r="OSL17" s="98"/>
      <c r="OSM17" s="98"/>
      <c r="OSN17" s="98"/>
      <c r="OSO17" s="98"/>
      <c r="OSP17" s="98"/>
      <c r="OSQ17" s="98"/>
      <c r="OSR17" s="98"/>
      <c r="OSS17" s="98"/>
      <c r="OST17" s="98"/>
      <c r="OSU17" s="98"/>
      <c r="OSV17" s="98"/>
      <c r="OSW17" s="98"/>
      <c r="OSX17" s="98"/>
      <c r="OSY17" s="98"/>
      <c r="OSZ17" s="98"/>
      <c r="OTA17" s="98"/>
      <c r="OTB17" s="98"/>
      <c r="OTC17" s="98"/>
      <c r="OTD17" s="98"/>
      <c r="OTE17" s="98"/>
      <c r="OTF17" s="98"/>
      <c r="OTG17" s="98"/>
      <c r="OTH17" s="98"/>
      <c r="OTI17" s="98"/>
      <c r="OTJ17" s="98"/>
      <c r="OTK17" s="98"/>
      <c r="OTL17" s="98"/>
      <c r="OTM17" s="98"/>
      <c r="OTN17" s="98"/>
      <c r="OTO17" s="98"/>
      <c r="OTP17" s="98"/>
      <c r="OTQ17" s="98"/>
      <c r="OTR17" s="98"/>
      <c r="OTS17" s="98"/>
      <c r="OTT17" s="98"/>
      <c r="OTU17" s="98"/>
      <c r="OTV17" s="98"/>
      <c r="OTW17" s="98"/>
      <c r="OTX17" s="98"/>
      <c r="OTY17" s="98"/>
      <c r="OTZ17" s="98"/>
      <c r="OUA17" s="98"/>
      <c r="OUB17" s="98"/>
      <c r="OUC17" s="98"/>
      <c r="OUD17" s="98"/>
      <c r="OUE17" s="98"/>
      <c r="OUF17" s="98"/>
      <c r="OUG17" s="98"/>
      <c r="OUH17" s="98"/>
      <c r="OUI17" s="98"/>
      <c r="OUJ17" s="98"/>
      <c r="OUK17" s="98"/>
      <c r="OUL17" s="98"/>
      <c r="OUM17" s="98"/>
      <c r="OUN17" s="98"/>
      <c r="OUO17" s="98"/>
      <c r="OUP17" s="98"/>
      <c r="OUQ17" s="98"/>
      <c r="OUR17" s="98"/>
      <c r="OUS17" s="98"/>
      <c r="OUT17" s="98"/>
      <c r="OUU17" s="98"/>
      <c r="OUV17" s="98"/>
      <c r="OUW17" s="98"/>
      <c r="OUX17" s="98"/>
      <c r="OUY17" s="98"/>
      <c r="OUZ17" s="98"/>
      <c r="OVA17" s="98"/>
      <c r="OVB17" s="98"/>
      <c r="OVC17" s="98"/>
      <c r="OVD17" s="98"/>
      <c r="OVE17" s="98"/>
      <c r="OVF17" s="98"/>
      <c r="OVG17" s="98"/>
      <c r="OVH17" s="98"/>
      <c r="OVI17" s="98"/>
      <c r="OVJ17" s="98"/>
      <c r="OVK17" s="98"/>
      <c r="OVL17" s="98"/>
      <c r="OVM17" s="98"/>
      <c r="OVN17" s="98"/>
      <c r="OVO17" s="98"/>
      <c r="OVP17" s="98"/>
      <c r="OVQ17" s="98"/>
      <c r="OVR17" s="98"/>
      <c r="OVS17" s="98"/>
      <c r="OVT17" s="98"/>
      <c r="OVU17" s="98"/>
      <c r="OVV17" s="98"/>
      <c r="OVW17" s="98"/>
      <c r="OVX17" s="98"/>
      <c r="OVY17" s="98"/>
      <c r="OVZ17" s="98"/>
      <c r="OWA17" s="98"/>
      <c r="OWB17" s="98"/>
      <c r="OWC17" s="98"/>
      <c r="OWD17" s="98"/>
      <c r="OWE17" s="98"/>
      <c r="OWF17" s="98"/>
      <c r="OWG17" s="98"/>
      <c r="OWH17" s="98"/>
      <c r="OWI17" s="98"/>
      <c r="OWJ17" s="98"/>
      <c r="OWK17" s="98"/>
      <c r="OWL17" s="98"/>
      <c r="OWM17" s="98"/>
      <c r="OWN17" s="98"/>
      <c r="OWO17" s="98"/>
      <c r="OWP17" s="98"/>
      <c r="OWQ17" s="98"/>
      <c r="OWR17" s="98"/>
      <c r="OWS17" s="98"/>
      <c r="OWT17" s="98"/>
      <c r="OWU17" s="98"/>
      <c r="OWV17" s="98"/>
      <c r="OWW17" s="98"/>
      <c r="OWX17" s="98"/>
      <c r="OWY17" s="98"/>
      <c r="OWZ17" s="98"/>
      <c r="OXA17" s="98"/>
      <c r="OXB17" s="98"/>
      <c r="OXC17" s="98"/>
      <c r="OXD17" s="98"/>
      <c r="OXE17" s="98"/>
      <c r="OXF17" s="98"/>
      <c r="OXG17" s="98"/>
      <c r="OXH17" s="98"/>
      <c r="OXI17" s="98"/>
      <c r="OXJ17" s="98"/>
      <c r="OXK17" s="98"/>
      <c r="OXL17" s="98"/>
      <c r="OXM17" s="98"/>
      <c r="OXN17" s="98"/>
      <c r="OXO17" s="98"/>
      <c r="OXP17" s="98"/>
      <c r="OXQ17" s="98"/>
      <c r="OXR17" s="98"/>
      <c r="OXS17" s="98"/>
      <c r="OXT17" s="98"/>
      <c r="OXU17" s="98"/>
      <c r="OXV17" s="98"/>
      <c r="OXW17" s="98"/>
      <c r="OXX17" s="98"/>
      <c r="OXY17" s="98"/>
      <c r="OXZ17" s="98"/>
      <c r="OYA17" s="98"/>
      <c r="OYB17" s="98"/>
      <c r="OYC17" s="98"/>
      <c r="OYD17" s="98"/>
      <c r="OYE17" s="98"/>
      <c r="OYF17" s="98"/>
      <c r="OYG17" s="98"/>
      <c r="OYH17" s="98"/>
      <c r="OYI17" s="98"/>
      <c r="OYJ17" s="98"/>
      <c r="OYK17" s="98"/>
      <c r="OYL17" s="98"/>
      <c r="OYM17" s="98"/>
      <c r="OYN17" s="98"/>
      <c r="OYO17" s="98"/>
      <c r="OYP17" s="98"/>
      <c r="OYQ17" s="98"/>
      <c r="OYR17" s="98"/>
      <c r="OYS17" s="98"/>
      <c r="OYT17" s="98"/>
      <c r="OYU17" s="98"/>
      <c r="OYV17" s="98"/>
      <c r="OYW17" s="98"/>
      <c r="OYX17" s="98"/>
      <c r="OYY17" s="98"/>
      <c r="OYZ17" s="98"/>
      <c r="OZA17" s="98"/>
      <c r="OZB17" s="98"/>
      <c r="OZC17" s="98"/>
      <c r="OZD17" s="98"/>
      <c r="OZE17" s="98"/>
      <c r="OZF17" s="98"/>
      <c r="OZG17" s="98"/>
      <c r="OZH17" s="98"/>
      <c r="OZI17" s="98"/>
      <c r="OZJ17" s="98"/>
      <c r="OZK17" s="98"/>
      <c r="OZL17" s="98"/>
      <c r="OZM17" s="98"/>
      <c r="OZN17" s="98"/>
      <c r="OZO17" s="98"/>
      <c r="OZP17" s="98"/>
      <c r="OZQ17" s="98"/>
      <c r="OZR17" s="98"/>
      <c r="OZS17" s="98"/>
      <c r="OZT17" s="98"/>
      <c r="OZU17" s="98"/>
      <c r="OZV17" s="98"/>
      <c r="OZW17" s="98"/>
      <c r="OZX17" s="98"/>
      <c r="OZY17" s="98"/>
      <c r="OZZ17" s="98"/>
      <c r="PAA17" s="98"/>
      <c r="PAB17" s="98"/>
      <c r="PAC17" s="98"/>
      <c r="PAD17" s="98"/>
      <c r="PAE17" s="98"/>
      <c r="PAF17" s="98"/>
      <c r="PAG17" s="98"/>
      <c r="PAH17" s="98"/>
      <c r="PAI17" s="98"/>
      <c r="PAJ17" s="98"/>
      <c r="PAK17" s="98"/>
      <c r="PAL17" s="98"/>
      <c r="PAM17" s="98"/>
      <c r="PAN17" s="98"/>
      <c r="PAO17" s="98"/>
      <c r="PAP17" s="98"/>
      <c r="PAQ17" s="98"/>
      <c r="PAR17" s="98"/>
      <c r="PAS17" s="98"/>
      <c r="PAT17" s="98"/>
      <c r="PAU17" s="98"/>
      <c r="PAV17" s="98"/>
      <c r="PAW17" s="98"/>
      <c r="PAX17" s="98"/>
      <c r="PAY17" s="98"/>
      <c r="PAZ17" s="98"/>
      <c r="PBA17" s="98"/>
      <c r="PBB17" s="98"/>
      <c r="PBC17" s="98"/>
      <c r="PBD17" s="98"/>
      <c r="PBE17" s="98"/>
      <c r="PBF17" s="98"/>
      <c r="PBG17" s="98"/>
      <c r="PBH17" s="98"/>
      <c r="PBI17" s="98"/>
      <c r="PBJ17" s="98"/>
      <c r="PBK17" s="98"/>
      <c r="PBL17" s="98"/>
      <c r="PBM17" s="98"/>
      <c r="PBN17" s="98"/>
      <c r="PBO17" s="98"/>
      <c r="PBP17" s="98"/>
      <c r="PBQ17" s="98"/>
      <c r="PBR17" s="98"/>
      <c r="PBS17" s="98"/>
      <c r="PBT17" s="98"/>
      <c r="PBU17" s="98"/>
      <c r="PBV17" s="98"/>
      <c r="PBW17" s="98"/>
      <c r="PBX17" s="98"/>
      <c r="PBY17" s="98"/>
      <c r="PBZ17" s="98"/>
      <c r="PCA17" s="98"/>
      <c r="PCB17" s="98"/>
      <c r="PCC17" s="98"/>
      <c r="PCD17" s="98"/>
      <c r="PCE17" s="98"/>
      <c r="PCF17" s="98"/>
      <c r="PCG17" s="98"/>
      <c r="PCH17" s="98"/>
      <c r="PCI17" s="98"/>
      <c r="PCJ17" s="98"/>
      <c r="PCK17" s="98"/>
      <c r="PCL17" s="98"/>
      <c r="PCM17" s="98"/>
      <c r="PCN17" s="98"/>
      <c r="PCO17" s="98"/>
      <c r="PCP17" s="98"/>
      <c r="PCQ17" s="98"/>
      <c r="PCR17" s="98"/>
      <c r="PCS17" s="98"/>
      <c r="PCT17" s="98"/>
      <c r="PCU17" s="98"/>
      <c r="PCV17" s="98"/>
      <c r="PCW17" s="98"/>
      <c r="PCX17" s="98"/>
      <c r="PCY17" s="98"/>
      <c r="PCZ17" s="98"/>
      <c r="PDA17" s="98"/>
      <c r="PDB17" s="98"/>
      <c r="PDC17" s="98"/>
      <c r="PDD17" s="98"/>
      <c r="PDE17" s="98"/>
      <c r="PDF17" s="98"/>
      <c r="PDG17" s="98"/>
      <c r="PDH17" s="98"/>
      <c r="PDI17" s="98"/>
      <c r="PDJ17" s="98"/>
      <c r="PDK17" s="98"/>
      <c r="PDL17" s="98"/>
      <c r="PDM17" s="98"/>
      <c r="PDN17" s="98"/>
      <c r="PDO17" s="98"/>
      <c r="PDP17" s="98"/>
      <c r="PDQ17" s="98"/>
      <c r="PDR17" s="98"/>
      <c r="PDS17" s="98"/>
      <c r="PDT17" s="98"/>
      <c r="PDU17" s="98"/>
      <c r="PDV17" s="98"/>
      <c r="PDW17" s="98"/>
      <c r="PDX17" s="98"/>
      <c r="PDY17" s="98"/>
      <c r="PDZ17" s="98"/>
      <c r="PEA17" s="98"/>
      <c r="PEB17" s="98"/>
      <c r="PEC17" s="98"/>
      <c r="PED17" s="98"/>
      <c r="PEE17" s="98"/>
      <c r="PEF17" s="98"/>
      <c r="PEG17" s="98"/>
      <c r="PEH17" s="98"/>
      <c r="PEI17" s="98"/>
      <c r="PEJ17" s="98"/>
      <c r="PEK17" s="98"/>
      <c r="PEL17" s="98"/>
      <c r="PEM17" s="98"/>
      <c r="PEN17" s="98"/>
      <c r="PEO17" s="98"/>
      <c r="PEP17" s="98"/>
      <c r="PEQ17" s="98"/>
      <c r="PER17" s="98"/>
      <c r="PES17" s="98"/>
      <c r="PET17" s="98"/>
      <c r="PEU17" s="98"/>
      <c r="PEV17" s="98"/>
      <c r="PEW17" s="98"/>
      <c r="PEX17" s="98"/>
      <c r="PEY17" s="98"/>
      <c r="PEZ17" s="98"/>
      <c r="PFA17" s="98"/>
      <c r="PFB17" s="98"/>
      <c r="PFC17" s="98"/>
      <c r="PFD17" s="98"/>
      <c r="PFE17" s="98"/>
      <c r="PFF17" s="98"/>
      <c r="PFG17" s="98"/>
      <c r="PFH17" s="98"/>
      <c r="PFI17" s="98"/>
      <c r="PFJ17" s="98"/>
      <c r="PFK17" s="98"/>
      <c r="PFL17" s="98"/>
      <c r="PFM17" s="98"/>
      <c r="PFN17" s="98"/>
      <c r="PFO17" s="98"/>
      <c r="PFP17" s="98"/>
      <c r="PFQ17" s="98"/>
      <c r="PFR17" s="98"/>
      <c r="PFS17" s="98"/>
      <c r="PFT17" s="98"/>
      <c r="PFU17" s="98"/>
      <c r="PFV17" s="98"/>
      <c r="PFW17" s="98"/>
      <c r="PFX17" s="98"/>
      <c r="PFY17" s="98"/>
      <c r="PFZ17" s="98"/>
      <c r="PGA17" s="98"/>
      <c r="PGB17" s="98"/>
      <c r="PGC17" s="98"/>
      <c r="PGD17" s="98"/>
      <c r="PGE17" s="98"/>
      <c r="PGF17" s="98"/>
      <c r="PGG17" s="98"/>
      <c r="PGH17" s="98"/>
      <c r="PGI17" s="98"/>
      <c r="PGJ17" s="98"/>
      <c r="PGK17" s="98"/>
      <c r="PGL17" s="98"/>
      <c r="PGM17" s="98"/>
      <c r="PGN17" s="98"/>
      <c r="PGO17" s="98"/>
      <c r="PGP17" s="98"/>
      <c r="PGQ17" s="98"/>
      <c r="PGR17" s="98"/>
      <c r="PGS17" s="98"/>
      <c r="PGT17" s="98"/>
      <c r="PGU17" s="98"/>
      <c r="PGV17" s="98"/>
      <c r="PGW17" s="98"/>
      <c r="PGX17" s="98"/>
      <c r="PGY17" s="98"/>
      <c r="PGZ17" s="98"/>
      <c r="PHA17" s="98"/>
      <c r="PHB17" s="98"/>
      <c r="PHC17" s="98"/>
      <c r="PHD17" s="98"/>
      <c r="PHE17" s="98"/>
      <c r="PHF17" s="98"/>
      <c r="PHG17" s="98"/>
      <c r="PHH17" s="98"/>
      <c r="PHI17" s="98"/>
      <c r="PHJ17" s="98"/>
      <c r="PHK17" s="98"/>
      <c r="PHL17" s="98"/>
      <c r="PHM17" s="98"/>
      <c r="PHN17" s="98"/>
      <c r="PHO17" s="98"/>
      <c r="PHP17" s="98"/>
      <c r="PHQ17" s="98"/>
      <c r="PHR17" s="98"/>
      <c r="PHS17" s="98"/>
      <c r="PHT17" s="98"/>
      <c r="PHU17" s="98"/>
      <c r="PHV17" s="98"/>
      <c r="PHW17" s="98"/>
      <c r="PHX17" s="98"/>
      <c r="PHY17" s="98"/>
      <c r="PHZ17" s="98"/>
      <c r="PIA17" s="98"/>
      <c r="PIB17" s="98"/>
      <c r="PIC17" s="98"/>
      <c r="PID17" s="98"/>
      <c r="PIE17" s="98"/>
      <c r="PIF17" s="98"/>
      <c r="PIG17" s="98"/>
      <c r="PIH17" s="98"/>
      <c r="PII17" s="98"/>
      <c r="PIJ17" s="98"/>
      <c r="PIK17" s="98"/>
      <c r="PIL17" s="98"/>
      <c r="PIM17" s="98"/>
      <c r="PIN17" s="98"/>
      <c r="PIO17" s="98"/>
      <c r="PIP17" s="98"/>
      <c r="PIQ17" s="98"/>
      <c r="PIR17" s="98"/>
      <c r="PIS17" s="98"/>
      <c r="PIT17" s="98"/>
      <c r="PIU17" s="98"/>
      <c r="PIV17" s="98"/>
      <c r="PIW17" s="98"/>
      <c r="PIX17" s="98"/>
      <c r="PIY17" s="98"/>
      <c r="PIZ17" s="98"/>
      <c r="PJA17" s="98"/>
      <c r="PJB17" s="98"/>
      <c r="PJC17" s="98"/>
      <c r="PJD17" s="98"/>
      <c r="PJE17" s="98"/>
      <c r="PJF17" s="98"/>
      <c r="PJG17" s="98"/>
      <c r="PJH17" s="98"/>
      <c r="PJI17" s="98"/>
      <c r="PJJ17" s="98"/>
      <c r="PJK17" s="98"/>
      <c r="PJL17" s="98"/>
      <c r="PJM17" s="98"/>
      <c r="PJN17" s="98"/>
      <c r="PJO17" s="98"/>
      <c r="PJP17" s="98"/>
      <c r="PJQ17" s="98"/>
      <c r="PJR17" s="98"/>
      <c r="PJS17" s="98"/>
      <c r="PJT17" s="98"/>
      <c r="PJU17" s="98"/>
      <c r="PJV17" s="98"/>
      <c r="PJW17" s="98"/>
      <c r="PJX17" s="98"/>
      <c r="PJY17" s="98"/>
      <c r="PJZ17" s="98"/>
      <c r="PKA17" s="98"/>
      <c r="PKB17" s="98"/>
      <c r="PKC17" s="98"/>
      <c r="PKD17" s="98"/>
      <c r="PKE17" s="98"/>
      <c r="PKF17" s="98"/>
      <c r="PKG17" s="98"/>
      <c r="PKH17" s="98"/>
      <c r="PKI17" s="98"/>
      <c r="PKJ17" s="98"/>
      <c r="PKK17" s="98"/>
      <c r="PKL17" s="98"/>
      <c r="PKM17" s="98"/>
      <c r="PKN17" s="98"/>
      <c r="PKO17" s="98"/>
      <c r="PKP17" s="98"/>
      <c r="PKQ17" s="98"/>
      <c r="PKR17" s="98"/>
      <c r="PKS17" s="98"/>
      <c r="PKT17" s="98"/>
      <c r="PKU17" s="98"/>
      <c r="PKV17" s="98"/>
      <c r="PKW17" s="98"/>
      <c r="PKX17" s="98"/>
      <c r="PKY17" s="98"/>
      <c r="PKZ17" s="98"/>
      <c r="PLA17" s="98"/>
      <c r="PLB17" s="98"/>
      <c r="PLC17" s="98"/>
      <c r="PLD17" s="98"/>
      <c r="PLE17" s="98"/>
      <c r="PLF17" s="98"/>
      <c r="PLG17" s="98"/>
      <c r="PLH17" s="98"/>
      <c r="PLI17" s="98"/>
      <c r="PLJ17" s="98"/>
      <c r="PLK17" s="98"/>
      <c r="PLL17" s="98"/>
      <c r="PLM17" s="98"/>
      <c r="PLN17" s="98"/>
      <c r="PLO17" s="98"/>
      <c r="PLP17" s="98"/>
      <c r="PLQ17" s="98"/>
      <c r="PLR17" s="98"/>
      <c r="PLS17" s="98"/>
      <c r="PLT17" s="98"/>
      <c r="PLU17" s="98"/>
      <c r="PLV17" s="98"/>
      <c r="PLW17" s="98"/>
      <c r="PLX17" s="98"/>
      <c r="PLY17" s="98"/>
      <c r="PLZ17" s="98"/>
      <c r="PMA17" s="98"/>
      <c r="PMB17" s="98"/>
      <c r="PMC17" s="98"/>
      <c r="PMD17" s="98"/>
      <c r="PME17" s="98"/>
      <c r="PMF17" s="98"/>
      <c r="PMG17" s="98"/>
      <c r="PMH17" s="98"/>
      <c r="PMI17" s="98"/>
      <c r="PMJ17" s="98"/>
      <c r="PMK17" s="98"/>
      <c r="PML17" s="98"/>
      <c r="PMM17" s="98"/>
      <c r="PMN17" s="98"/>
      <c r="PMO17" s="98"/>
      <c r="PMP17" s="98"/>
      <c r="PMQ17" s="98"/>
      <c r="PMR17" s="98"/>
      <c r="PMS17" s="98"/>
      <c r="PMT17" s="98"/>
      <c r="PMU17" s="98"/>
      <c r="PMV17" s="98"/>
      <c r="PMW17" s="98"/>
      <c r="PMX17" s="98"/>
      <c r="PMY17" s="98"/>
      <c r="PMZ17" s="98"/>
      <c r="PNA17" s="98"/>
      <c r="PNB17" s="98"/>
      <c r="PNC17" s="98"/>
      <c r="PND17" s="98"/>
      <c r="PNE17" s="98"/>
      <c r="PNF17" s="98"/>
      <c r="PNG17" s="98"/>
      <c r="PNH17" s="98"/>
      <c r="PNI17" s="98"/>
      <c r="PNJ17" s="98"/>
      <c r="PNK17" s="98"/>
      <c r="PNL17" s="98"/>
      <c r="PNM17" s="98"/>
      <c r="PNN17" s="98"/>
      <c r="PNO17" s="98"/>
      <c r="PNP17" s="98"/>
      <c r="PNQ17" s="98"/>
      <c r="PNR17" s="98"/>
      <c r="PNS17" s="98"/>
      <c r="PNT17" s="98"/>
      <c r="PNU17" s="98"/>
      <c r="PNV17" s="98"/>
      <c r="PNW17" s="98"/>
      <c r="PNX17" s="98"/>
      <c r="PNY17" s="98"/>
      <c r="PNZ17" s="98"/>
      <c r="POA17" s="98"/>
      <c r="POB17" s="98"/>
      <c r="POC17" s="98"/>
      <c r="POD17" s="98"/>
      <c r="POE17" s="98"/>
      <c r="POF17" s="98"/>
      <c r="POG17" s="98"/>
      <c r="POH17" s="98"/>
      <c r="POI17" s="98"/>
      <c r="POJ17" s="98"/>
      <c r="POK17" s="98"/>
      <c r="POL17" s="98"/>
      <c r="POM17" s="98"/>
      <c r="PON17" s="98"/>
      <c r="POO17" s="98"/>
      <c r="POP17" s="98"/>
      <c r="POQ17" s="98"/>
      <c r="POR17" s="98"/>
      <c r="POS17" s="98"/>
      <c r="POT17" s="98"/>
      <c r="POU17" s="98"/>
      <c r="POV17" s="98"/>
      <c r="POW17" s="98"/>
      <c r="POX17" s="98"/>
      <c r="POY17" s="98"/>
      <c r="POZ17" s="98"/>
      <c r="PPA17" s="98"/>
      <c r="PPB17" s="98"/>
      <c r="PPC17" s="98"/>
      <c r="PPD17" s="98"/>
      <c r="PPE17" s="98"/>
      <c r="PPF17" s="98"/>
      <c r="PPG17" s="98"/>
      <c r="PPH17" s="98"/>
      <c r="PPI17" s="98"/>
      <c r="PPJ17" s="98"/>
      <c r="PPK17" s="98"/>
      <c r="PPL17" s="98"/>
      <c r="PPM17" s="98"/>
      <c r="PPN17" s="98"/>
      <c r="PPO17" s="98"/>
      <c r="PPP17" s="98"/>
      <c r="PPQ17" s="98"/>
      <c r="PPR17" s="98"/>
      <c r="PPS17" s="98"/>
      <c r="PPT17" s="98"/>
      <c r="PPU17" s="98"/>
      <c r="PPV17" s="98"/>
      <c r="PPW17" s="98"/>
      <c r="PPX17" s="98"/>
      <c r="PPY17" s="98"/>
      <c r="PPZ17" s="98"/>
      <c r="PQA17" s="98"/>
      <c r="PQB17" s="98"/>
      <c r="PQC17" s="98"/>
      <c r="PQD17" s="98"/>
      <c r="PQE17" s="98"/>
      <c r="PQF17" s="98"/>
      <c r="PQG17" s="98"/>
      <c r="PQH17" s="98"/>
      <c r="PQI17" s="98"/>
      <c r="PQJ17" s="98"/>
      <c r="PQK17" s="98"/>
      <c r="PQL17" s="98"/>
      <c r="PQM17" s="98"/>
      <c r="PQN17" s="98"/>
      <c r="PQO17" s="98"/>
      <c r="PQP17" s="98"/>
      <c r="PQQ17" s="98"/>
      <c r="PQR17" s="98"/>
      <c r="PQS17" s="98"/>
      <c r="PQT17" s="98"/>
      <c r="PQU17" s="98"/>
      <c r="PQV17" s="98"/>
      <c r="PQW17" s="98"/>
      <c r="PQX17" s="98"/>
      <c r="PQY17" s="98"/>
      <c r="PQZ17" s="98"/>
      <c r="PRA17" s="98"/>
      <c r="PRB17" s="98"/>
      <c r="PRC17" s="98"/>
      <c r="PRD17" s="98"/>
      <c r="PRE17" s="98"/>
      <c r="PRF17" s="98"/>
      <c r="PRG17" s="98"/>
      <c r="PRH17" s="98"/>
      <c r="PRI17" s="98"/>
      <c r="PRJ17" s="98"/>
      <c r="PRK17" s="98"/>
      <c r="PRL17" s="98"/>
      <c r="PRM17" s="98"/>
      <c r="PRN17" s="98"/>
      <c r="PRO17" s="98"/>
      <c r="PRP17" s="98"/>
      <c r="PRQ17" s="98"/>
      <c r="PRR17" s="98"/>
      <c r="PRS17" s="98"/>
      <c r="PRT17" s="98"/>
      <c r="PRU17" s="98"/>
      <c r="PRV17" s="98"/>
      <c r="PRW17" s="98"/>
      <c r="PRX17" s="98"/>
      <c r="PRY17" s="98"/>
      <c r="PRZ17" s="98"/>
      <c r="PSA17" s="98"/>
      <c r="PSB17" s="98"/>
      <c r="PSC17" s="98"/>
      <c r="PSD17" s="98"/>
      <c r="PSE17" s="98"/>
      <c r="PSF17" s="98"/>
      <c r="PSG17" s="98"/>
      <c r="PSH17" s="98"/>
      <c r="PSI17" s="98"/>
      <c r="PSJ17" s="98"/>
      <c r="PSK17" s="98"/>
      <c r="PSL17" s="98"/>
      <c r="PSM17" s="98"/>
      <c r="PSN17" s="98"/>
      <c r="PSO17" s="98"/>
      <c r="PSP17" s="98"/>
      <c r="PSQ17" s="98"/>
      <c r="PSR17" s="98"/>
      <c r="PSS17" s="98"/>
      <c r="PST17" s="98"/>
      <c r="PSU17" s="98"/>
      <c r="PSV17" s="98"/>
      <c r="PSW17" s="98"/>
      <c r="PSX17" s="98"/>
      <c r="PSY17" s="98"/>
      <c r="PSZ17" s="98"/>
      <c r="PTA17" s="98"/>
      <c r="PTB17" s="98"/>
      <c r="PTC17" s="98"/>
      <c r="PTD17" s="98"/>
      <c r="PTE17" s="98"/>
      <c r="PTF17" s="98"/>
      <c r="PTG17" s="98"/>
      <c r="PTH17" s="98"/>
      <c r="PTI17" s="98"/>
      <c r="PTJ17" s="98"/>
      <c r="PTK17" s="98"/>
      <c r="PTL17" s="98"/>
      <c r="PTM17" s="98"/>
      <c r="PTN17" s="98"/>
      <c r="PTO17" s="98"/>
      <c r="PTP17" s="98"/>
      <c r="PTQ17" s="98"/>
      <c r="PTR17" s="98"/>
      <c r="PTS17" s="98"/>
      <c r="PTT17" s="98"/>
      <c r="PTU17" s="98"/>
      <c r="PTV17" s="98"/>
      <c r="PTW17" s="98"/>
      <c r="PTX17" s="98"/>
      <c r="PTY17" s="98"/>
      <c r="PTZ17" s="98"/>
      <c r="PUA17" s="98"/>
      <c r="PUB17" s="98"/>
      <c r="PUC17" s="98"/>
      <c r="PUD17" s="98"/>
      <c r="PUE17" s="98"/>
      <c r="PUF17" s="98"/>
      <c r="PUG17" s="98"/>
      <c r="PUH17" s="98"/>
      <c r="PUI17" s="98"/>
      <c r="PUJ17" s="98"/>
      <c r="PUK17" s="98"/>
      <c r="PUL17" s="98"/>
      <c r="PUM17" s="98"/>
      <c r="PUN17" s="98"/>
      <c r="PUO17" s="98"/>
      <c r="PUP17" s="98"/>
      <c r="PUQ17" s="98"/>
      <c r="PUR17" s="98"/>
      <c r="PUS17" s="98"/>
      <c r="PUT17" s="98"/>
      <c r="PUU17" s="98"/>
      <c r="PUV17" s="98"/>
      <c r="PUW17" s="98"/>
      <c r="PUX17" s="98"/>
      <c r="PUY17" s="98"/>
      <c r="PUZ17" s="98"/>
      <c r="PVA17" s="98"/>
      <c r="PVB17" s="98"/>
      <c r="PVC17" s="98"/>
      <c r="PVD17" s="98"/>
      <c r="PVE17" s="98"/>
      <c r="PVF17" s="98"/>
      <c r="PVG17" s="98"/>
      <c r="PVH17" s="98"/>
      <c r="PVI17" s="98"/>
      <c r="PVJ17" s="98"/>
      <c r="PVK17" s="98"/>
      <c r="PVL17" s="98"/>
      <c r="PVM17" s="98"/>
      <c r="PVN17" s="98"/>
      <c r="PVO17" s="98"/>
      <c r="PVP17" s="98"/>
      <c r="PVQ17" s="98"/>
      <c r="PVR17" s="98"/>
      <c r="PVS17" s="98"/>
      <c r="PVT17" s="98"/>
      <c r="PVU17" s="98"/>
      <c r="PVV17" s="98"/>
      <c r="PVW17" s="98"/>
      <c r="PVX17" s="98"/>
      <c r="PVY17" s="98"/>
      <c r="PVZ17" s="98"/>
      <c r="PWA17" s="98"/>
      <c r="PWB17" s="98"/>
      <c r="PWC17" s="98"/>
      <c r="PWD17" s="98"/>
      <c r="PWE17" s="98"/>
      <c r="PWF17" s="98"/>
      <c r="PWG17" s="98"/>
      <c r="PWH17" s="98"/>
      <c r="PWI17" s="98"/>
      <c r="PWJ17" s="98"/>
      <c r="PWK17" s="98"/>
      <c r="PWL17" s="98"/>
      <c r="PWM17" s="98"/>
      <c r="PWN17" s="98"/>
      <c r="PWO17" s="98"/>
      <c r="PWP17" s="98"/>
      <c r="PWQ17" s="98"/>
      <c r="PWR17" s="98"/>
      <c r="PWS17" s="98"/>
      <c r="PWT17" s="98"/>
      <c r="PWU17" s="98"/>
      <c r="PWV17" s="98"/>
      <c r="PWW17" s="98"/>
      <c r="PWX17" s="98"/>
      <c r="PWY17" s="98"/>
      <c r="PWZ17" s="98"/>
      <c r="PXA17" s="98"/>
      <c r="PXB17" s="98"/>
      <c r="PXC17" s="98"/>
      <c r="PXD17" s="98"/>
      <c r="PXE17" s="98"/>
      <c r="PXF17" s="98"/>
      <c r="PXG17" s="98"/>
      <c r="PXH17" s="98"/>
      <c r="PXI17" s="98"/>
      <c r="PXJ17" s="98"/>
      <c r="PXK17" s="98"/>
      <c r="PXL17" s="98"/>
      <c r="PXM17" s="98"/>
      <c r="PXN17" s="98"/>
      <c r="PXO17" s="98"/>
      <c r="PXP17" s="98"/>
      <c r="PXQ17" s="98"/>
      <c r="PXR17" s="98"/>
      <c r="PXS17" s="98"/>
      <c r="PXT17" s="98"/>
      <c r="PXU17" s="98"/>
      <c r="PXV17" s="98"/>
      <c r="PXW17" s="98"/>
      <c r="PXX17" s="98"/>
      <c r="PXY17" s="98"/>
      <c r="PXZ17" s="98"/>
      <c r="PYA17" s="98"/>
      <c r="PYB17" s="98"/>
      <c r="PYC17" s="98"/>
      <c r="PYD17" s="98"/>
      <c r="PYE17" s="98"/>
      <c r="PYF17" s="98"/>
      <c r="PYG17" s="98"/>
      <c r="PYH17" s="98"/>
      <c r="PYI17" s="98"/>
      <c r="PYJ17" s="98"/>
      <c r="PYK17" s="98"/>
      <c r="PYL17" s="98"/>
      <c r="PYM17" s="98"/>
      <c r="PYN17" s="98"/>
      <c r="PYO17" s="98"/>
      <c r="PYP17" s="98"/>
      <c r="PYQ17" s="98"/>
      <c r="PYR17" s="98"/>
      <c r="PYS17" s="98"/>
      <c r="PYT17" s="98"/>
      <c r="PYU17" s="98"/>
      <c r="PYV17" s="98"/>
      <c r="PYW17" s="98"/>
      <c r="PYX17" s="98"/>
      <c r="PYY17" s="98"/>
      <c r="PYZ17" s="98"/>
      <c r="PZA17" s="98"/>
      <c r="PZB17" s="98"/>
      <c r="PZC17" s="98"/>
      <c r="PZD17" s="98"/>
      <c r="PZE17" s="98"/>
      <c r="PZF17" s="98"/>
      <c r="PZG17" s="98"/>
      <c r="PZH17" s="98"/>
      <c r="PZI17" s="98"/>
      <c r="PZJ17" s="98"/>
      <c r="PZK17" s="98"/>
      <c r="PZL17" s="98"/>
      <c r="PZM17" s="98"/>
      <c r="PZN17" s="98"/>
      <c r="PZO17" s="98"/>
      <c r="PZP17" s="98"/>
      <c r="PZQ17" s="98"/>
      <c r="PZR17" s="98"/>
      <c r="PZS17" s="98"/>
      <c r="PZT17" s="98"/>
      <c r="PZU17" s="98"/>
      <c r="PZV17" s="98"/>
      <c r="PZW17" s="98"/>
      <c r="PZX17" s="98"/>
      <c r="PZY17" s="98"/>
      <c r="PZZ17" s="98"/>
      <c r="QAA17" s="98"/>
      <c r="QAB17" s="98"/>
      <c r="QAC17" s="98"/>
      <c r="QAD17" s="98"/>
      <c r="QAE17" s="98"/>
      <c r="QAF17" s="98"/>
      <c r="QAG17" s="98"/>
      <c r="QAH17" s="98"/>
      <c r="QAI17" s="98"/>
      <c r="QAJ17" s="98"/>
      <c r="QAK17" s="98"/>
      <c r="QAL17" s="98"/>
      <c r="QAM17" s="98"/>
      <c r="QAN17" s="98"/>
      <c r="QAO17" s="98"/>
      <c r="QAP17" s="98"/>
      <c r="QAQ17" s="98"/>
      <c r="QAR17" s="98"/>
      <c r="QAS17" s="98"/>
      <c r="QAT17" s="98"/>
      <c r="QAU17" s="98"/>
      <c r="QAV17" s="98"/>
      <c r="QAW17" s="98"/>
      <c r="QAX17" s="98"/>
      <c r="QAY17" s="98"/>
      <c r="QAZ17" s="98"/>
      <c r="QBA17" s="98"/>
      <c r="QBB17" s="98"/>
      <c r="QBC17" s="98"/>
      <c r="QBD17" s="98"/>
      <c r="QBE17" s="98"/>
      <c r="QBF17" s="98"/>
      <c r="QBG17" s="98"/>
      <c r="QBH17" s="98"/>
      <c r="QBI17" s="98"/>
      <c r="QBJ17" s="98"/>
      <c r="QBK17" s="98"/>
      <c r="QBL17" s="98"/>
      <c r="QBM17" s="98"/>
      <c r="QBN17" s="98"/>
      <c r="QBO17" s="98"/>
      <c r="QBP17" s="98"/>
      <c r="QBQ17" s="98"/>
      <c r="QBR17" s="98"/>
      <c r="QBS17" s="98"/>
      <c r="QBT17" s="98"/>
      <c r="QBU17" s="98"/>
      <c r="QBV17" s="98"/>
      <c r="QBW17" s="98"/>
      <c r="QBX17" s="98"/>
      <c r="QBY17" s="98"/>
      <c r="QBZ17" s="98"/>
      <c r="QCA17" s="98"/>
      <c r="QCB17" s="98"/>
      <c r="QCC17" s="98"/>
      <c r="QCD17" s="98"/>
      <c r="QCE17" s="98"/>
      <c r="QCF17" s="98"/>
      <c r="QCG17" s="98"/>
      <c r="QCH17" s="98"/>
      <c r="QCI17" s="98"/>
      <c r="QCJ17" s="98"/>
      <c r="QCK17" s="98"/>
      <c r="QCL17" s="98"/>
      <c r="QCM17" s="98"/>
      <c r="QCN17" s="98"/>
      <c r="QCO17" s="98"/>
      <c r="QCP17" s="98"/>
      <c r="QCQ17" s="98"/>
      <c r="QCR17" s="98"/>
      <c r="QCS17" s="98"/>
      <c r="QCT17" s="98"/>
      <c r="QCU17" s="98"/>
      <c r="QCV17" s="98"/>
      <c r="QCW17" s="98"/>
      <c r="QCX17" s="98"/>
      <c r="QCY17" s="98"/>
      <c r="QCZ17" s="98"/>
      <c r="QDA17" s="98"/>
      <c r="QDB17" s="98"/>
      <c r="QDC17" s="98"/>
      <c r="QDD17" s="98"/>
      <c r="QDE17" s="98"/>
      <c r="QDF17" s="98"/>
      <c r="QDG17" s="98"/>
      <c r="QDH17" s="98"/>
      <c r="QDI17" s="98"/>
      <c r="QDJ17" s="98"/>
      <c r="QDK17" s="98"/>
      <c r="QDL17" s="98"/>
      <c r="QDM17" s="98"/>
      <c r="QDN17" s="98"/>
      <c r="QDO17" s="98"/>
      <c r="QDP17" s="98"/>
      <c r="QDQ17" s="98"/>
      <c r="QDR17" s="98"/>
      <c r="QDS17" s="98"/>
      <c r="QDT17" s="98"/>
      <c r="QDU17" s="98"/>
      <c r="QDV17" s="98"/>
      <c r="QDW17" s="98"/>
      <c r="QDX17" s="98"/>
      <c r="QDY17" s="98"/>
      <c r="QDZ17" s="98"/>
      <c r="QEA17" s="98"/>
      <c r="QEB17" s="98"/>
      <c r="QEC17" s="98"/>
      <c r="QED17" s="98"/>
      <c r="QEE17" s="98"/>
      <c r="QEF17" s="98"/>
      <c r="QEG17" s="98"/>
      <c r="QEH17" s="98"/>
      <c r="QEI17" s="98"/>
      <c r="QEJ17" s="98"/>
      <c r="QEK17" s="98"/>
      <c r="QEL17" s="98"/>
      <c r="QEM17" s="98"/>
      <c r="QEN17" s="98"/>
      <c r="QEO17" s="98"/>
      <c r="QEP17" s="98"/>
      <c r="QEQ17" s="98"/>
      <c r="QER17" s="98"/>
      <c r="QES17" s="98"/>
      <c r="QET17" s="98"/>
      <c r="QEU17" s="98"/>
      <c r="QEV17" s="98"/>
      <c r="QEW17" s="98"/>
      <c r="QEX17" s="98"/>
      <c r="QEY17" s="98"/>
      <c r="QEZ17" s="98"/>
      <c r="QFA17" s="98"/>
      <c r="QFB17" s="98"/>
      <c r="QFC17" s="98"/>
      <c r="QFD17" s="98"/>
      <c r="QFE17" s="98"/>
      <c r="QFF17" s="98"/>
      <c r="QFG17" s="98"/>
      <c r="QFH17" s="98"/>
      <c r="QFI17" s="98"/>
      <c r="QFJ17" s="98"/>
      <c r="QFK17" s="98"/>
      <c r="QFL17" s="98"/>
      <c r="QFM17" s="98"/>
      <c r="QFN17" s="98"/>
      <c r="QFO17" s="98"/>
      <c r="QFP17" s="98"/>
      <c r="QFQ17" s="98"/>
      <c r="QFR17" s="98"/>
      <c r="QFS17" s="98"/>
      <c r="QFT17" s="98"/>
      <c r="QFU17" s="98"/>
      <c r="QFV17" s="98"/>
      <c r="QFW17" s="98"/>
      <c r="QFX17" s="98"/>
      <c r="QFY17" s="98"/>
      <c r="QFZ17" s="98"/>
      <c r="QGA17" s="98"/>
      <c r="QGB17" s="98"/>
      <c r="QGC17" s="98"/>
      <c r="QGD17" s="98"/>
      <c r="QGE17" s="98"/>
      <c r="QGF17" s="98"/>
      <c r="QGG17" s="98"/>
      <c r="QGH17" s="98"/>
      <c r="QGI17" s="98"/>
      <c r="QGJ17" s="98"/>
      <c r="QGK17" s="98"/>
      <c r="QGL17" s="98"/>
      <c r="QGM17" s="98"/>
      <c r="QGN17" s="98"/>
      <c r="QGO17" s="98"/>
      <c r="QGP17" s="98"/>
      <c r="QGQ17" s="98"/>
      <c r="QGR17" s="98"/>
      <c r="QGS17" s="98"/>
      <c r="QGT17" s="98"/>
      <c r="QGU17" s="98"/>
      <c r="QGV17" s="98"/>
      <c r="QGW17" s="98"/>
      <c r="QGX17" s="98"/>
      <c r="QGY17" s="98"/>
      <c r="QGZ17" s="98"/>
      <c r="QHA17" s="98"/>
      <c r="QHB17" s="98"/>
      <c r="QHC17" s="98"/>
      <c r="QHD17" s="98"/>
      <c r="QHE17" s="98"/>
      <c r="QHF17" s="98"/>
      <c r="QHG17" s="98"/>
      <c r="QHH17" s="98"/>
      <c r="QHI17" s="98"/>
      <c r="QHJ17" s="98"/>
      <c r="QHK17" s="98"/>
      <c r="QHL17" s="98"/>
      <c r="QHM17" s="98"/>
      <c r="QHN17" s="98"/>
      <c r="QHO17" s="98"/>
      <c r="QHP17" s="98"/>
      <c r="QHQ17" s="98"/>
      <c r="QHR17" s="98"/>
      <c r="QHS17" s="98"/>
      <c r="QHT17" s="98"/>
      <c r="QHU17" s="98"/>
      <c r="QHV17" s="98"/>
      <c r="QHW17" s="98"/>
      <c r="QHX17" s="98"/>
      <c r="QHY17" s="98"/>
      <c r="QHZ17" s="98"/>
      <c r="QIA17" s="98"/>
      <c r="QIB17" s="98"/>
      <c r="QIC17" s="98"/>
      <c r="QID17" s="98"/>
      <c r="QIE17" s="98"/>
      <c r="QIF17" s="98"/>
      <c r="QIG17" s="98"/>
      <c r="QIH17" s="98"/>
      <c r="QII17" s="98"/>
      <c r="QIJ17" s="98"/>
      <c r="QIK17" s="98"/>
      <c r="QIL17" s="98"/>
      <c r="QIM17" s="98"/>
      <c r="QIN17" s="98"/>
      <c r="QIO17" s="98"/>
      <c r="QIP17" s="98"/>
      <c r="QIQ17" s="98"/>
      <c r="QIR17" s="98"/>
      <c r="QIS17" s="98"/>
      <c r="QIT17" s="98"/>
      <c r="QIU17" s="98"/>
      <c r="QIV17" s="98"/>
      <c r="QIW17" s="98"/>
      <c r="QIX17" s="98"/>
      <c r="QIY17" s="98"/>
      <c r="QIZ17" s="98"/>
      <c r="QJA17" s="98"/>
      <c r="QJB17" s="98"/>
      <c r="QJC17" s="98"/>
      <c r="QJD17" s="98"/>
      <c r="QJE17" s="98"/>
      <c r="QJF17" s="98"/>
      <c r="QJG17" s="98"/>
      <c r="QJH17" s="98"/>
      <c r="QJI17" s="98"/>
      <c r="QJJ17" s="98"/>
      <c r="QJK17" s="98"/>
      <c r="QJL17" s="98"/>
      <c r="QJM17" s="98"/>
      <c r="QJN17" s="98"/>
      <c r="QJO17" s="98"/>
      <c r="QJP17" s="98"/>
      <c r="QJQ17" s="98"/>
      <c r="QJR17" s="98"/>
      <c r="QJS17" s="98"/>
      <c r="QJT17" s="98"/>
      <c r="QJU17" s="98"/>
      <c r="QJV17" s="98"/>
      <c r="QJW17" s="98"/>
      <c r="QJX17" s="98"/>
      <c r="QJY17" s="98"/>
      <c r="QJZ17" s="98"/>
      <c r="QKA17" s="98"/>
      <c r="QKB17" s="98"/>
      <c r="QKC17" s="98"/>
      <c r="QKD17" s="98"/>
      <c r="QKE17" s="98"/>
      <c r="QKF17" s="98"/>
      <c r="QKG17" s="98"/>
      <c r="QKH17" s="98"/>
      <c r="QKI17" s="98"/>
      <c r="QKJ17" s="98"/>
      <c r="QKK17" s="98"/>
      <c r="QKL17" s="98"/>
      <c r="QKM17" s="98"/>
      <c r="QKN17" s="98"/>
      <c r="QKO17" s="98"/>
      <c r="QKP17" s="98"/>
      <c r="QKQ17" s="98"/>
      <c r="QKR17" s="98"/>
      <c r="QKS17" s="98"/>
      <c r="QKT17" s="98"/>
      <c r="QKU17" s="98"/>
      <c r="QKV17" s="98"/>
      <c r="QKW17" s="98"/>
      <c r="QKX17" s="98"/>
      <c r="QKY17" s="98"/>
      <c r="QKZ17" s="98"/>
      <c r="QLA17" s="98"/>
      <c r="QLB17" s="98"/>
      <c r="QLC17" s="98"/>
      <c r="QLD17" s="98"/>
      <c r="QLE17" s="98"/>
      <c r="QLF17" s="98"/>
      <c r="QLG17" s="98"/>
      <c r="QLH17" s="98"/>
      <c r="QLI17" s="98"/>
      <c r="QLJ17" s="98"/>
      <c r="QLK17" s="98"/>
      <c r="QLL17" s="98"/>
      <c r="QLM17" s="98"/>
      <c r="QLN17" s="98"/>
      <c r="QLO17" s="98"/>
      <c r="QLP17" s="98"/>
      <c r="QLQ17" s="98"/>
      <c r="QLR17" s="98"/>
      <c r="QLS17" s="98"/>
      <c r="QLT17" s="98"/>
      <c r="QLU17" s="98"/>
      <c r="QLV17" s="98"/>
      <c r="QLW17" s="98"/>
      <c r="QLX17" s="98"/>
      <c r="QLY17" s="98"/>
      <c r="QLZ17" s="98"/>
      <c r="QMA17" s="98"/>
      <c r="QMB17" s="98"/>
      <c r="QMC17" s="98"/>
      <c r="QMD17" s="98"/>
      <c r="QME17" s="98"/>
      <c r="QMF17" s="98"/>
      <c r="QMG17" s="98"/>
      <c r="QMH17" s="98"/>
      <c r="QMI17" s="98"/>
      <c r="QMJ17" s="98"/>
      <c r="QMK17" s="98"/>
      <c r="QML17" s="98"/>
      <c r="QMM17" s="98"/>
      <c r="QMN17" s="98"/>
      <c r="QMO17" s="98"/>
      <c r="QMP17" s="98"/>
      <c r="QMQ17" s="98"/>
      <c r="QMR17" s="98"/>
      <c r="QMS17" s="98"/>
      <c r="QMT17" s="98"/>
      <c r="QMU17" s="98"/>
      <c r="QMV17" s="98"/>
      <c r="QMW17" s="98"/>
      <c r="QMX17" s="98"/>
      <c r="QMY17" s="98"/>
      <c r="QMZ17" s="98"/>
      <c r="QNA17" s="98"/>
      <c r="QNB17" s="98"/>
      <c r="QNC17" s="98"/>
      <c r="QND17" s="98"/>
      <c r="QNE17" s="98"/>
      <c r="QNF17" s="98"/>
      <c r="QNG17" s="98"/>
      <c r="QNH17" s="98"/>
      <c r="QNI17" s="98"/>
      <c r="QNJ17" s="98"/>
      <c r="QNK17" s="98"/>
      <c r="QNL17" s="98"/>
      <c r="QNM17" s="98"/>
      <c r="QNN17" s="98"/>
      <c r="QNO17" s="98"/>
      <c r="QNP17" s="98"/>
      <c r="QNQ17" s="98"/>
      <c r="QNR17" s="98"/>
      <c r="QNS17" s="98"/>
      <c r="QNT17" s="98"/>
      <c r="QNU17" s="98"/>
      <c r="QNV17" s="98"/>
      <c r="QNW17" s="98"/>
      <c r="QNX17" s="98"/>
      <c r="QNY17" s="98"/>
      <c r="QNZ17" s="98"/>
      <c r="QOA17" s="98"/>
      <c r="QOB17" s="98"/>
      <c r="QOC17" s="98"/>
      <c r="QOD17" s="98"/>
      <c r="QOE17" s="98"/>
      <c r="QOF17" s="98"/>
      <c r="QOG17" s="98"/>
      <c r="QOH17" s="98"/>
      <c r="QOI17" s="98"/>
      <c r="QOJ17" s="98"/>
      <c r="QOK17" s="98"/>
      <c r="QOL17" s="98"/>
      <c r="QOM17" s="98"/>
      <c r="QON17" s="98"/>
      <c r="QOO17" s="98"/>
      <c r="QOP17" s="98"/>
      <c r="QOQ17" s="98"/>
      <c r="QOR17" s="98"/>
      <c r="QOS17" s="98"/>
      <c r="QOT17" s="98"/>
      <c r="QOU17" s="98"/>
      <c r="QOV17" s="98"/>
      <c r="QOW17" s="98"/>
      <c r="QOX17" s="98"/>
      <c r="QOY17" s="98"/>
      <c r="QOZ17" s="98"/>
      <c r="QPA17" s="98"/>
      <c r="QPB17" s="98"/>
      <c r="QPC17" s="98"/>
      <c r="QPD17" s="98"/>
      <c r="QPE17" s="98"/>
      <c r="QPF17" s="98"/>
      <c r="QPG17" s="98"/>
      <c r="QPH17" s="98"/>
      <c r="QPI17" s="98"/>
      <c r="QPJ17" s="98"/>
      <c r="QPK17" s="98"/>
      <c r="QPL17" s="98"/>
      <c r="QPM17" s="98"/>
      <c r="QPN17" s="98"/>
      <c r="QPO17" s="98"/>
      <c r="QPP17" s="98"/>
      <c r="QPQ17" s="98"/>
      <c r="QPR17" s="98"/>
      <c r="QPS17" s="98"/>
      <c r="QPT17" s="98"/>
      <c r="QPU17" s="98"/>
      <c r="QPV17" s="98"/>
      <c r="QPW17" s="98"/>
      <c r="QPX17" s="98"/>
      <c r="QPY17" s="98"/>
      <c r="QPZ17" s="98"/>
      <c r="QQA17" s="98"/>
      <c r="QQB17" s="98"/>
      <c r="QQC17" s="98"/>
      <c r="QQD17" s="98"/>
      <c r="QQE17" s="98"/>
      <c r="QQF17" s="98"/>
      <c r="QQG17" s="98"/>
      <c r="QQH17" s="98"/>
      <c r="QQI17" s="98"/>
      <c r="QQJ17" s="98"/>
      <c r="QQK17" s="98"/>
      <c r="QQL17" s="98"/>
      <c r="QQM17" s="98"/>
      <c r="QQN17" s="98"/>
      <c r="QQO17" s="98"/>
      <c r="QQP17" s="98"/>
      <c r="QQQ17" s="98"/>
      <c r="QQR17" s="98"/>
      <c r="QQS17" s="98"/>
      <c r="QQT17" s="98"/>
      <c r="QQU17" s="98"/>
      <c r="QQV17" s="98"/>
      <c r="QQW17" s="98"/>
      <c r="QQX17" s="98"/>
      <c r="QQY17" s="98"/>
      <c r="QQZ17" s="98"/>
      <c r="QRA17" s="98"/>
      <c r="QRB17" s="98"/>
      <c r="QRC17" s="98"/>
      <c r="QRD17" s="98"/>
      <c r="QRE17" s="98"/>
      <c r="QRF17" s="98"/>
      <c r="QRG17" s="98"/>
      <c r="QRH17" s="98"/>
      <c r="QRI17" s="98"/>
      <c r="QRJ17" s="98"/>
      <c r="QRK17" s="98"/>
      <c r="QRL17" s="98"/>
      <c r="QRM17" s="98"/>
      <c r="QRN17" s="98"/>
      <c r="QRO17" s="98"/>
      <c r="QRP17" s="98"/>
      <c r="QRQ17" s="98"/>
      <c r="QRR17" s="98"/>
      <c r="QRS17" s="98"/>
      <c r="QRT17" s="98"/>
      <c r="QRU17" s="98"/>
      <c r="QRV17" s="98"/>
      <c r="QRW17" s="98"/>
      <c r="QRX17" s="98"/>
      <c r="QRY17" s="98"/>
      <c r="QRZ17" s="98"/>
      <c r="QSA17" s="98"/>
      <c r="QSB17" s="98"/>
      <c r="QSC17" s="98"/>
      <c r="QSD17" s="98"/>
      <c r="QSE17" s="98"/>
      <c r="QSF17" s="98"/>
      <c r="QSG17" s="98"/>
      <c r="QSH17" s="98"/>
      <c r="QSI17" s="98"/>
      <c r="QSJ17" s="98"/>
      <c r="QSK17" s="98"/>
      <c r="QSL17" s="98"/>
      <c r="QSM17" s="98"/>
      <c r="QSN17" s="98"/>
      <c r="QSO17" s="98"/>
      <c r="QSP17" s="98"/>
      <c r="QSQ17" s="98"/>
      <c r="QSR17" s="98"/>
      <c r="QSS17" s="98"/>
      <c r="QST17" s="98"/>
      <c r="QSU17" s="98"/>
      <c r="QSV17" s="98"/>
      <c r="QSW17" s="98"/>
      <c r="QSX17" s="98"/>
      <c r="QSY17" s="98"/>
      <c r="QSZ17" s="98"/>
      <c r="QTA17" s="98"/>
      <c r="QTB17" s="98"/>
      <c r="QTC17" s="98"/>
      <c r="QTD17" s="98"/>
      <c r="QTE17" s="98"/>
      <c r="QTF17" s="98"/>
      <c r="QTG17" s="98"/>
      <c r="QTH17" s="98"/>
      <c r="QTI17" s="98"/>
      <c r="QTJ17" s="98"/>
      <c r="QTK17" s="98"/>
      <c r="QTL17" s="98"/>
      <c r="QTM17" s="98"/>
      <c r="QTN17" s="98"/>
      <c r="QTO17" s="98"/>
      <c r="QTP17" s="98"/>
      <c r="QTQ17" s="98"/>
      <c r="QTR17" s="98"/>
      <c r="QTS17" s="98"/>
      <c r="QTT17" s="98"/>
      <c r="QTU17" s="98"/>
      <c r="QTV17" s="98"/>
      <c r="QTW17" s="98"/>
      <c r="QTX17" s="98"/>
      <c r="QTY17" s="98"/>
      <c r="QTZ17" s="98"/>
      <c r="QUA17" s="98"/>
      <c r="QUB17" s="98"/>
      <c r="QUC17" s="98"/>
      <c r="QUD17" s="98"/>
      <c r="QUE17" s="98"/>
      <c r="QUF17" s="98"/>
      <c r="QUG17" s="98"/>
      <c r="QUH17" s="98"/>
      <c r="QUI17" s="98"/>
      <c r="QUJ17" s="98"/>
      <c r="QUK17" s="98"/>
      <c r="QUL17" s="98"/>
      <c r="QUM17" s="98"/>
      <c r="QUN17" s="98"/>
      <c r="QUO17" s="98"/>
      <c r="QUP17" s="98"/>
      <c r="QUQ17" s="98"/>
      <c r="QUR17" s="98"/>
      <c r="QUS17" s="98"/>
      <c r="QUT17" s="98"/>
      <c r="QUU17" s="98"/>
      <c r="QUV17" s="98"/>
      <c r="QUW17" s="98"/>
      <c r="QUX17" s="98"/>
      <c r="QUY17" s="98"/>
      <c r="QUZ17" s="98"/>
      <c r="QVA17" s="98"/>
      <c r="QVB17" s="98"/>
      <c r="QVC17" s="98"/>
      <c r="QVD17" s="98"/>
      <c r="QVE17" s="98"/>
      <c r="QVF17" s="98"/>
      <c r="QVG17" s="98"/>
      <c r="QVH17" s="98"/>
      <c r="QVI17" s="98"/>
      <c r="QVJ17" s="98"/>
      <c r="QVK17" s="98"/>
      <c r="QVL17" s="98"/>
      <c r="QVM17" s="98"/>
      <c r="QVN17" s="98"/>
      <c r="QVO17" s="98"/>
      <c r="QVP17" s="98"/>
      <c r="QVQ17" s="98"/>
      <c r="QVR17" s="98"/>
      <c r="QVS17" s="98"/>
      <c r="QVT17" s="98"/>
      <c r="QVU17" s="98"/>
      <c r="QVV17" s="98"/>
      <c r="QVW17" s="98"/>
      <c r="QVX17" s="98"/>
      <c r="QVY17" s="98"/>
      <c r="QVZ17" s="98"/>
      <c r="QWA17" s="98"/>
      <c r="QWB17" s="98"/>
      <c r="QWC17" s="98"/>
      <c r="QWD17" s="98"/>
      <c r="QWE17" s="98"/>
      <c r="QWF17" s="98"/>
      <c r="QWG17" s="98"/>
      <c r="QWH17" s="98"/>
      <c r="QWI17" s="98"/>
      <c r="QWJ17" s="98"/>
      <c r="QWK17" s="98"/>
      <c r="QWL17" s="98"/>
      <c r="QWM17" s="98"/>
      <c r="QWN17" s="98"/>
      <c r="QWO17" s="98"/>
      <c r="QWP17" s="98"/>
      <c r="QWQ17" s="98"/>
      <c r="QWR17" s="98"/>
      <c r="QWS17" s="98"/>
      <c r="QWT17" s="98"/>
      <c r="QWU17" s="98"/>
      <c r="QWV17" s="98"/>
      <c r="QWW17" s="98"/>
      <c r="QWX17" s="98"/>
      <c r="QWY17" s="98"/>
      <c r="QWZ17" s="98"/>
      <c r="QXA17" s="98"/>
      <c r="QXB17" s="98"/>
      <c r="QXC17" s="98"/>
      <c r="QXD17" s="98"/>
      <c r="QXE17" s="98"/>
      <c r="QXF17" s="98"/>
      <c r="QXG17" s="98"/>
      <c r="QXH17" s="98"/>
      <c r="QXI17" s="98"/>
      <c r="QXJ17" s="98"/>
      <c r="QXK17" s="98"/>
      <c r="QXL17" s="98"/>
      <c r="QXM17" s="98"/>
      <c r="QXN17" s="98"/>
      <c r="QXO17" s="98"/>
      <c r="QXP17" s="98"/>
      <c r="QXQ17" s="98"/>
      <c r="QXR17" s="98"/>
      <c r="QXS17" s="98"/>
      <c r="QXT17" s="98"/>
      <c r="QXU17" s="98"/>
      <c r="QXV17" s="98"/>
      <c r="QXW17" s="98"/>
      <c r="QXX17" s="98"/>
      <c r="QXY17" s="98"/>
      <c r="QXZ17" s="98"/>
      <c r="QYA17" s="98"/>
      <c r="QYB17" s="98"/>
      <c r="QYC17" s="98"/>
      <c r="QYD17" s="98"/>
      <c r="QYE17" s="98"/>
      <c r="QYF17" s="98"/>
      <c r="QYG17" s="98"/>
      <c r="QYH17" s="98"/>
      <c r="QYI17" s="98"/>
      <c r="QYJ17" s="98"/>
      <c r="QYK17" s="98"/>
      <c r="QYL17" s="98"/>
      <c r="QYM17" s="98"/>
      <c r="QYN17" s="98"/>
      <c r="QYO17" s="98"/>
      <c r="QYP17" s="98"/>
      <c r="QYQ17" s="98"/>
      <c r="QYR17" s="98"/>
      <c r="QYS17" s="98"/>
      <c r="QYT17" s="98"/>
      <c r="QYU17" s="98"/>
      <c r="QYV17" s="98"/>
      <c r="QYW17" s="98"/>
      <c r="QYX17" s="98"/>
      <c r="QYY17" s="98"/>
      <c r="QYZ17" s="98"/>
      <c r="QZA17" s="98"/>
      <c r="QZB17" s="98"/>
      <c r="QZC17" s="98"/>
      <c r="QZD17" s="98"/>
      <c r="QZE17" s="98"/>
      <c r="QZF17" s="98"/>
      <c r="QZG17" s="98"/>
      <c r="QZH17" s="98"/>
      <c r="QZI17" s="98"/>
      <c r="QZJ17" s="98"/>
      <c r="QZK17" s="98"/>
      <c r="QZL17" s="98"/>
      <c r="QZM17" s="98"/>
      <c r="QZN17" s="98"/>
      <c r="QZO17" s="98"/>
      <c r="QZP17" s="98"/>
      <c r="QZQ17" s="98"/>
      <c r="QZR17" s="98"/>
      <c r="QZS17" s="98"/>
      <c r="QZT17" s="98"/>
      <c r="QZU17" s="98"/>
      <c r="QZV17" s="98"/>
      <c r="QZW17" s="98"/>
      <c r="QZX17" s="98"/>
      <c r="QZY17" s="98"/>
      <c r="QZZ17" s="98"/>
      <c r="RAA17" s="98"/>
      <c r="RAB17" s="98"/>
      <c r="RAC17" s="98"/>
      <c r="RAD17" s="98"/>
      <c r="RAE17" s="98"/>
      <c r="RAF17" s="98"/>
      <c r="RAG17" s="98"/>
      <c r="RAH17" s="98"/>
      <c r="RAI17" s="98"/>
      <c r="RAJ17" s="98"/>
      <c r="RAK17" s="98"/>
      <c r="RAL17" s="98"/>
      <c r="RAM17" s="98"/>
      <c r="RAN17" s="98"/>
      <c r="RAO17" s="98"/>
      <c r="RAP17" s="98"/>
      <c r="RAQ17" s="98"/>
      <c r="RAR17" s="98"/>
      <c r="RAS17" s="98"/>
      <c r="RAT17" s="98"/>
      <c r="RAU17" s="98"/>
      <c r="RAV17" s="98"/>
      <c r="RAW17" s="98"/>
      <c r="RAX17" s="98"/>
      <c r="RAY17" s="98"/>
      <c r="RAZ17" s="98"/>
      <c r="RBA17" s="98"/>
      <c r="RBB17" s="98"/>
      <c r="RBC17" s="98"/>
      <c r="RBD17" s="98"/>
      <c r="RBE17" s="98"/>
      <c r="RBF17" s="98"/>
      <c r="RBG17" s="98"/>
      <c r="RBH17" s="98"/>
      <c r="RBI17" s="98"/>
      <c r="RBJ17" s="98"/>
      <c r="RBK17" s="98"/>
      <c r="RBL17" s="98"/>
      <c r="RBM17" s="98"/>
      <c r="RBN17" s="98"/>
      <c r="RBO17" s="98"/>
      <c r="RBP17" s="98"/>
      <c r="RBQ17" s="98"/>
      <c r="RBR17" s="98"/>
      <c r="RBS17" s="98"/>
      <c r="RBT17" s="98"/>
      <c r="RBU17" s="98"/>
      <c r="RBV17" s="98"/>
      <c r="RBW17" s="98"/>
      <c r="RBX17" s="98"/>
      <c r="RBY17" s="98"/>
      <c r="RBZ17" s="98"/>
      <c r="RCA17" s="98"/>
      <c r="RCB17" s="98"/>
      <c r="RCC17" s="98"/>
      <c r="RCD17" s="98"/>
      <c r="RCE17" s="98"/>
      <c r="RCF17" s="98"/>
      <c r="RCG17" s="98"/>
      <c r="RCH17" s="98"/>
      <c r="RCI17" s="98"/>
      <c r="RCJ17" s="98"/>
      <c r="RCK17" s="98"/>
      <c r="RCL17" s="98"/>
      <c r="RCM17" s="98"/>
      <c r="RCN17" s="98"/>
      <c r="RCO17" s="98"/>
      <c r="RCP17" s="98"/>
      <c r="RCQ17" s="98"/>
      <c r="RCR17" s="98"/>
      <c r="RCS17" s="98"/>
      <c r="RCT17" s="98"/>
      <c r="RCU17" s="98"/>
      <c r="RCV17" s="98"/>
      <c r="RCW17" s="98"/>
      <c r="RCX17" s="98"/>
      <c r="RCY17" s="98"/>
      <c r="RCZ17" s="98"/>
      <c r="RDA17" s="98"/>
      <c r="RDB17" s="98"/>
      <c r="RDC17" s="98"/>
      <c r="RDD17" s="98"/>
      <c r="RDE17" s="98"/>
      <c r="RDF17" s="98"/>
      <c r="RDG17" s="98"/>
      <c r="RDH17" s="98"/>
      <c r="RDI17" s="98"/>
      <c r="RDJ17" s="98"/>
      <c r="RDK17" s="98"/>
      <c r="RDL17" s="98"/>
      <c r="RDM17" s="98"/>
      <c r="RDN17" s="98"/>
      <c r="RDO17" s="98"/>
      <c r="RDP17" s="98"/>
      <c r="RDQ17" s="98"/>
      <c r="RDR17" s="98"/>
      <c r="RDS17" s="98"/>
      <c r="RDT17" s="98"/>
      <c r="RDU17" s="98"/>
      <c r="RDV17" s="98"/>
      <c r="RDW17" s="98"/>
      <c r="RDX17" s="98"/>
      <c r="RDY17" s="98"/>
      <c r="RDZ17" s="98"/>
      <c r="REA17" s="98"/>
      <c r="REB17" s="98"/>
      <c r="REC17" s="98"/>
      <c r="RED17" s="98"/>
      <c r="REE17" s="98"/>
      <c r="REF17" s="98"/>
      <c r="REG17" s="98"/>
      <c r="REH17" s="98"/>
      <c r="REI17" s="98"/>
      <c r="REJ17" s="98"/>
      <c r="REK17" s="98"/>
      <c r="REL17" s="98"/>
      <c r="REM17" s="98"/>
      <c r="REN17" s="98"/>
      <c r="REO17" s="98"/>
      <c r="REP17" s="98"/>
      <c r="REQ17" s="98"/>
      <c r="RER17" s="98"/>
      <c r="RES17" s="98"/>
      <c r="RET17" s="98"/>
      <c r="REU17" s="98"/>
      <c r="REV17" s="98"/>
      <c r="REW17" s="98"/>
      <c r="REX17" s="98"/>
      <c r="REY17" s="98"/>
      <c r="REZ17" s="98"/>
      <c r="RFA17" s="98"/>
      <c r="RFB17" s="98"/>
      <c r="RFC17" s="98"/>
      <c r="RFD17" s="98"/>
      <c r="RFE17" s="98"/>
      <c r="RFF17" s="98"/>
      <c r="RFG17" s="98"/>
      <c r="RFH17" s="98"/>
      <c r="RFI17" s="98"/>
      <c r="RFJ17" s="98"/>
      <c r="RFK17" s="98"/>
      <c r="RFL17" s="98"/>
      <c r="RFM17" s="98"/>
      <c r="RFN17" s="98"/>
      <c r="RFO17" s="98"/>
      <c r="RFP17" s="98"/>
      <c r="RFQ17" s="98"/>
      <c r="RFR17" s="98"/>
      <c r="RFS17" s="98"/>
      <c r="RFT17" s="98"/>
      <c r="RFU17" s="98"/>
      <c r="RFV17" s="98"/>
      <c r="RFW17" s="98"/>
      <c r="RFX17" s="98"/>
      <c r="RFY17" s="98"/>
      <c r="RFZ17" s="98"/>
      <c r="RGA17" s="98"/>
      <c r="RGB17" s="98"/>
      <c r="RGC17" s="98"/>
      <c r="RGD17" s="98"/>
      <c r="RGE17" s="98"/>
      <c r="RGF17" s="98"/>
      <c r="RGG17" s="98"/>
      <c r="RGH17" s="98"/>
      <c r="RGI17" s="98"/>
      <c r="RGJ17" s="98"/>
      <c r="RGK17" s="98"/>
      <c r="RGL17" s="98"/>
      <c r="RGM17" s="98"/>
      <c r="RGN17" s="98"/>
      <c r="RGO17" s="98"/>
      <c r="RGP17" s="98"/>
      <c r="RGQ17" s="98"/>
      <c r="RGR17" s="98"/>
      <c r="RGS17" s="98"/>
      <c r="RGT17" s="98"/>
      <c r="RGU17" s="98"/>
      <c r="RGV17" s="98"/>
      <c r="RGW17" s="98"/>
      <c r="RGX17" s="98"/>
      <c r="RGY17" s="98"/>
      <c r="RGZ17" s="98"/>
      <c r="RHA17" s="98"/>
      <c r="RHB17" s="98"/>
      <c r="RHC17" s="98"/>
      <c r="RHD17" s="98"/>
      <c r="RHE17" s="98"/>
      <c r="RHF17" s="98"/>
      <c r="RHG17" s="98"/>
      <c r="RHH17" s="98"/>
      <c r="RHI17" s="98"/>
      <c r="RHJ17" s="98"/>
      <c r="RHK17" s="98"/>
      <c r="RHL17" s="98"/>
      <c r="RHM17" s="98"/>
      <c r="RHN17" s="98"/>
      <c r="RHO17" s="98"/>
      <c r="RHP17" s="98"/>
      <c r="RHQ17" s="98"/>
      <c r="RHR17" s="98"/>
      <c r="RHS17" s="98"/>
      <c r="RHT17" s="98"/>
      <c r="RHU17" s="98"/>
      <c r="RHV17" s="98"/>
      <c r="RHW17" s="98"/>
      <c r="RHX17" s="98"/>
      <c r="RHY17" s="98"/>
      <c r="RHZ17" s="98"/>
      <c r="RIA17" s="98"/>
      <c r="RIB17" s="98"/>
      <c r="RIC17" s="98"/>
      <c r="RID17" s="98"/>
      <c r="RIE17" s="98"/>
      <c r="RIF17" s="98"/>
      <c r="RIG17" s="98"/>
      <c r="RIH17" s="98"/>
      <c r="RII17" s="98"/>
      <c r="RIJ17" s="98"/>
      <c r="RIK17" s="98"/>
      <c r="RIL17" s="98"/>
      <c r="RIM17" s="98"/>
      <c r="RIN17" s="98"/>
      <c r="RIO17" s="98"/>
      <c r="RIP17" s="98"/>
      <c r="RIQ17" s="98"/>
      <c r="RIR17" s="98"/>
      <c r="RIS17" s="98"/>
      <c r="RIT17" s="98"/>
      <c r="RIU17" s="98"/>
      <c r="RIV17" s="98"/>
      <c r="RIW17" s="98"/>
      <c r="RIX17" s="98"/>
      <c r="RIY17" s="98"/>
      <c r="RIZ17" s="98"/>
      <c r="RJA17" s="98"/>
      <c r="RJB17" s="98"/>
      <c r="RJC17" s="98"/>
      <c r="RJD17" s="98"/>
      <c r="RJE17" s="98"/>
      <c r="RJF17" s="98"/>
      <c r="RJG17" s="98"/>
      <c r="RJH17" s="98"/>
      <c r="RJI17" s="98"/>
      <c r="RJJ17" s="98"/>
      <c r="RJK17" s="98"/>
      <c r="RJL17" s="98"/>
      <c r="RJM17" s="98"/>
      <c r="RJN17" s="98"/>
      <c r="RJO17" s="98"/>
      <c r="RJP17" s="98"/>
      <c r="RJQ17" s="98"/>
      <c r="RJR17" s="98"/>
      <c r="RJS17" s="98"/>
      <c r="RJT17" s="98"/>
      <c r="RJU17" s="98"/>
      <c r="RJV17" s="98"/>
      <c r="RJW17" s="98"/>
      <c r="RJX17" s="98"/>
      <c r="RJY17" s="98"/>
      <c r="RJZ17" s="98"/>
      <c r="RKA17" s="98"/>
      <c r="RKB17" s="98"/>
      <c r="RKC17" s="98"/>
      <c r="RKD17" s="98"/>
      <c r="RKE17" s="98"/>
      <c r="RKF17" s="98"/>
      <c r="RKG17" s="98"/>
      <c r="RKH17" s="98"/>
      <c r="RKI17" s="98"/>
      <c r="RKJ17" s="98"/>
      <c r="RKK17" s="98"/>
      <c r="RKL17" s="98"/>
      <c r="RKM17" s="98"/>
      <c r="RKN17" s="98"/>
      <c r="RKO17" s="98"/>
      <c r="RKP17" s="98"/>
      <c r="RKQ17" s="98"/>
      <c r="RKR17" s="98"/>
      <c r="RKS17" s="98"/>
      <c r="RKT17" s="98"/>
      <c r="RKU17" s="98"/>
      <c r="RKV17" s="98"/>
      <c r="RKW17" s="98"/>
      <c r="RKX17" s="98"/>
      <c r="RKY17" s="98"/>
      <c r="RKZ17" s="98"/>
      <c r="RLA17" s="98"/>
      <c r="RLB17" s="98"/>
      <c r="RLC17" s="98"/>
      <c r="RLD17" s="98"/>
      <c r="RLE17" s="98"/>
      <c r="RLF17" s="98"/>
      <c r="RLG17" s="98"/>
      <c r="RLH17" s="98"/>
      <c r="RLI17" s="98"/>
      <c r="RLJ17" s="98"/>
      <c r="RLK17" s="98"/>
      <c r="RLL17" s="98"/>
      <c r="RLM17" s="98"/>
      <c r="RLN17" s="98"/>
      <c r="RLO17" s="98"/>
      <c r="RLP17" s="98"/>
      <c r="RLQ17" s="98"/>
      <c r="RLR17" s="98"/>
      <c r="RLS17" s="98"/>
      <c r="RLT17" s="98"/>
      <c r="RLU17" s="98"/>
      <c r="RLV17" s="98"/>
      <c r="RLW17" s="98"/>
      <c r="RLX17" s="98"/>
      <c r="RLY17" s="98"/>
      <c r="RLZ17" s="98"/>
      <c r="RMA17" s="98"/>
      <c r="RMB17" s="98"/>
      <c r="RMC17" s="98"/>
      <c r="RMD17" s="98"/>
      <c r="RME17" s="98"/>
      <c r="RMF17" s="98"/>
      <c r="RMG17" s="98"/>
      <c r="RMH17" s="98"/>
      <c r="RMI17" s="98"/>
      <c r="RMJ17" s="98"/>
      <c r="RMK17" s="98"/>
      <c r="RML17" s="98"/>
      <c r="RMM17" s="98"/>
      <c r="RMN17" s="98"/>
      <c r="RMO17" s="98"/>
      <c r="RMP17" s="98"/>
      <c r="RMQ17" s="98"/>
      <c r="RMR17" s="98"/>
      <c r="RMS17" s="98"/>
      <c r="RMT17" s="98"/>
      <c r="RMU17" s="98"/>
      <c r="RMV17" s="98"/>
      <c r="RMW17" s="98"/>
      <c r="RMX17" s="98"/>
      <c r="RMY17" s="98"/>
      <c r="RMZ17" s="98"/>
      <c r="RNA17" s="98"/>
      <c r="RNB17" s="98"/>
      <c r="RNC17" s="98"/>
      <c r="RND17" s="98"/>
      <c r="RNE17" s="98"/>
      <c r="RNF17" s="98"/>
      <c r="RNG17" s="98"/>
      <c r="RNH17" s="98"/>
      <c r="RNI17" s="98"/>
      <c r="RNJ17" s="98"/>
      <c r="RNK17" s="98"/>
      <c r="RNL17" s="98"/>
      <c r="RNM17" s="98"/>
      <c r="RNN17" s="98"/>
      <c r="RNO17" s="98"/>
      <c r="RNP17" s="98"/>
      <c r="RNQ17" s="98"/>
      <c r="RNR17" s="98"/>
      <c r="RNS17" s="98"/>
      <c r="RNT17" s="98"/>
      <c r="RNU17" s="98"/>
      <c r="RNV17" s="98"/>
      <c r="RNW17" s="98"/>
      <c r="RNX17" s="98"/>
      <c r="RNY17" s="98"/>
      <c r="RNZ17" s="98"/>
      <c r="ROA17" s="98"/>
      <c r="ROB17" s="98"/>
      <c r="ROC17" s="98"/>
      <c r="ROD17" s="98"/>
      <c r="ROE17" s="98"/>
      <c r="ROF17" s="98"/>
      <c r="ROG17" s="98"/>
      <c r="ROH17" s="98"/>
      <c r="ROI17" s="98"/>
      <c r="ROJ17" s="98"/>
      <c r="ROK17" s="98"/>
      <c r="ROL17" s="98"/>
      <c r="ROM17" s="98"/>
      <c r="RON17" s="98"/>
      <c r="ROO17" s="98"/>
      <c r="ROP17" s="98"/>
      <c r="ROQ17" s="98"/>
      <c r="ROR17" s="98"/>
      <c r="ROS17" s="98"/>
      <c r="ROT17" s="98"/>
      <c r="ROU17" s="98"/>
      <c r="ROV17" s="98"/>
      <c r="ROW17" s="98"/>
      <c r="ROX17" s="98"/>
      <c r="ROY17" s="98"/>
      <c r="ROZ17" s="98"/>
      <c r="RPA17" s="98"/>
      <c r="RPB17" s="98"/>
      <c r="RPC17" s="98"/>
      <c r="RPD17" s="98"/>
      <c r="RPE17" s="98"/>
      <c r="RPF17" s="98"/>
      <c r="RPG17" s="98"/>
      <c r="RPH17" s="98"/>
      <c r="RPI17" s="98"/>
      <c r="RPJ17" s="98"/>
      <c r="RPK17" s="98"/>
      <c r="RPL17" s="98"/>
      <c r="RPM17" s="98"/>
      <c r="RPN17" s="98"/>
      <c r="RPO17" s="98"/>
      <c r="RPP17" s="98"/>
      <c r="RPQ17" s="98"/>
      <c r="RPR17" s="98"/>
      <c r="RPS17" s="98"/>
      <c r="RPT17" s="98"/>
      <c r="RPU17" s="98"/>
      <c r="RPV17" s="98"/>
      <c r="RPW17" s="98"/>
      <c r="RPX17" s="98"/>
      <c r="RPY17" s="98"/>
      <c r="RPZ17" s="98"/>
      <c r="RQA17" s="98"/>
      <c r="RQB17" s="98"/>
      <c r="RQC17" s="98"/>
      <c r="RQD17" s="98"/>
      <c r="RQE17" s="98"/>
      <c r="RQF17" s="98"/>
      <c r="RQG17" s="98"/>
      <c r="RQH17" s="98"/>
      <c r="RQI17" s="98"/>
      <c r="RQJ17" s="98"/>
      <c r="RQK17" s="98"/>
      <c r="RQL17" s="98"/>
      <c r="RQM17" s="98"/>
      <c r="RQN17" s="98"/>
      <c r="RQO17" s="98"/>
      <c r="RQP17" s="98"/>
      <c r="RQQ17" s="98"/>
      <c r="RQR17" s="98"/>
      <c r="RQS17" s="98"/>
      <c r="RQT17" s="98"/>
      <c r="RQU17" s="98"/>
      <c r="RQV17" s="98"/>
      <c r="RQW17" s="98"/>
      <c r="RQX17" s="98"/>
      <c r="RQY17" s="98"/>
      <c r="RQZ17" s="98"/>
      <c r="RRA17" s="98"/>
      <c r="RRB17" s="98"/>
      <c r="RRC17" s="98"/>
      <c r="RRD17" s="98"/>
      <c r="RRE17" s="98"/>
      <c r="RRF17" s="98"/>
      <c r="RRG17" s="98"/>
      <c r="RRH17" s="98"/>
      <c r="RRI17" s="98"/>
      <c r="RRJ17" s="98"/>
      <c r="RRK17" s="98"/>
      <c r="RRL17" s="98"/>
      <c r="RRM17" s="98"/>
      <c r="RRN17" s="98"/>
      <c r="RRO17" s="98"/>
      <c r="RRP17" s="98"/>
      <c r="RRQ17" s="98"/>
      <c r="RRR17" s="98"/>
      <c r="RRS17" s="98"/>
      <c r="RRT17" s="98"/>
      <c r="RRU17" s="98"/>
      <c r="RRV17" s="98"/>
      <c r="RRW17" s="98"/>
      <c r="RRX17" s="98"/>
      <c r="RRY17" s="98"/>
      <c r="RRZ17" s="98"/>
      <c r="RSA17" s="98"/>
      <c r="RSB17" s="98"/>
      <c r="RSC17" s="98"/>
      <c r="RSD17" s="98"/>
      <c r="RSE17" s="98"/>
      <c r="RSF17" s="98"/>
      <c r="RSG17" s="98"/>
      <c r="RSH17" s="98"/>
      <c r="RSI17" s="98"/>
      <c r="RSJ17" s="98"/>
      <c r="RSK17" s="98"/>
      <c r="RSL17" s="98"/>
      <c r="RSM17" s="98"/>
      <c r="RSN17" s="98"/>
      <c r="RSO17" s="98"/>
      <c r="RSP17" s="98"/>
      <c r="RSQ17" s="98"/>
      <c r="RSR17" s="98"/>
      <c r="RSS17" s="98"/>
      <c r="RST17" s="98"/>
      <c r="RSU17" s="98"/>
      <c r="RSV17" s="98"/>
      <c r="RSW17" s="98"/>
      <c r="RSX17" s="98"/>
      <c r="RSY17" s="98"/>
      <c r="RSZ17" s="98"/>
      <c r="RTA17" s="98"/>
      <c r="RTB17" s="98"/>
      <c r="RTC17" s="98"/>
      <c r="RTD17" s="98"/>
      <c r="RTE17" s="98"/>
      <c r="RTF17" s="98"/>
      <c r="RTG17" s="98"/>
      <c r="RTH17" s="98"/>
      <c r="RTI17" s="98"/>
      <c r="RTJ17" s="98"/>
      <c r="RTK17" s="98"/>
      <c r="RTL17" s="98"/>
      <c r="RTM17" s="98"/>
      <c r="RTN17" s="98"/>
      <c r="RTO17" s="98"/>
      <c r="RTP17" s="98"/>
      <c r="RTQ17" s="98"/>
      <c r="RTR17" s="98"/>
      <c r="RTS17" s="98"/>
      <c r="RTT17" s="98"/>
      <c r="RTU17" s="98"/>
      <c r="RTV17" s="98"/>
      <c r="RTW17" s="98"/>
      <c r="RTX17" s="98"/>
      <c r="RTY17" s="98"/>
      <c r="RTZ17" s="98"/>
      <c r="RUA17" s="98"/>
      <c r="RUB17" s="98"/>
      <c r="RUC17" s="98"/>
      <c r="RUD17" s="98"/>
      <c r="RUE17" s="98"/>
      <c r="RUF17" s="98"/>
      <c r="RUG17" s="98"/>
      <c r="RUH17" s="98"/>
      <c r="RUI17" s="98"/>
      <c r="RUJ17" s="98"/>
      <c r="RUK17" s="98"/>
      <c r="RUL17" s="98"/>
      <c r="RUM17" s="98"/>
      <c r="RUN17" s="98"/>
      <c r="RUO17" s="98"/>
      <c r="RUP17" s="98"/>
      <c r="RUQ17" s="98"/>
      <c r="RUR17" s="98"/>
      <c r="RUS17" s="98"/>
      <c r="RUT17" s="98"/>
      <c r="RUU17" s="98"/>
      <c r="RUV17" s="98"/>
      <c r="RUW17" s="98"/>
      <c r="RUX17" s="98"/>
      <c r="RUY17" s="98"/>
      <c r="RUZ17" s="98"/>
      <c r="RVA17" s="98"/>
      <c r="RVB17" s="98"/>
      <c r="RVC17" s="98"/>
      <c r="RVD17" s="98"/>
      <c r="RVE17" s="98"/>
      <c r="RVF17" s="98"/>
      <c r="RVG17" s="98"/>
      <c r="RVH17" s="98"/>
      <c r="RVI17" s="98"/>
      <c r="RVJ17" s="98"/>
      <c r="RVK17" s="98"/>
      <c r="RVL17" s="98"/>
      <c r="RVM17" s="98"/>
      <c r="RVN17" s="98"/>
      <c r="RVO17" s="98"/>
      <c r="RVP17" s="98"/>
      <c r="RVQ17" s="98"/>
      <c r="RVR17" s="98"/>
      <c r="RVS17" s="98"/>
      <c r="RVT17" s="98"/>
      <c r="RVU17" s="98"/>
      <c r="RVV17" s="98"/>
      <c r="RVW17" s="98"/>
      <c r="RVX17" s="98"/>
      <c r="RVY17" s="98"/>
      <c r="RVZ17" s="98"/>
      <c r="RWA17" s="98"/>
      <c r="RWB17" s="98"/>
      <c r="RWC17" s="98"/>
      <c r="RWD17" s="98"/>
      <c r="RWE17" s="98"/>
      <c r="RWF17" s="98"/>
      <c r="RWG17" s="98"/>
      <c r="RWH17" s="98"/>
      <c r="RWI17" s="98"/>
      <c r="RWJ17" s="98"/>
      <c r="RWK17" s="98"/>
      <c r="RWL17" s="98"/>
      <c r="RWM17" s="98"/>
      <c r="RWN17" s="98"/>
      <c r="RWO17" s="98"/>
      <c r="RWP17" s="98"/>
      <c r="RWQ17" s="98"/>
      <c r="RWR17" s="98"/>
      <c r="RWS17" s="98"/>
      <c r="RWT17" s="98"/>
      <c r="RWU17" s="98"/>
      <c r="RWV17" s="98"/>
      <c r="RWW17" s="98"/>
      <c r="RWX17" s="98"/>
      <c r="RWY17" s="98"/>
      <c r="RWZ17" s="98"/>
      <c r="RXA17" s="98"/>
      <c r="RXB17" s="98"/>
      <c r="RXC17" s="98"/>
      <c r="RXD17" s="98"/>
      <c r="RXE17" s="98"/>
      <c r="RXF17" s="98"/>
      <c r="RXG17" s="98"/>
      <c r="RXH17" s="98"/>
      <c r="RXI17" s="98"/>
      <c r="RXJ17" s="98"/>
      <c r="RXK17" s="98"/>
      <c r="RXL17" s="98"/>
      <c r="RXM17" s="98"/>
      <c r="RXN17" s="98"/>
      <c r="RXO17" s="98"/>
      <c r="RXP17" s="98"/>
      <c r="RXQ17" s="98"/>
      <c r="RXR17" s="98"/>
      <c r="RXS17" s="98"/>
      <c r="RXT17" s="98"/>
      <c r="RXU17" s="98"/>
      <c r="RXV17" s="98"/>
      <c r="RXW17" s="98"/>
      <c r="RXX17" s="98"/>
      <c r="RXY17" s="98"/>
      <c r="RXZ17" s="98"/>
      <c r="RYA17" s="98"/>
      <c r="RYB17" s="98"/>
      <c r="RYC17" s="98"/>
      <c r="RYD17" s="98"/>
      <c r="RYE17" s="98"/>
      <c r="RYF17" s="98"/>
      <c r="RYG17" s="98"/>
      <c r="RYH17" s="98"/>
      <c r="RYI17" s="98"/>
      <c r="RYJ17" s="98"/>
      <c r="RYK17" s="98"/>
      <c r="RYL17" s="98"/>
      <c r="RYM17" s="98"/>
      <c r="RYN17" s="98"/>
      <c r="RYO17" s="98"/>
      <c r="RYP17" s="98"/>
      <c r="RYQ17" s="98"/>
      <c r="RYR17" s="98"/>
      <c r="RYS17" s="98"/>
      <c r="RYT17" s="98"/>
      <c r="RYU17" s="98"/>
      <c r="RYV17" s="98"/>
      <c r="RYW17" s="98"/>
      <c r="RYX17" s="98"/>
      <c r="RYY17" s="98"/>
      <c r="RYZ17" s="98"/>
      <c r="RZA17" s="98"/>
      <c r="RZB17" s="98"/>
      <c r="RZC17" s="98"/>
      <c r="RZD17" s="98"/>
      <c r="RZE17" s="98"/>
      <c r="RZF17" s="98"/>
      <c r="RZG17" s="98"/>
      <c r="RZH17" s="98"/>
      <c r="RZI17" s="98"/>
      <c r="RZJ17" s="98"/>
      <c r="RZK17" s="98"/>
      <c r="RZL17" s="98"/>
      <c r="RZM17" s="98"/>
      <c r="RZN17" s="98"/>
      <c r="RZO17" s="98"/>
      <c r="RZP17" s="98"/>
      <c r="RZQ17" s="98"/>
      <c r="RZR17" s="98"/>
      <c r="RZS17" s="98"/>
      <c r="RZT17" s="98"/>
      <c r="RZU17" s="98"/>
      <c r="RZV17" s="98"/>
      <c r="RZW17" s="98"/>
      <c r="RZX17" s="98"/>
      <c r="RZY17" s="98"/>
      <c r="RZZ17" s="98"/>
      <c r="SAA17" s="98"/>
      <c r="SAB17" s="98"/>
      <c r="SAC17" s="98"/>
      <c r="SAD17" s="98"/>
      <c r="SAE17" s="98"/>
      <c r="SAF17" s="98"/>
      <c r="SAG17" s="98"/>
      <c r="SAH17" s="98"/>
      <c r="SAI17" s="98"/>
      <c r="SAJ17" s="98"/>
      <c r="SAK17" s="98"/>
      <c r="SAL17" s="98"/>
      <c r="SAM17" s="98"/>
      <c r="SAN17" s="98"/>
      <c r="SAO17" s="98"/>
      <c r="SAP17" s="98"/>
      <c r="SAQ17" s="98"/>
      <c r="SAR17" s="98"/>
      <c r="SAS17" s="98"/>
      <c r="SAT17" s="98"/>
      <c r="SAU17" s="98"/>
      <c r="SAV17" s="98"/>
      <c r="SAW17" s="98"/>
      <c r="SAX17" s="98"/>
      <c r="SAY17" s="98"/>
      <c r="SAZ17" s="98"/>
      <c r="SBA17" s="98"/>
      <c r="SBB17" s="98"/>
      <c r="SBC17" s="98"/>
      <c r="SBD17" s="98"/>
      <c r="SBE17" s="98"/>
      <c r="SBF17" s="98"/>
      <c r="SBG17" s="98"/>
      <c r="SBH17" s="98"/>
      <c r="SBI17" s="98"/>
      <c r="SBJ17" s="98"/>
      <c r="SBK17" s="98"/>
      <c r="SBL17" s="98"/>
      <c r="SBM17" s="98"/>
      <c r="SBN17" s="98"/>
      <c r="SBO17" s="98"/>
      <c r="SBP17" s="98"/>
      <c r="SBQ17" s="98"/>
      <c r="SBR17" s="98"/>
      <c r="SBS17" s="98"/>
      <c r="SBT17" s="98"/>
      <c r="SBU17" s="98"/>
      <c r="SBV17" s="98"/>
      <c r="SBW17" s="98"/>
      <c r="SBX17" s="98"/>
      <c r="SBY17" s="98"/>
      <c r="SBZ17" s="98"/>
      <c r="SCA17" s="98"/>
      <c r="SCB17" s="98"/>
      <c r="SCC17" s="98"/>
      <c r="SCD17" s="98"/>
      <c r="SCE17" s="98"/>
      <c r="SCF17" s="98"/>
      <c r="SCG17" s="98"/>
      <c r="SCH17" s="98"/>
      <c r="SCI17" s="98"/>
      <c r="SCJ17" s="98"/>
      <c r="SCK17" s="98"/>
      <c r="SCL17" s="98"/>
      <c r="SCM17" s="98"/>
      <c r="SCN17" s="98"/>
      <c r="SCO17" s="98"/>
      <c r="SCP17" s="98"/>
      <c r="SCQ17" s="98"/>
      <c r="SCR17" s="98"/>
      <c r="SCS17" s="98"/>
      <c r="SCT17" s="98"/>
      <c r="SCU17" s="98"/>
      <c r="SCV17" s="98"/>
      <c r="SCW17" s="98"/>
      <c r="SCX17" s="98"/>
      <c r="SCY17" s="98"/>
      <c r="SCZ17" s="98"/>
      <c r="SDA17" s="98"/>
      <c r="SDB17" s="98"/>
      <c r="SDC17" s="98"/>
      <c r="SDD17" s="98"/>
      <c r="SDE17" s="98"/>
      <c r="SDF17" s="98"/>
      <c r="SDG17" s="98"/>
      <c r="SDH17" s="98"/>
      <c r="SDI17" s="98"/>
      <c r="SDJ17" s="98"/>
      <c r="SDK17" s="98"/>
      <c r="SDL17" s="98"/>
      <c r="SDM17" s="98"/>
      <c r="SDN17" s="98"/>
      <c r="SDO17" s="98"/>
      <c r="SDP17" s="98"/>
      <c r="SDQ17" s="98"/>
      <c r="SDR17" s="98"/>
      <c r="SDS17" s="98"/>
      <c r="SDT17" s="98"/>
      <c r="SDU17" s="98"/>
      <c r="SDV17" s="98"/>
      <c r="SDW17" s="98"/>
      <c r="SDX17" s="98"/>
      <c r="SDY17" s="98"/>
      <c r="SDZ17" s="98"/>
      <c r="SEA17" s="98"/>
      <c r="SEB17" s="98"/>
      <c r="SEC17" s="98"/>
      <c r="SED17" s="98"/>
      <c r="SEE17" s="98"/>
      <c r="SEF17" s="98"/>
      <c r="SEG17" s="98"/>
      <c r="SEH17" s="98"/>
      <c r="SEI17" s="98"/>
      <c r="SEJ17" s="98"/>
      <c r="SEK17" s="98"/>
      <c r="SEL17" s="98"/>
      <c r="SEM17" s="98"/>
      <c r="SEN17" s="98"/>
      <c r="SEO17" s="98"/>
      <c r="SEP17" s="98"/>
      <c r="SEQ17" s="98"/>
      <c r="SER17" s="98"/>
      <c r="SES17" s="98"/>
      <c r="SET17" s="98"/>
      <c r="SEU17" s="98"/>
      <c r="SEV17" s="98"/>
      <c r="SEW17" s="98"/>
      <c r="SEX17" s="98"/>
      <c r="SEY17" s="98"/>
      <c r="SEZ17" s="98"/>
      <c r="SFA17" s="98"/>
      <c r="SFB17" s="98"/>
      <c r="SFC17" s="98"/>
      <c r="SFD17" s="98"/>
      <c r="SFE17" s="98"/>
      <c r="SFF17" s="98"/>
      <c r="SFG17" s="98"/>
      <c r="SFH17" s="98"/>
      <c r="SFI17" s="98"/>
      <c r="SFJ17" s="98"/>
      <c r="SFK17" s="98"/>
      <c r="SFL17" s="98"/>
      <c r="SFM17" s="98"/>
      <c r="SFN17" s="98"/>
      <c r="SFO17" s="98"/>
      <c r="SFP17" s="98"/>
      <c r="SFQ17" s="98"/>
      <c r="SFR17" s="98"/>
      <c r="SFS17" s="98"/>
      <c r="SFT17" s="98"/>
      <c r="SFU17" s="98"/>
      <c r="SFV17" s="98"/>
      <c r="SFW17" s="98"/>
      <c r="SFX17" s="98"/>
      <c r="SFY17" s="98"/>
      <c r="SFZ17" s="98"/>
      <c r="SGA17" s="98"/>
      <c r="SGB17" s="98"/>
      <c r="SGC17" s="98"/>
      <c r="SGD17" s="98"/>
      <c r="SGE17" s="98"/>
      <c r="SGF17" s="98"/>
      <c r="SGG17" s="98"/>
      <c r="SGH17" s="98"/>
      <c r="SGI17" s="98"/>
      <c r="SGJ17" s="98"/>
      <c r="SGK17" s="98"/>
      <c r="SGL17" s="98"/>
      <c r="SGM17" s="98"/>
      <c r="SGN17" s="98"/>
      <c r="SGO17" s="98"/>
      <c r="SGP17" s="98"/>
      <c r="SGQ17" s="98"/>
      <c r="SGR17" s="98"/>
      <c r="SGS17" s="98"/>
      <c r="SGT17" s="98"/>
      <c r="SGU17" s="98"/>
      <c r="SGV17" s="98"/>
      <c r="SGW17" s="98"/>
      <c r="SGX17" s="98"/>
      <c r="SGY17" s="98"/>
      <c r="SGZ17" s="98"/>
      <c r="SHA17" s="98"/>
      <c r="SHB17" s="98"/>
      <c r="SHC17" s="98"/>
      <c r="SHD17" s="98"/>
      <c r="SHE17" s="98"/>
      <c r="SHF17" s="98"/>
      <c r="SHG17" s="98"/>
      <c r="SHH17" s="98"/>
      <c r="SHI17" s="98"/>
      <c r="SHJ17" s="98"/>
      <c r="SHK17" s="98"/>
      <c r="SHL17" s="98"/>
      <c r="SHM17" s="98"/>
      <c r="SHN17" s="98"/>
      <c r="SHO17" s="98"/>
      <c r="SHP17" s="98"/>
      <c r="SHQ17" s="98"/>
      <c r="SHR17" s="98"/>
      <c r="SHS17" s="98"/>
      <c r="SHT17" s="98"/>
      <c r="SHU17" s="98"/>
      <c r="SHV17" s="98"/>
      <c r="SHW17" s="98"/>
      <c r="SHX17" s="98"/>
      <c r="SHY17" s="98"/>
      <c r="SHZ17" s="98"/>
      <c r="SIA17" s="98"/>
      <c r="SIB17" s="98"/>
      <c r="SIC17" s="98"/>
      <c r="SID17" s="98"/>
      <c r="SIE17" s="98"/>
      <c r="SIF17" s="98"/>
      <c r="SIG17" s="98"/>
      <c r="SIH17" s="98"/>
      <c r="SII17" s="98"/>
      <c r="SIJ17" s="98"/>
      <c r="SIK17" s="98"/>
      <c r="SIL17" s="98"/>
      <c r="SIM17" s="98"/>
      <c r="SIN17" s="98"/>
      <c r="SIO17" s="98"/>
      <c r="SIP17" s="98"/>
      <c r="SIQ17" s="98"/>
      <c r="SIR17" s="98"/>
      <c r="SIS17" s="98"/>
      <c r="SIT17" s="98"/>
      <c r="SIU17" s="98"/>
      <c r="SIV17" s="98"/>
      <c r="SIW17" s="98"/>
      <c r="SIX17" s="98"/>
      <c r="SIY17" s="98"/>
      <c r="SIZ17" s="98"/>
      <c r="SJA17" s="98"/>
      <c r="SJB17" s="98"/>
      <c r="SJC17" s="98"/>
      <c r="SJD17" s="98"/>
      <c r="SJE17" s="98"/>
      <c r="SJF17" s="98"/>
      <c r="SJG17" s="98"/>
      <c r="SJH17" s="98"/>
      <c r="SJI17" s="98"/>
      <c r="SJJ17" s="98"/>
      <c r="SJK17" s="98"/>
      <c r="SJL17" s="98"/>
      <c r="SJM17" s="98"/>
      <c r="SJN17" s="98"/>
      <c r="SJO17" s="98"/>
      <c r="SJP17" s="98"/>
      <c r="SJQ17" s="98"/>
      <c r="SJR17" s="98"/>
      <c r="SJS17" s="98"/>
      <c r="SJT17" s="98"/>
      <c r="SJU17" s="98"/>
      <c r="SJV17" s="98"/>
      <c r="SJW17" s="98"/>
      <c r="SJX17" s="98"/>
      <c r="SJY17" s="98"/>
      <c r="SJZ17" s="98"/>
      <c r="SKA17" s="98"/>
      <c r="SKB17" s="98"/>
      <c r="SKC17" s="98"/>
      <c r="SKD17" s="98"/>
      <c r="SKE17" s="98"/>
      <c r="SKF17" s="98"/>
      <c r="SKG17" s="98"/>
      <c r="SKH17" s="98"/>
      <c r="SKI17" s="98"/>
      <c r="SKJ17" s="98"/>
      <c r="SKK17" s="98"/>
      <c r="SKL17" s="98"/>
      <c r="SKM17" s="98"/>
      <c r="SKN17" s="98"/>
      <c r="SKO17" s="98"/>
      <c r="SKP17" s="98"/>
      <c r="SKQ17" s="98"/>
      <c r="SKR17" s="98"/>
      <c r="SKS17" s="98"/>
      <c r="SKT17" s="98"/>
      <c r="SKU17" s="98"/>
      <c r="SKV17" s="98"/>
      <c r="SKW17" s="98"/>
      <c r="SKX17" s="98"/>
      <c r="SKY17" s="98"/>
      <c r="SKZ17" s="98"/>
      <c r="SLA17" s="98"/>
      <c r="SLB17" s="98"/>
      <c r="SLC17" s="98"/>
      <c r="SLD17" s="98"/>
      <c r="SLE17" s="98"/>
      <c r="SLF17" s="98"/>
      <c r="SLG17" s="98"/>
      <c r="SLH17" s="98"/>
      <c r="SLI17" s="98"/>
      <c r="SLJ17" s="98"/>
      <c r="SLK17" s="98"/>
      <c r="SLL17" s="98"/>
      <c r="SLM17" s="98"/>
      <c r="SLN17" s="98"/>
      <c r="SLO17" s="98"/>
      <c r="SLP17" s="98"/>
      <c r="SLQ17" s="98"/>
      <c r="SLR17" s="98"/>
      <c r="SLS17" s="98"/>
      <c r="SLT17" s="98"/>
      <c r="SLU17" s="98"/>
      <c r="SLV17" s="98"/>
      <c r="SLW17" s="98"/>
      <c r="SLX17" s="98"/>
      <c r="SLY17" s="98"/>
      <c r="SLZ17" s="98"/>
      <c r="SMA17" s="98"/>
      <c r="SMB17" s="98"/>
      <c r="SMC17" s="98"/>
      <c r="SMD17" s="98"/>
      <c r="SME17" s="98"/>
      <c r="SMF17" s="98"/>
      <c r="SMG17" s="98"/>
      <c r="SMH17" s="98"/>
      <c r="SMI17" s="98"/>
      <c r="SMJ17" s="98"/>
      <c r="SMK17" s="98"/>
      <c r="SML17" s="98"/>
      <c r="SMM17" s="98"/>
      <c r="SMN17" s="98"/>
      <c r="SMO17" s="98"/>
      <c r="SMP17" s="98"/>
      <c r="SMQ17" s="98"/>
      <c r="SMR17" s="98"/>
      <c r="SMS17" s="98"/>
      <c r="SMT17" s="98"/>
      <c r="SMU17" s="98"/>
      <c r="SMV17" s="98"/>
      <c r="SMW17" s="98"/>
      <c r="SMX17" s="98"/>
      <c r="SMY17" s="98"/>
      <c r="SMZ17" s="98"/>
      <c r="SNA17" s="98"/>
      <c r="SNB17" s="98"/>
      <c r="SNC17" s="98"/>
      <c r="SND17" s="98"/>
      <c r="SNE17" s="98"/>
      <c r="SNF17" s="98"/>
      <c r="SNG17" s="98"/>
      <c r="SNH17" s="98"/>
      <c r="SNI17" s="98"/>
      <c r="SNJ17" s="98"/>
      <c r="SNK17" s="98"/>
      <c r="SNL17" s="98"/>
      <c r="SNM17" s="98"/>
      <c r="SNN17" s="98"/>
      <c r="SNO17" s="98"/>
      <c r="SNP17" s="98"/>
      <c r="SNQ17" s="98"/>
      <c r="SNR17" s="98"/>
      <c r="SNS17" s="98"/>
      <c r="SNT17" s="98"/>
      <c r="SNU17" s="98"/>
      <c r="SNV17" s="98"/>
      <c r="SNW17" s="98"/>
      <c r="SNX17" s="98"/>
      <c r="SNY17" s="98"/>
      <c r="SNZ17" s="98"/>
      <c r="SOA17" s="98"/>
      <c r="SOB17" s="98"/>
      <c r="SOC17" s="98"/>
      <c r="SOD17" s="98"/>
      <c r="SOE17" s="98"/>
      <c r="SOF17" s="98"/>
      <c r="SOG17" s="98"/>
      <c r="SOH17" s="98"/>
      <c r="SOI17" s="98"/>
      <c r="SOJ17" s="98"/>
      <c r="SOK17" s="98"/>
      <c r="SOL17" s="98"/>
      <c r="SOM17" s="98"/>
      <c r="SON17" s="98"/>
      <c r="SOO17" s="98"/>
      <c r="SOP17" s="98"/>
      <c r="SOQ17" s="98"/>
      <c r="SOR17" s="98"/>
      <c r="SOS17" s="98"/>
      <c r="SOT17" s="98"/>
      <c r="SOU17" s="98"/>
      <c r="SOV17" s="98"/>
      <c r="SOW17" s="98"/>
      <c r="SOX17" s="98"/>
      <c r="SOY17" s="98"/>
      <c r="SOZ17" s="98"/>
      <c r="SPA17" s="98"/>
      <c r="SPB17" s="98"/>
      <c r="SPC17" s="98"/>
      <c r="SPD17" s="98"/>
      <c r="SPE17" s="98"/>
      <c r="SPF17" s="98"/>
      <c r="SPG17" s="98"/>
      <c r="SPH17" s="98"/>
      <c r="SPI17" s="98"/>
      <c r="SPJ17" s="98"/>
      <c r="SPK17" s="98"/>
      <c r="SPL17" s="98"/>
      <c r="SPM17" s="98"/>
      <c r="SPN17" s="98"/>
      <c r="SPO17" s="98"/>
      <c r="SPP17" s="98"/>
      <c r="SPQ17" s="98"/>
      <c r="SPR17" s="98"/>
      <c r="SPS17" s="98"/>
      <c r="SPT17" s="98"/>
      <c r="SPU17" s="98"/>
      <c r="SPV17" s="98"/>
      <c r="SPW17" s="98"/>
      <c r="SPX17" s="98"/>
      <c r="SPY17" s="98"/>
      <c r="SPZ17" s="98"/>
      <c r="SQA17" s="98"/>
      <c r="SQB17" s="98"/>
      <c r="SQC17" s="98"/>
      <c r="SQD17" s="98"/>
      <c r="SQE17" s="98"/>
      <c r="SQF17" s="98"/>
      <c r="SQG17" s="98"/>
      <c r="SQH17" s="98"/>
      <c r="SQI17" s="98"/>
      <c r="SQJ17" s="98"/>
      <c r="SQK17" s="98"/>
      <c r="SQL17" s="98"/>
      <c r="SQM17" s="98"/>
      <c r="SQN17" s="98"/>
      <c r="SQO17" s="98"/>
      <c r="SQP17" s="98"/>
      <c r="SQQ17" s="98"/>
      <c r="SQR17" s="98"/>
      <c r="SQS17" s="98"/>
      <c r="SQT17" s="98"/>
      <c r="SQU17" s="98"/>
      <c r="SQV17" s="98"/>
      <c r="SQW17" s="98"/>
      <c r="SQX17" s="98"/>
      <c r="SQY17" s="98"/>
      <c r="SQZ17" s="98"/>
      <c r="SRA17" s="98"/>
      <c r="SRB17" s="98"/>
      <c r="SRC17" s="98"/>
      <c r="SRD17" s="98"/>
      <c r="SRE17" s="98"/>
      <c r="SRF17" s="98"/>
      <c r="SRG17" s="98"/>
      <c r="SRH17" s="98"/>
      <c r="SRI17" s="98"/>
      <c r="SRJ17" s="98"/>
      <c r="SRK17" s="98"/>
      <c r="SRL17" s="98"/>
      <c r="SRM17" s="98"/>
      <c r="SRN17" s="98"/>
      <c r="SRO17" s="98"/>
      <c r="SRP17" s="98"/>
      <c r="SRQ17" s="98"/>
      <c r="SRR17" s="98"/>
      <c r="SRS17" s="98"/>
      <c r="SRT17" s="98"/>
      <c r="SRU17" s="98"/>
      <c r="SRV17" s="98"/>
      <c r="SRW17" s="98"/>
      <c r="SRX17" s="98"/>
      <c r="SRY17" s="98"/>
      <c r="SRZ17" s="98"/>
      <c r="SSA17" s="98"/>
      <c r="SSB17" s="98"/>
      <c r="SSC17" s="98"/>
      <c r="SSD17" s="98"/>
      <c r="SSE17" s="98"/>
      <c r="SSF17" s="98"/>
      <c r="SSG17" s="98"/>
      <c r="SSH17" s="98"/>
      <c r="SSI17" s="98"/>
      <c r="SSJ17" s="98"/>
      <c r="SSK17" s="98"/>
      <c r="SSL17" s="98"/>
      <c r="SSM17" s="98"/>
      <c r="SSN17" s="98"/>
      <c r="SSO17" s="98"/>
      <c r="SSP17" s="98"/>
      <c r="SSQ17" s="98"/>
      <c r="SSR17" s="98"/>
      <c r="SSS17" s="98"/>
      <c r="SST17" s="98"/>
      <c r="SSU17" s="98"/>
      <c r="SSV17" s="98"/>
      <c r="SSW17" s="98"/>
      <c r="SSX17" s="98"/>
      <c r="SSY17" s="98"/>
      <c r="SSZ17" s="98"/>
      <c r="STA17" s="98"/>
      <c r="STB17" s="98"/>
      <c r="STC17" s="98"/>
      <c r="STD17" s="98"/>
      <c r="STE17" s="98"/>
      <c r="STF17" s="98"/>
      <c r="STG17" s="98"/>
      <c r="STH17" s="98"/>
      <c r="STI17" s="98"/>
      <c r="STJ17" s="98"/>
      <c r="STK17" s="98"/>
      <c r="STL17" s="98"/>
      <c r="STM17" s="98"/>
      <c r="STN17" s="98"/>
      <c r="STO17" s="98"/>
      <c r="STP17" s="98"/>
      <c r="STQ17" s="98"/>
      <c r="STR17" s="98"/>
      <c r="STS17" s="98"/>
      <c r="STT17" s="98"/>
      <c r="STU17" s="98"/>
      <c r="STV17" s="98"/>
      <c r="STW17" s="98"/>
      <c r="STX17" s="98"/>
      <c r="STY17" s="98"/>
      <c r="STZ17" s="98"/>
      <c r="SUA17" s="98"/>
      <c r="SUB17" s="98"/>
      <c r="SUC17" s="98"/>
      <c r="SUD17" s="98"/>
      <c r="SUE17" s="98"/>
      <c r="SUF17" s="98"/>
      <c r="SUG17" s="98"/>
      <c r="SUH17" s="98"/>
      <c r="SUI17" s="98"/>
      <c r="SUJ17" s="98"/>
      <c r="SUK17" s="98"/>
      <c r="SUL17" s="98"/>
      <c r="SUM17" s="98"/>
      <c r="SUN17" s="98"/>
      <c r="SUO17" s="98"/>
      <c r="SUP17" s="98"/>
      <c r="SUQ17" s="98"/>
      <c r="SUR17" s="98"/>
      <c r="SUS17" s="98"/>
      <c r="SUT17" s="98"/>
      <c r="SUU17" s="98"/>
      <c r="SUV17" s="98"/>
      <c r="SUW17" s="98"/>
      <c r="SUX17" s="98"/>
      <c r="SUY17" s="98"/>
      <c r="SUZ17" s="98"/>
      <c r="SVA17" s="98"/>
      <c r="SVB17" s="98"/>
      <c r="SVC17" s="98"/>
      <c r="SVD17" s="98"/>
      <c r="SVE17" s="98"/>
      <c r="SVF17" s="98"/>
      <c r="SVG17" s="98"/>
      <c r="SVH17" s="98"/>
      <c r="SVI17" s="98"/>
      <c r="SVJ17" s="98"/>
      <c r="SVK17" s="98"/>
      <c r="SVL17" s="98"/>
      <c r="SVM17" s="98"/>
      <c r="SVN17" s="98"/>
      <c r="SVO17" s="98"/>
      <c r="SVP17" s="98"/>
      <c r="SVQ17" s="98"/>
      <c r="SVR17" s="98"/>
      <c r="SVS17" s="98"/>
      <c r="SVT17" s="98"/>
      <c r="SVU17" s="98"/>
      <c r="SVV17" s="98"/>
      <c r="SVW17" s="98"/>
      <c r="SVX17" s="98"/>
      <c r="SVY17" s="98"/>
      <c r="SVZ17" s="98"/>
      <c r="SWA17" s="98"/>
      <c r="SWB17" s="98"/>
      <c r="SWC17" s="98"/>
      <c r="SWD17" s="98"/>
      <c r="SWE17" s="98"/>
      <c r="SWF17" s="98"/>
      <c r="SWG17" s="98"/>
      <c r="SWH17" s="98"/>
      <c r="SWI17" s="98"/>
      <c r="SWJ17" s="98"/>
      <c r="SWK17" s="98"/>
      <c r="SWL17" s="98"/>
      <c r="SWM17" s="98"/>
      <c r="SWN17" s="98"/>
      <c r="SWO17" s="98"/>
      <c r="SWP17" s="98"/>
      <c r="SWQ17" s="98"/>
      <c r="SWR17" s="98"/>
      <c r="SWS17" s="98"/>
      <c r="SWT17" s="98"/>
      <c r="SWU17" s="98"/>
      <c r="SWV17" s="98"/>
      <c r="SWW17" s="98"/>
      <c r="SWX17" s="98"/>
      <c r="SWY17" s="98"/>
      <c r="SWZ17" s="98"/>
      <c r="SXA17" s="98"/>
      <c r="SXB17" s="98"/>
      <c r="SXC17" s="98"/>
      <c r="SXD17" s="98"/>
      <c r="SXE17" s="98"/>
      <c r="SXF17" s="98"/>
      <c r="SXG17" s="98"/>
      <c r="SXH17" s="98"/>
      <c r="SXI17" s="98"/>
      <c r="SXJ17" s="98"/>
      <c r="SXK17" s="98"/>
      <c r="SXL17" s="98"/>
      <c r="SXM17" s="98"/>
      <c r="SXN17" s="98"/>
      <c r="SXO17" s="98"/>
      <c r="SXP17" s="98"/>
      <c r="SXQ17" s="98"/>
      <c r="SXR17" s="98"/>
      <c r="SXS17" s="98"/>
      <c r="SXT17" s="98"/>
      <c r="SXU17" s="98"/>
      <c r="SXV17" s="98"/>
      <c r="SXW17" s="98"/>
      <c r="SXX17" s="98"/>
      <c r="SXY17" s="98"/>
      <c r="SXZ17" s="98"/>
      <c r="SYA17" s="98"/>
      <c r="SYB17" s="98"/>
      <c r="SYC17" s="98"/>
      <c r="SYD17" s="98"/>
      <c r="SYE17" s="98"/>
      <c r="SYF17" s="98"/>
      <c r="SYG17" s="98"/>
      <c r="SYH17" s="98"/>
      <c r="SYI17" s="98"/>
      <c r="SYJ17" s="98"/>
      <c r="SYK17" s="98"/>
      <c r="SYL17" s="98"/>
      <c r="SYM17" s="98"/>
      <c r="SYN17" s="98"/>
      <c r="SYO17" s="98"/>
      <c r="SYP17" s="98"/>
      <c r="SYQ17" s="98"/>
      <c r="SYR17" s="98"/>
      <c r="SYS17" s="98"/>
      <c r="SYT17" s="98"/>
      <c r="SYU17" s="98"/>
      <c r="SYV17" s="98"/>
      <c r="SYW17" s="98"/>
      <c r="SYX17" s="98"/>
      <c r="SYY17" s="98"/>
      <c r="SYZ17" s="98"/>
      <c r="SZA17" s="98"/>
      <c r="SZB17" s="98"/>
      <c r="SZC17" s="98"/>
      <c r="SZD17" s="98"/>
      <c r="SZE17" s="98"/>
      <c r="SZF17" s="98"/>
      <c r="SZG17" s="98"/>
      <c r="SZH17" s="98"/>
      <c r="SZI17" s="98"/>
      <c r="SZJ17" s="98"/>
      <c r="SZK17" s="98"/>
      <c r="SZL17" s="98"/>
      <c r="SZM17" s="98"/>
      <c r="SZN17" s="98"/>
      <c r="SZO17" s="98"/>
      <c r="SZP17" s="98"/>
      <c r="SZQ17" s="98"/>
      <c r="SZR17" s="98"/>
      <c r="SZS17" s="98"/>
      <c r="SZT17" s="98"/>
      <c r="SZU17" s="98"/>
      <c r="SZV17" s="98"/>
      <c r="SZW17" s="98"/>
      <c r="SZX17" s="98"/>
      <c r="SZY17" s="98"/>
      <c r="SZZ17" s="98"/>
      <c r="TAA17" s="98"/>
      <c r="TAB17" s="98"/>
      <c r="TAC17" s="98"/>
      <c r="TAD17" s="98"/>
      <c r="TAE17" s="98"/>
      <c r="TAF17" s="98"/>
      <c r="TAG17" s="98"/>
      <c r="TAH17" s="98"/>
      <c r="TAI17" s="98"/>
      <c r="TAJ17" s="98"/>
      <c r="TAK17" s="98"/>
      <c r="TAL17" s="98"/>
      <c r="TAM17" s="98"/>
      <c r="TAN17" s="98"/>
      <c r="TAO17" s="98"/>
      <c r="TAP17" s="98"/>
      <c r="TAQ17" s="98"/>
      <c r="TAR17" s="98"/>
      <c r="TAS17" s="98"/>
      <c r="TAT17" s="98"/>
      <c r="TAU17" s="98"/>
      <c r="TAV17" s="98"/>
      <c r="TAW17" s="98"/>
      <c r="TAX17" s="98"/>
      <c r="TAY17" s="98"/>
      <c r="TAZ17" s="98"/>
      <c r="TBA17" s="98"/>
      <c r="TBB17" s="98"/>
      <c r="TBC17" s="98"/>
      <c r="TBD17" s="98"/>
      <c r="TBE17" s="98"/>
      <c r="TBF17" s="98"/>
      <c r="TBG17" s="98"/>
      <c r="TBH17" s="98"/>
      <c r="TBI17" s="98"/>
      <c r="TBJ17" s="98"/>
      <c r="TBK17" s="98"/>
      <c r="TBL17" s="98"/>
      <c r="TBM17" s="98"/>
      <c r="TBN17" s="98"/>
      <c r="TBO17" s="98"/>
      <c r="TBP17" s="98"/>
      <c r="TBQ17" s="98"/>
      <c r="TBR17" s="98"/>
      <c r="TBS17" s="98"/>
      <c r="TBT17" s="98"/>
      <c r="TBU17" s="98"/>
      <c r="TBV17" s="98"/>
      <c r="TBW17" s="98"/>
      <c r="TBX17" s="98"/>
      <c r="TBY17" s="98"/>
      <c r="TBZ17" s="98"/>
      <c r="TCA17" s="98"/>
      <c r="TCB17" s="98"/>
      <c r="TCC17" s="98"/>
      <c r="TCD17" s="98"/>
      <c r="TCE17" s="98"/>
      <c r="TCF17" s="98"/>
      <c r="TCG17" s="98"/>
      <c r="TCH17" s="98"/>
      <c r="TCI17" s="98"/>
      <c r="TCJ17" s="98"/>
      <c r="TCK17" s="98"/>
      <c r="TCL17" s="98"/>
      <c r="TCM17" s="98"/>
      <c r="TCN17" s="98"/>
      <c r="TCO17" s="98"/>
      <c r="TCP17" s="98"/>
      <c r="TCQ17" s="98"/>
      <c r="TCR17" s="98"/>
      <c r="TCS17" s="98"/>
      <c r="TCT17" s="98"/>
      <c r="TCU17" s="98"/>
      <c r="TCV17" s="98"/>
      <c r="TCW17" s="98"/>
      <c r="TCX17" s="98"/>
      <c r="TCY17" s="98"/>
      <c r="TCZ17" s="98"/>
      <c r="TDA17" s="98"/>
      <c r="TDB17" s="98"/>
      <c r="TDC17" s="98"/>
      <c r="TDD17" s="98"/>
      <c r="TDE17" s="98"/>
      <c r="TDF17" s="98"/>
      <c r="TDG17" s="98"/>
      <c r="TDH17" s="98"/>
      <c r="TDI17" s="98"/>
      <c r="TDJ17" s="98"/>
      <c r="TDK17" s="98"/>
      <c r="TDL17" s="98"/>
      <c r="TDM17" s="98"/>
      <c r="TDN17" s="98"/>
      <c r="TDO17" s="98"/>
      <c r="TDP17" s="98"/>
      <c r="TDQ17" s="98"/>
      <c r="TDR17" s="98"/>
      <c r="TDS17" s="98"/>
      <c r="TDT17" s="98"/>
      <c r="TDU17" s="98"/>
      <c r="TDV17" s="98"/>
      <c r="TDW17" s="98"/>
      <c r="TDX17" s="98"/>
      <c r="TDY17" s="98"/>
      <c r="TDZ17" s="98"/>
      <c r="TEA17" s="98"/>
      <c r="TEB17" s="98"/>
      <c r="TEC17" s="98"/>
      <c r="TED17" s="98"/>
      <c r="TEE17" s="98"/>
      <c r="TEF17" s="98"/>
      <c r="TEG17" s="98"/>
      <c r="TEH17" s="98"/>
      <c r="TEI17" s="98"/>
      <c r="TEJ17" s="98"/>
      <c r="TEK17" s="98"/>
      <c r="TEL17" s="98"/>
      <c r="TEM17" s="98"/>
      <c r="TEN17" s="98"/>
      <c r="TEO17" s="98"/>
      <c r="TEP17" s="98"/>
      <c r="TEQ17" s="98"/>
      <c r="TER17" s="98"/>
      <c r="TES17" s="98"/>
      <c r="TET17" s="98"/>
      <c r="TEU17" s="98"/>
      <c r="TEV17" s="98"/>
      <c r="TEW17" s="98"/>
      <c r="TEX17" s="98"/>
      <c r="TEY17" s="98"/>
      <c r="TEZ17" s="98"/>
      <c r="TFA17" s="98"/>
      <c r="TFB17" s="98"/>
      <c r="TFC17" s="98"/>
      <c r="TFD17" s="98"/>
      <c r="TFE17" s="98"/>
      <c r="TFF17" s="98"/>
      <c r="TFG17" s="98"/>
      <c r="TFH17" s="98"/>
      <c r="TFI17" s="98"/>
      <c r="TFJ17" s="98"/>
      <c r="TFK17" s="98"/>
      <c r="TFL17" s="98"/>
      <c r="TFM17" s="98"/>
      <c r="TFN17" s="98"/>
      <c r="TFO17" s="98"/>
      <c r="TFP17" s="98"/>
      <c r="TFQ17" s="98"/>
      <c r="TFR17" s="98"/>
      <c r="TFS17" s="98"/>
      <c r="TFT17" s="98"/>
      <c r="TFU17" s="98"/>
      <c r="TFV17" s="98"/>
      <c r="TFW17" s="98"/>
      <c r="TFX17" s="98"/>
      <c r="TFY17" s="98"/>
      <c r="TFZ17" s="98"/>
      <c r="TGA17" s="98"/>
      <c r="TGB17" s="98"/>
      <c r="TGC17" s="98"/>
      <c r="TGD17" s="98"/>
      <c r="TGE17" s="98"/>
      <c r="TGF17" s="98"/>
      <c r="TGG17" s="98"/>
      <c r="TGH17" s="98"/>
      <c r="TGI17" s="98"/>
      <c r="TGJ17" s="98"/>
      <c r="TGK17" s="98"/>
      <c r="TGL17" s="98"/>
      <c r="TGM17" s="98"/>
      <c r="TGN17" s="98"/>
      <c r="TGO17" s="98"/>
      <c r="TGP17" s="98"/>
      <c r="TGQ17" s="98"/>
      <c r="TGR17" s="98"/>
      <c r="TGS17" s="98"/>
      <c r="TGT17" s="98"/>
      <c r="TGU17" s="98"/>
      <c r="TGV17" s="98"/>
      <c r="TGW17" s="98"/>
      <c r="TGX17" s="98"/>
      <c r="TGY17" s="98"/>
      <c r="TGZ17" s="98"/>
      <c r="THA17" s="98"/>
      <c r="THB17" s="98"/>
      <c r="THC17" s="98"/>
      <c r="THD17" s="98"/>
      <c r="THE17" s="98"/>
      <c r="THF17" s="98"/>
      <c r="THG17" s="98"/>
      <c r="THH17" s="98"/>
      <c r="THI17" s="98"/>
      <c r="THJ17" s="98"/>
      <c r="THK17" s="98"/>
      <c r="THL17" s="98"/>
      <c r="THM17" s="98"/>
      <c r="THN17" s="98"/>
      <c r="THO17" s="98"/>
      <c r="THP17" s="98"/>
      <c r="THQ17" s="98"/>
      <c r="THR17" s="98"/>
      <c r="THS17" s="98"/>
      <c r="THT17" s="98"/>
      <c r="THU17" s="98"/>
      <c r="THV17" s="98"/>
      <c r="THW17" s="98"/>
      <c r="THX17" s="98"/>
      <c r="THY17" s="98"/>
      <c r="THZ17" s="98"/>
      <c r="TIA17" s="98"/>
      <c r="TIB17" s="98"/>
      <c r="TIC17" s="98"/>
      <c r="TID17" s="98"/>
      <c r="TIE17" s="98"/>
      <c r="TIF17" s="98"/>
      <c r="TIG17" s="98"/>
      <c r="TIH17" s="98"/>
      <c r="TII17" s="98"/>
      <c r="TIJ17" s="98"/>
      <c r="TIK17" s="98"/>
      <c r="TIL17" s="98"/>
      <c r="TIM17" s="98"/>
      <c r="TIN17" s="98"/>
      <c r="TIO17" s="98"/>
      <c r="TIP17" s="98"/>
      <c r="TIQ17" s="98"/>
      <c r="TIR17" s="98"/>
      <c r="TIS17" s="98"/>
      <c r="TIT17" s="98"/>
      <c r="TIU17" s="98"/>
      <c r="TIV17" s="98"/>
      <c r="TIW17" s="98"/>
      <c r="TIX17" s="98"/>
      <c r="TIY17" s="98"/>
      <c r="TIZ17" s="98"/>
      <c r="TJA17" s="98"/>
      <c r="TJB17" s="98"/>
      <c r="TJC17" s="98"/>
      <c r="TJD17" s="98"/>
      <c r="TJE17" s="98"/>
      <c r="TJF17" s="98"/>
      <c r="TJG17" s="98"/>
      <c r="TJH17" s="98"/>
      <c r="TJI17" s="98"/>
      <c r="TJJ17" s="98"/>
      <c r="TJK17" s="98"/>
      <c r="TJL17" s="98"/>
      <c r="TJM17" s="98"/>
      <c r="TJN17" s="98"/>
      <c r="TJO17" s="98"/>
      <c r="TJP17" s="98"/>
      <c r="TJQ17" s="98"/>
      <c r="TJR17" s="98"/>
      <c r="TJS17" s="98"/>
      <c r="TJT17" s="98"/>
      <c r="TJU17" s="98"/>
      <c r="TJV17" s="98"/>
      <c r="TJW17" s="98"/>
      <c r="TJX17" s="98"/>
      <c r="TJY17" s="98"/>
      <c r="TJZ17" s="98"/>
      <c r="TKA17" s="98"/>
      <c r="TKB17" s="98"/>
      <c r="TKC17" s="98"/>
      <c r="TKD17" s="98"/>
      <c r="TKE17" s="98"/>
      <c r="TKF17" s="98"/>
      <c r="TKG17" s="98"/>
      <c r="TKH17" s="98"/>
      <c r="TKI17" s="98"/>
      <c r="TKJ17" s="98"/>
      <c r="TKK17" s="98"/>
      <c r="TKL17" s="98"/>
      <c r="TKM17" s="98"/>
      <c r="TKN17" s="98"/>
      <c r="TKO17" s="98"/>
      <c r="TKP17" s="98"/>
      <c r="TKQ17" s="98"/>
      <c r="TKR17" s="98"/>
      <c r="TKS17" s="98"/>
      <c r="TKT17" s="98"/>
      <c r="TKU17" s="98"/>
      <c r="TKV17" s="98"/>
      <c r="TKW17" s="98"/>
      <c r="TKX17" s="98"/>
      <c r="TKY17" s="98"/>
      <c r="TKZ17" s="98"/>
      <c r="TLA17" s="98"/>
      <c r="TLB17" s="98"/>
      <c r="TLC17" s="98"/>
      <c r="TLD17" s="98"/>
      <c r="TLE17" s="98"/>
      <c r="TLF17" s="98"/>
      <c r="TLG17" s="98"/>
      <c r="TLH17" s="98"/>
      <c r="TLI17" s="98"/>
      <c r="TLJ17" s="98"/>
      <c r="TLK17" s="98"/>
      <c r="TLL17" s="98"/>
      <c r="TLM17" s="98"/>
      <c r="TLN17" s="98"/>
      <c r="TLO17" s="98"/>
      <c r="TLP17" s="98"/>
      <c r="TLQ17" s="98"/>
      <c r="TLR17" s="98"/>
      <c r="TLS17" s="98"/>
      <c r="TLT17" s="98"/>
      <c r="TLU17" s="98"/>
      <c r="TLV17" s="98"/>
      <c r="TLW17" s="98"/>
      <c r="TLX17" s="98"/>
      <c r="TLY17" s="98"/>
      <c r="TLZ17" s="98"/>
      <c r="TMA17" s="98"/>
      <c r="TMB17" s="98"/>
      <c r="TMC17" s="98"/>
      <c r="TMD17" s="98"/>
      <c r="TME17" s="98"/>
      <c r="TMF17" s="98"/>
      <c r="TMG17" s="98"/>
      <c r="TMH17" s="98"/>
      <c r="TMI17" s="98"/>
      <c r="TMJ17" s="98"/>
      <c r="TMK17" s="98"/>
      <c r="TML17" s="98"/>
      <c r="TMM17" s="98"/>
      <c r="TMN17" s="98"/>
      <c r="TMO17" s="98"/>
      <c r="TMP17" s="98"/>
      <c r="TMQ17" s="98"/>
      <c r="TMR17" s="98"/>
      <c r="TMS17" s="98"/>
      <c r="TMT17" s="98"/>
      <c r="TMU17" s="98"/>
      <c r="TMV17" s="98"/>
      <c r="TMW17" s="98"/>
      <c r="TMX17" s="98"/>
      <c r="TMY17" s="98"/>
      <c r="TMZ17" s="98"/>
      <c r="TNA17" s="98"/>
      <c r="TNB17" s="98"/>
      <c r="TNC17" s="98"/>
      <c r="TND17" s="98"/>
      <c r="TNE17" s="98"/>
      <c r="TNF17" s="98"/>
      <c r="TNG17" s="98"/>
      <c r="TNH17" s="98"/>
      <c r="TNI17" s="98"/>
      <c r="TNJ17" s="98"/>
      <c r="TNK17" s="98"/>
      <c r="TNL17" s="98"/>
      <c r="TNM17" s="98"/>
      <c r="TNN17" s="98"/>
      <c r="TNO17" s="98"/>
      <c r="TNP17" s="98"/>
      <c r="TNQ17" s="98"/>
      <c r="TNR17" s="98"/>
      <c r="TNS17" s="98"/>
      <c r="TNT17" s="98"/>
      <c r="TNU17" s="98"/>
      <c r="TNV17" s="98"/>
      <c r="TNW17" s="98"/>
      <c r="TNX17" s="98"/>
      <c r="TNY17" s="98"/>
      <c r="TNZ17" s="98"/>
      <c r="TOA17" s="98"/>
      <c r="TOB17" s="98"/>
      <c r="TOC17" s="98"/>
      <c r="TOD17" s="98"/>
      <c r="TOE17" s="98"/>
      <c r="TOF17" s="98"/>
      <c r="TOG17" s="98"/>
      <c r="TOH17" s="98"/>
      <c r="TOI17" s="98"/>
      <c r="TOJ17" s="98"/>
      <c r="TOK17" s="98"/>
      <c r="TOL17" s="98"/>
      <c r="TOM17" s="98"/>
      <c r="TON17" s="98"/>
      <c r="TOO17" s="98"/>
      <c r="TOP17" s="98"/>
      <c r="TOQ17" s="98"/>
      <c r="TOR17" s="98"/>
      <c r="TOS17" s="98"/>
      <c r="TOT17" s="98"/>
      <c r="TOU17" s="98"/>
      <c r="TOV17" s="98"/>
      <c r="TOW17" s="98"/>
      <c r="TOX17" s="98"/>
      <c r="TOY17" s="98"/>
      <c r="TOZ17" s="98"/>
      <c r="TPA17" s="98"/>
      <c r="TPB17" s="98"/>
      <c r="TPC17" s="98"/>
      <c r="TPD17" s="98"/>
      <c r="TPE17" s="98"/>
      <c r="TPF17" s="98"/>
      <c r="TPG17" s="98"/>
      <c r="TPH17" s="98"/>
      <c r="TPI17" s="98"/>
      <c r="TPJ17" s="98"/>
      <c r="TPK17" s="98"/>
      <c r="TPL17" s="98"/>
      <c r="TPM17" s="98"/>
      <c r="TPN17" s="98"/>
      <c r="TPO17" s="98"/>
      <c r="TPP17" s="98"/>
      <c r="TPQ17" s="98"/>
      <c r="TPR17" s="98"/>
      <c r="TPS17" s="98"/>
      <c r="TPT17" s="98"/>
      <c r="TPU17" s="98"/>
      <c r="TPV17" s="98"/>
      <c r="TPW17" s="98"/>
      <c r="TPX17" s="98"/>
      <c r="TPY17" s="98"/>
      <c r="TPZ17" s="98"/>
      <c r="TQA17" s="98"/>
      <c r="TQB17" s="98"/>
      <c r="TQC17" s="98"/>
      <c r="TQD17" s="98"/>
      <c r="TQE17" s="98"/>
      <c r="TQF17" s="98"/>
      <c r="TQG17" s="98"/>
      <c r="TQH17" s="98"/>
      <c r="TQI17" s="98"/>
      <c r="TQJ17" s="98"/>
      <c r="TQK17" s="98"/>
      <c r="TQL17" s="98"/>
      <c r="TQM17" s="98"/>
      <c r="TQN17" s="98"/>
      <c r="TQO17" s="98"/>
      <c r="TQP17" s="98"/>
      <c r="TQQ17" s="98"/>
      <c r="TQR17" s="98"/>
      <c r="TQS17" s="98"/>
      <c r="TQT17" s="98"/>
      <c r="TQU17" s="98"/>
      <c r="TQV17" s="98"/>
      <c r="TQW17" s="98"/>
      <c r="TQX17" s="98"/>
      <c r="TQY17" s="98"/>
      <c r="TQZ17" s="98"/>
      <c r="TRA17" s="98"/>
      <c r="TRB17" s="98"/>
      <c r="TRC17" s="98"/>
      <c r="TRD17" s="98"/>
      <c r="TRE17" s="98"/>
      <c r="TRF17" s="98"/>
      <c r="TRG17" s="98"/>
      <c r="TRH17" s="98"/>
      <c r="TRI17" s="98"/>
      <c r="TRJ17" s="98"/>
      <c r="TRK17" s="98"/>
      <c r="TRL17" s="98"/>
      <c r="TRM17" s="98"/>
      <c r="TRN17" s="98"/>
      <c r="TRO17" s="98"/>
      <c r="TRP17" s="98"/>
      <c r="TRQ17" s="98"/>
      <c r="TRR17" s="98"/>
      <c r="TRS17" s="98"/>
      <c r="TRT17" s="98"/>
      <c r="TRU17" s="98"/>
      <c r="TRV17" s="98"/>
      <c r="TRW17" s="98"/>
      <c r="TRX17" s="98"/>
      <c r="TRY17" s="98"/>
      <c r="TRZ17" s="98"/>
      <c r="TSA17" s="98"/>
      <c r="TSB17" s="98"/>
      <c r="TSC17" s="98"/>
      <c r="TSD17" s="98"/>
      <c r="TSE17" s="98"/>
      <c r="TSF17" s="98"/>
      <c r="TSG17" s="98"/>
      <c r="TSH17" s="98"/>
      <c r="TSI17" s="98"/>
      <c r="TSJ17" s="98"/>
      <c r="TSK17" s="98"/>
      <c r="TSL17" s="98"/>
      <c r="TSM17" s="98"/>
      <c r="TSN17" s="98"/>
      <c r="TSO17" s="98"/>
      <c r="TSP17" s="98"/>
      <c r="TSQ17" s="98"/>
      <c r="TSR17" s="98"/>
      <c r="TSS17" s="98"/>
      <c r="TST17" s="98"/>
      <c r="TSU17" s="98"/>
      <c r="TSV17" s="98"/>
      <c r="TSW17" s="98"/>
      <c r="TSX17" s="98"/>
      <c r="TSY17" s="98"/>
      <c r="TSZ17" s="98"/>
      <c r="TTA17" s="98"/>
      <c r="TTB17" s="98"/>
      <c r="TTC17" s="98"/>
      <c r="TTD17" s="98"/>
      <c r="TTE17" s="98"/>
      <c r="TTF17" s="98"/>
      <c r="TTG17" s="98"/>
      <c r="TTH17" s="98"/>
      <c r="TTI17" s="98"/>
      <c r="TTJ17" s="98"/>
      <c r="TTK17" s="98"/>
      <c r="TTL17" s="98"/>
      <c r="TTM17" s="98"/>
      <c r="TTN17" s="98"/>
      <c r="TTO17" s="98"/>
      <c r="TTP17" s="98"/>
      <c r="TTQ17" s="98"/>
      <c r="TTR17" s="98"/>
      <c r="TTS17" s="98"/>
      <c r="TTT17" s="98"/>
      <c r="TTU17" s="98"/>
      <c r="TTV17" s="98"/>
      <c r="TTW17" s="98"/>
      <c r="TTX17" s="98"/>
      <c r="TTY17" s="98"/>
      <c r="TTZ17" s="98"/>
      <c r="TUA17" s="98"/>
      <c r="TUB17" s="98"/>
      <c r="TUC17" s="98"/>
      <c r="TUD17" s="98"/>
      <c r="TUE17" s="98"/>
      <c r="TUF17" s="98"/>
      <c r="TUG17" s="98"/>
      <c r="TUH17" s="98"/>
      <c r="TUI17" s="98"/>
      <c r="TUJ17" s="98"/>
      <c r="TUK17" s="98"/>
      <c r="TUL17" s="98"/>
      <c r="TUM17" s="98"/>
      <c r="TUN17" s="98"/>
      <c r="TUO17" s="98"/>
      <c r="TUP17" s="98"/>
      <c r="TUQ17" s="98"/>
      <c r="TUR17" s="98"/>
      <c r="TUS17" s="98"/>
      <c r="TUT17" s="98"/>
      <c r="TUU17" s="98"/>
      <c r="TUV17" s="98"/>
      <c r="TUW17" s="98"/>
      <c r="TUX17" s="98"/>
      <c r="TUY17" s="98"/>
      <c r="TUZ17" s="98"/>
      <c r="TVA17" s="98"/>
      <c r="TVB17" s="98"/>
      <c r="TVC17" s="98"/>
      <c r="TVD17" s="98"/>
      <c r="TVE17" s="98"/>
      <c r="TVF17" s="98"/>
      <c r="TVG17" s="98"/>
      <c r="TVH17" s="98"/>
      <c r="TVI17" s="98"/>
      <c r="TVJ17" s="98"/>
      <c r="TVK17" s="98"/>
      <c r="TVL17" s="98"/>
      <c r="TVM17" s="98"/>
      <c r="TVN17" s="98"/>
      <c r="TVO17" s="98"/>
      <c r="TVP17" s="98"/>
      <c r="TVQ17" s="98"/>
      <c r="TVR17" s="98"/>
      <c r="TVS17" s="98"/>
      <c r="TVT17" s="98"/>
      <c r="TVU17" s="98"/>
      <c r="TVV17" s="98"/>
      <c r="TVW17" s="98"/>
      <c r="TVX17" s="98"/>
      <c r="TVY17" s="98"/>
      <c r="TVZ17" s="98"/>
      <c r="TWA17" s="98"/>
      <c r="TWB17" s="98"/>
      <c r="TWC17" s="98"/>
      <c r="TWD17" s="98"/>
      <c r="TWE17" s="98"/>
      <c r="TWF17" s="98"/>
      <c r="TWG17" s="98"/>
      <c r="TWH17" s="98"/>
      <c r="TWI17" s="98"/>
      <c r="TWJ17" s="98"/>
      <c r="TWK17" s="98"/>
      <c r="TWL17" s="98"/>
      <c r="TWM17" s="98"/>
      <c r="TWN17" s="98"/>
      <c r="TWO17" s="98"/>
      <c r="TWP17" s="98"/>
      <c r="TWQ17" s="98"/>
      <c r="TWR17" s="98"/>
      <c r="TWS17" s="98"/>
      <c r="TWT17" s="98"/>
      <c r="TWU17" s="98"/>
      <c r="TWV17" s="98"/>
      <c r="TWW17" s="98"/>
      <c r="TWX17" s="98"/>
      <c r="TWY17" s="98"/>
      <c r="TWZ17" s="98"/>
      <c r="TXA17" s="98"/>
      <c r="TXB17" s="98"/>
      <c r="TXC17" s="98"/>
      <c r="TXD17" s="98"/>
      <c r="TXE17" s="98"/>
      <c r="TXF17" s="98"/>
      <c r="TXG17" s="98"/>
      <c r="TXH17" s="98"/>
      <c r="TXI17" s="98"/>
      <c r="TXJ17" s="98"/>
      <c r="TXK17" s="98"/>
      <c r="TXL17" s="98"/>
      <c r="TXM17" s="98"/>
      <c r="TXN17" s="98"/>
      <c r="TXO17" s="98"/>
      <c r="TXP17" s="98"/>
      <c r="TXQ17" s="98"/>
      <c r="TXR17" s="98"/>
      <c r="TXS17" s="98"/>
      <c r="TXT17" s="98"/>
      <c r="TXU17" s="98"/>
      <c r="TXV17" s="98"/>
      <c r="TXW17" s="98"/>
      <c r="TXX17" s="98"/>
      <c r="TXY17" s="98"/>
      <c r="TXZ17" s="98"/>
      <c r="TYA17" s="98"/>
      <c r="TYB17" s="98"/>
      <c r="TYC17" s="98"/>
      <c r="TYD17" s="98"/>
      <c r="TYE17" s="98"/>
      <c r="TYF17" s="98"/>
      <c r="TYG17" s="98"/>
      <c r="TYH17" s="98"/>
      <c r="TYI17" s="98"/>
      <c r="TYJ17" s="98"/>
      <c r="TYK17" s="98"/>
      <c r="TYL17" s="98"/>
      <c r="TYM17" s="98"/>
      <c r="TYN17" s="98"/>
      <c r="TYO17" s="98"/>
      <c r="TYP17" s="98"/>
      <c r="TYQ17" s="98"/>
      <c r="TYR17" s="98"/>
      <c r="TYS17" s="98"/>
      <c r="TYT17" s="98"/>
      <c r="TYU17" s="98"/>
      <c r="TYV17" s="98"/>
      <c r="TYW17" s="98"/>
      <c r="TYX17" s="98"/>
      <c r="TYY17" s="98"/>
      <c r="TYZ17" s="98"/>
      <c r="TZA17" s="98"/>
      <c r="TZB17" s="98"/>
      <c r="TZC17" s="98"/>
      <c r="TZD17" s="98"/>
      <c r="TZE17" s="98"/>
      <c r="TZF17" s="98"/>
      <c r="TZG17" s="98"/>
      <c r="TZH17" s="98"/>
      <c r="TZI17" s="98"/>
      <c r="TZJ17" s="98"/>
      <c r="TZK17" s="98"/>
      <c r="TZL17" s="98"/>
      <c r="TZM17" s="98"/>
      <c r="TZN17" s="98"/>
      <c r="TZO17" s="98"/>
      <c r="TZP17" s="98"/>
      <c r="TZQ17" s="98"/>
      <c r="TZR17" s="98"/>
      <c r="TZS17" s="98"/>
      <c r="TZT17" s="98"/>
      <c r="TZU17" s="98"/>
      <c r="TZV17" s="98"/>
      <c r="TZW17" s="98"/>
      <c r="TZX17" s="98"/>
      <c r="TZY17" s="98"/>
      <c r="TZZ17" s="98"/>
      <c r="UAA17" s="98"/>
      <c r="UAB17" s="98"/>
      <c r="UAC17" s="98"/>
      <c r="UAD17" s="98"/>
      <c r="UAE17" s="98"/>
      <c r="UAF17" s="98"/>
      <c r="UAG17" s="98"/>
      <c r="UAH17" s="98"/>
      <c r="UAI17" s="98"/>
      <c r="UAJ17" s="98"/>
      <c r="UAK17" s="98"/>
      <c r="UAL17" s="98"/>
      <c r="UAM17" s="98"/>
      <c r="UAN17" s="98"/>
      <c r="UAO17" s="98"/>
      <c r="UAP17" s="98"/>
      <c r="UAQ17" s="98"/>
      <c r="UAR17" s="98"/>
      <c r="UAS17" s="98"/>
      <c r="UAT17" s="98"/>
      <c r="UAU17" s="98"/>
      <c r="UAV17" s="98"/>
      <c r="UAW17" s="98"/>
      <c r="UAX17" s="98"/>
      <c r="UAY17" s="98"/>
      <c r="UAZ17" s="98"/>
      <c r="UBA17" s="98"/>
      <c r="UBB17" s="98"/>
      <c r="UBC17" s="98"/>
      <c r="UBD17" s="98"/>
      <c r="UBE17" s="98"/>
      <c r="UBF17" s="98"/>
      <c r="UBG17" s="98"/>
      <c r="UBH17" s="98"/>
      <c r="UBI17" s="98"/>
      <c r="UBJ17" s="98"/>
      <c r="UBK17" s="98"/>
      <c r="UBL17" s="98"/>
      <c r="UBM17" s="98"/>
      <c r="UBN17" s="98"/>
      <c r="UBO17" s="98"/>
      <c r="UBP17" s="98"/>
      <c r="UBQ17" s="98"/>
      <c r="UBR17" s="98"/>
      <c r="UBS17" s="98"/>
      <c r="UBT17" s="98"/>
      <c r="UBU17" s="98"/>
      <c r="UBV17" s="98"/>
      <c r="UBW17" s="98"/>
      <c r="UBX17" s="98"/>
      <c r="UBY17" s="98"/>
      <c r="UBZ17" s="98"/>
      <c r="UCA17" s="98"/>
      <c r="UCB17" s="98"/>
      <c r="UCC17" s="98"/>
      <c r="UCD17" s="98"/>
      <c r="UCE17" s="98"/>
      <c r="UCF17" s="98"/>
      <c r="UCG17" s="98"/>
      <c r="UCH17" s="98"/>
      <c r="UCI17" s="98"/>
      <c r="UCJ17" s="98"/>
      <c r="UCK17" s="98"/>
      <c r="UCL17" s="98"/>
      <c r="UCM17" s="98"/>
      <c r="UCN17" s="98"/>
      <c r="UCO17" s="98"/>
      <c r="UCP17" s="98"/>
      <c r="UCQ17" s="98"/>
      <c r="UCR17" s="98"/>
      <c r="UCS17" s="98"/>
      <c r="UCT17" s="98"/>
      <c r="UCU17" s="98"/>
      <c r="UCV17" s="98"/>
      <c r="UCW17" s="98"/>
      <c r="UCX17" s="98"/>
      <c r="UCY17" s="98"/>
      <c r="UCZ17" s="98"/>
      <c r="UDA17" s="98"/>
      <c r="UDB17" s="98"/>
      <c r="UDC17" s="98"/>
      <c r="UDD17" s="98"/>
      <c r="UDE17" s="98"/>
      <c r="UDF17" s="98"/>
      <c r="UDG17" s="98"/>
      <c r="UDH17" s="98"/>
      <c r="UDI17" s="98"/>
      <c r="UDJ17" s="98"/>
      <c r="UDK17" s="98"/>
      <c r="UDL17" s="98"/>
      <c r="UDM17" s="98"/>
      <c r="UDN17" s="98"/>
      <c r="UDO17" s="98"/>
      <c r="UDP17" s="98"/>
      <c r="UDQ17" s="98"/>
      <c r="UDR17" s="98"/>
      <c r="UDS17" s="98"/>
      <c r="UDT17" s="98"/>
      <c r="UDU17" s="98"/>
      <c r="UDV17" s="98"/>
      <c r="UDW17" s="98"/>
      <c r="UDX17" s="98"/>
      <c r="UDY17" s="98"/>
      <c r="UDZ17" s="98"/>
      <c r="UEA17" s="98"/>
      <c r="UEB17" s="98"/>
      <c r="UEC17" s="98"/>
      <c r="UED17" s="98"/>
      <c r="UEE17" s="98"/>
      <c r="UEF17" s="98"/>
      <c r="UEG17" s="98"/>
      <c r="UEH17" s="98"/>
      <c r="UEI17" s="98"/>
      <c r="UEJ17" s="98"/>
      <c r="UEK17" s="98"/>
      <c r="UEL17" s="98"/>
      <c r="UEM17" s="98"/>
      <c r="UEN17" s="98"/>
      <c r="UEO17" s="98"/>
      <c r="UEP17" s="98"/>
      <c r="UEQ17" s="98"/>
      <c r="UER17" s="98"/>
      <c r="UES17" s="98"/>
      <c r="UET17" s="98"/>
      <c r="UEU17" s="98"/>
      <c r="UEV17" s="98"/>
      <c r="UEW17" s="98"/>
      <c r="UEX17" s="98"/>
      <c r="UEY17" s="98"/>
      <c r="UEZ17" s="98"/>
      <c r="UFA17" s="98"/>
      <c r="UFB17" s="98"/>
      <c r="UFC17" s="98"/>
      <c r="UFD17" s="98"/>
      <c r="UFE17" s="98"/>
      <c r="UFF17" s="98"/>
      <c r="UFG17" s="98"/>
      <c r="UFH17" s="98"/>
      <c r="UFI17" s="98"/>
      <c r="UFJ17" s="98"/>
      <c r="UFK17" s="98"/>
      <c r="UFL17" s="98"/>
      <c r="UFM17" s="98"/>
      <c r="UFN17" s="98"/>
      <c r="UFO17" s="98"/>
      <c r="UFP17" s="98"/>
      <c r="UFQ17" s="98"/>
      <c r="UFR17" s="98"/>
      <c r="UFS17" s="98"/>
      <c r="UFT17" s="98"/>
      <c r="UFU17" s="98"/>
      <c r="UFV17" s="98"/>
      <c r="UFW17" s="98"/>
      <c r="UFX17" s="98"/>
      <c r="UFY17" s="98"/>
      <c r="UFZ17" s="98"/>
      <c r="UGA17" s="98"/>
      <c r="UGB17" s="98"/>
      <c r="UGC17" s="98"/>
      <c r="UGD17" s="98"/>
      <c r="UGE17" s="98"/>
      <c r="UGF17" s="98"/>
      <c r="UGG17" s="98"/>
      <c r="UGH17" s="98"/>
      <c r="UGI17" s="98"/>
      <c r="UGJ17" s="98"/>
      <c r="UGK17" s="98"/>
      <c r="UGL17" s="98"/>
      <c r="UGM17" s="98"/>
      <c r="UGN17" s="98"/>
      <c r="UGO17" s="98"/>
      <c r="UGP17" s="98"/>
      <c r="UGQ17" s="98"/>
      <c r="UGR17" s="98"/>
      <c r="UGS17" s="98"/>
      <c r="UGT17" s="98"/>
      <c r="UGU17" s="98"/>
      <c r="UGV17" s="98"/>
      <c r="UGW17" s="98"/>
      <c r="UGX17" s="98"/>
      <c r="UGY17" s="98"/>
      <c r="UGZ17" s="98"/>
      <c r="UHA17" s="98"/>
      <c r="UHB17" s="98"/>
      <c r="UHC17" s="98"/>
      <c r="UHD17" s="98"/>
      <c r="UHE17" s="98"/>
      <c r="UHF17" s="98"/>
      <c r="UHG17" s="98"/>
      <c r="UHH17" s="98"/>
      <c r="UHI17" s="98"/>
      <c r="UHJ17" s="98"/>
      <c r="UHK17" s="98"/>
      <c r="UHL17" s="98"/>
      <c r="UHM17" s="98"/>
      <c r="UHN17" s="98"/>
      <c r="UHO17" s="98"/>
      <c r="UHP17" s="98"/>
      <c r="UHQ17" s="98"/>
      <c r="UHR17" s="98"/>
      <c r="UHS17" s="98"/>
      <c r="UHT17" s="98"/>
      <c r="UHU17" s="98"/>
      <c r="UHV17" s="98"/>
      <c r="UHW17" s="98"/>
      <c r="UHX17" s="98"/>
      <c r="UHY17" s="98"/>
      <c r="UHZ17" s="98"/>
      <c r="UIA17" s="98"/>
      <c r="UIB17" s="98"/>
      <c r="UIC17" s="98"/>
      <c r="UID17" s="98"/>
      <c r="UIE17" s="98"/>
      <c r="UIF17" s="98"/>
      <c r="UIG17" s="98"/>
      <c r="UIH17" s="98"/>
      <c r="UII17" s="98"/>
      <c r="UIJ17" s="98"/>
      <c r="UIK17" s="98"/>
      <c r="UIL17" s="98"/>
      <c r="UIM17" s="98"/>
      <c r="UIN17" s="98"/>
      <c r="UIO17" s="98"/>
      <c r="UIP17" s="98"/>
      <c r="UIQ17" s="98"/>
      <c r="UIR17" s="98"/>
      <c r="UIS17" s="98"/>
      <c r="UIT17" s="98"/>
      <c r="UIU17" s="98"/>
      <c r="UIV17" s="98"/>
      <c r="UIW17" s="98"/>
      <c r="UIX17" s="98"/>
      <c r="UIY17" s="98"/>
      <c r="UIZ17" s="98"/>
      <c r="UJA17" s="98"/>
      <c r="UJB17" s="98"/>
      <c r="UJC17" s="98"/>
      <c r="UJD17" s="98"/>
      <c r="UJE17" s="98"/>
      <c r="UJF17" s="98"/>
      <c r="UJG17" s="98"/>
      <c r="UJH17" s="98"/>
      <c r="UJI17" s="98"/>
      <c r="UJJ17" s="98"/>
      <c r="UJK17" s="98"/>
      <c r="UJL17" s="98"/>
      <c r="UJM17" s="98"/>
      <c r="UJN17" s="98"/>
      <c r="UJO17" s="98"/>
      <c r="UJP17" s="98"/>
      <c r="UJQ17" s="98"/>
      <c r="UJR17" s="98"/>
      <c r="UJS17" s="98"/>
      <c r="UJT17" s="98"/>
      <c r="UJU17" s="98"/>
      <c r="UJV17" s="98"/>
      <c r="UJW17" s="98"/>
      <c r="UJX17" s="98"/>
      <c r="UJY17" s="98"/>
      <c r="UJZ17" s="98"/>
      <c r="UKA17" s="98"/>
      <c r="UKB17" s="98"/>
      <c r="UKC17" s="98"/>
      <c r="UKD17" s="98"/>
      <c r="UKE17" s="98"/>
      <c r="UKF17" s="98"/>
      <c r="UKG17" s="98"/>
      <c r="UKH17" s="98"/>
      <c r="UKI17" s="98"/>
      <c r="UKJ17" s="98"/>
      <c r="UKK17" s="98"/>
      <c r="UKL17" s="98"/>
      <c r="UKM17" s="98"/>
      <c r="UKN17" s="98"/>
      <c r="UKO17" s="98"/>
      <c r="UKP17" s="98"/>
      <c r="UKQ17" s="98"/>
      <c r="UKR17" s="98"/>
      <c r="UKS17" s="98"/>
      <c r="UKT17" s="98"/>
      <c r="UKU17" s="98"/>
      <c r="UKV17" s="98"/>
      <c r="UKW17" s="98"/>
      <c r="UKX17" s="98"/>
      <c r="UKY17" s="98"/>
      <c r="UKZ17" s="98"/>
      <c r="ULA17" s="98"/>
      <c r="ULB17" s="98"/>
      <c r="ULC17" s="98"/>
      <c r="ULD17" s="98"/>
      <c r="ULE17" s="98"/>
      <c r="ULF17" s="98"/>
      <c r="ULG17" s="98"/>
      <c r="ULH17" s="98"/>
      <c r="ULI17" s="98"/>
      <c r="ULJ17" s="98"/>
      <c r="ULK17" s="98"/>
      <c r="ULL17" s="98"/>
      <c r="ULM17" s="98"/>
      <c r="ULN17" s="98"/>
      <c r="ULO17" s="98"/>
      <c r="ULP17" s="98"/>
      <c r="ULQ17" s="98"/>
      <c r="ULR17" s="98"/>
      <c r="ULS17" s="98"/>
      <c r="ULT17" s="98"/>
      <c r="ULU17" s="98"/>
      <c r="ULV17" s="98"/>
      <c r="ULW17" s="98"/>
      <c r="ULX17" s="98"/>
      <c r="ULY17" s="98"/>
      <c r="ULZ17" s="98"/>
      <c r="UMA17" s="98"/>
      <c r="UMB17" s="98"/>
      <c r="UMC17" s="98"/>
      <c r="UMD17" s="98"/>
      <c r="UME17" s="98"/>
      <c r="UMF17" s="98"/>
      <c r="UMG17" s="98"/>
      <c r="UMH17" s="98"/>
      <c r="UMI17" s="98"/>
      <c r="UMJ17" s="98"/>
      <c r="UMK17" s="98"/>
      <c r="UML17" s="98"/>
      <c r="UMM17" s="98"/>
      <c r="UMN17" s="98"/>
      <c r="UMO17" s="98"/>
      <c r="UMP17" s="98"/>
      <c r="UMQ17" s="98"/>
      <c r="UMR17" s="98"/>
      <c r="UMS17" s="98"/>
      <c r="UMT17" s="98"/>
      <c r="UMU17" s="98"/>
      <c r="UMV17" s="98"/>
      <c r="UMW17" s="98"/>
      <c r="UMX17" s="98"/>
      <c r="UMY17" s="98"/>
      <c r="UMZ17" s="98"/>
      <c r="UNA17" s="98"/>
      <c r="UNB17" s="98"/>
      <c r="UNC17" s="98"/>
      <c r="UND17" s="98"/>
      <c r="UNE17" s="98"/>
      <c r="UNF17" s="98"/>
      <c r="UNG17" s="98"/>
      <c r="UNH17" s="98"/>
      <c r="UNI17" s="98"/>
      <c r="UNJ17" s="98"/>
      <c r="UNK17" s="98"/>
      <c r="UNL17" s="98"/>
      <c r="UNM17" s="98"/>
      <c r="UNN17" s="98"/>
      <c r="UNO17" s="98"/>
      <c r="UNP17" s="98"/>
      <c r="UNQ17" s="98"/>
      <c r="UNR17" s="98"/>
      <c r="UNS17" s="98"/>
      <c r="UNT17" s="98"/>
      <c r="UNU17" s="98"/>
      <c r="UNV17" s="98"/>
      <c r="UNW17" s="98"/>
      <c r="UNX17" s="98"/>
      <c r="UNY17" s="98"/>
      <c r="UNZ17" s="98"/>
      <c r="UOA17" s="98"/>
      <c r="UOB17" s="98"/>
      <c r="UOC17" s="98"/>
      <c r="UOD17" s="98"/>
      <c r="UOE17" s="98"/>
      <c r="UOF17" s="98"/>
      <c r="UOG17" s="98"/>
      <c r="UOH17" s="98"/>
      <c r="UOI17" s="98"/>
      <c r="UOJ17" s="98"/>
      <c r="UOK17" s="98"/>
      <c r="UOL17" s="98"/>
      <c r="UOM17" s="98"/>
      <c r="UON17" s="98"/>
      <c r="UOO17" s="98"/>
      <c r="UOP17" s="98"/>
      <c r="UOQ17" s="98"/>
      <c r="UOR17" s="98"/>
      <c r="UOS17" s="98"/>
      <c r="UOT17" s="98"/>
      <c r="UOU17" s="98"/>
      <c r="UOV17" s="98"/>
      <c r="UOW17" s="98"/>
      <c r="UOX17" s="98"/>
      <c r="UOY17" s="98"/>
      <c r="UOZ17" s="98"/>
      <c r="UPA17" s="98"/>
      <c r="UPB17" s="98"/>
      <c r="UPC17" s="98"/>
      <c r="UPD17" s="98"/>
      <c r="UPE17" s="98"/>
      <c r="UPF17" s="98"/>
      <c r="UPG17" s="98"/>
      <c r="UPH17" s="98"/>
      <c r="UPI17" s="98"/>
      <c r="UPJ17" s="98"/>
      <c r="UPK17" s="98"/>
      <c r="UPL17" s="98"/>
      <c r="UPM17" s="98"/>
      <c r="UPN17" s="98"/>
      <c r="UPO17" s="98"/>
      <c r="UPP17" s="98"/>
      <c r="UPQ17" s="98"/>
      <c r="UPR17" s="98"/>
      <c r="UPS17" s="98"/>
      <c r="UPT17" s="98"/>
      <c r="UPU17" s="98"/>
      <c r="UPV17" s="98"/>
      <c r="UPW17" s="98"/>
      <c r="UPX17" s="98"/>
      <c r="UPY17" s="98"/>
      <c r="UPZ17" s="98"/>
      <c r="UQA17" s="98"/>
      <c r="UQB17" s="98"/>
      <c r="UQC17" s="98"/>
      <c r="UQD17" s="98"/>
      <c r="UQE17" s="98"/>
      <c r="UQF17" s="98"/>
      <c r="UQG17" s="98"/>
      <c r="UQH17" s="98"/>
      <c r="UQI17" s="98"/>
      <c r="UQJ17" s="98"/>
      <c r="UQK17" s="98"/>
      <c r="UQL17" s="98"/>
      <c r="UQM17" s="98"/>
      <c r="UQN17" s="98"/>
      <c r="UQO17" s="98"/>
      <c r="UQP17" s="98"/>
      <c r="UQQ17" s="98"/>
      <c r="UQR17" s="98"/>
      <c r="UQS17" s="98"/>
      <c r="UQT17" s="98"/>
      <c r="UQU17" s="98"/>
      <c r="UQV17" s="98"/>
      <c r="UQW17" s="98"/>
      <c r="UQX17" s="98"/>
      <c r="UQY17" s="98"/>
      <c r="UQZ17" s="98"/>
      <c r="URA17" s="98"/>
      <c r="URB17" s="98"/>
      <c r="URC17" s="98"/>
      <c r="URD17" s="98"/>
      <c r="URE17" s="98"/>
      <c r="URF17" s="98"/>
      <c r="URG17" s="98"/>
      <c r="URH17" s="98"/>
      <c r="URI17" s="98"/>
      <c r="URJ17" s="98"/>
      <c r="URK17" s="98"/>
      <c r="URL17" s="98"/>
      <c r="URM17" s="98"/>
      <c r="URN17" s="98"/>
      <c r="URO17" s="98"/>
      <c r="URP17" s="98"/>
      <c r="URQ17" s="98"/>
      <c r="URR17" s="98"/>
      <c r="URS17" s="98"/>
      <c r="URT17" s="98"/>
      <c r="URU17" s="98"/>
      <c r="URV17" s="98"/>
      <c r="URW17" s="98"/>
      <c r="URX17" s="98"/>
      <c r="URY17" s="98"/>
      <c r="URZ17" s="98"/>
      <c r="USA17" s="98"/>
      <c r="USB17" s="98"/>
      <c r="USC17" s="98"/>
      <c r="USD17" s="98"/>
      <c r="USE17" s="98"/>
      <c r="USF17" s="98"/>
      <c r="USG17" s="98"/>
      <c r="USH17" s="98"/>
      <c r="USI17" s="98"/>
      <c r="USJ17" s="98"/>
      <c r="USK17" s="98"/>
      <c r="USL17" s="98"/>
      <c r="USM17" s="98"/>
      <c r="USN17" s="98"/>
      <c r="USO17" s="98"/>
      <c r="USP17" s="98"/>
      <c r="USQ17" s="98"/>
      <c r="USR17" s="98"/>
      <c r="USS17" s="98"/>
      <c r="UST17" s="98"/>
      <c r="USU17" s="98"/>
      <c r="USV17" s="98"/>
      <c r="USW17" s="98"/>
      <c r="USX17" s="98"/>
      <c r="USY17" s="98"/>
      <c r="USZ17" s="98"/>
      <c r="UTA17" s="98"/>
      <c r="UTB17" s="98"/>
      <c r="UTC17" s="98"/>
      <c r="UTD17" s="98"/>
      <c r="UTE17" s="98"/>
      <c r="UTF17" s="98"/>
      <c r="UTG17" s="98"/>
      <c r="UTH17" s="98"/>
      <c r="UTI17" s="98"/>
      <c r="UTJ17" s="98"/>
      <c r="UTK17" s="98"/>
      <c r="UTL17" s="98"/>
      <c r="UTM17" s="98"/>
      <c r="UTN17" s="98"/>
      <c r="UTO17" s="98"/>
      <c r="UTP17" s="98"/>
      <c r="UTQ17" s="98"/>
      <c r="UTR17" s="98"/>
      <c r="UTS17" s="98"/>
      <c r="UTT17" s="98"/>
      <c r="UTU17" s="98"/>
      <c r="UTV17" s="98"/>
      <c r="UTW17" s="98"/>
      <c r="UTX17" s="98"/>
      <c r="UTY17" s="98"/>
      <c r="UTZ17" s="98"/>
      <c r="UUA17" s="98"/>
      <c r="UUB17" s="98"/>
      <c r="UUC17" s="98"/>
      <c r="UUD17" s="98"/>
      <c r="UUE17" s="98"/>
      <c r="UUF17" s="98"/>
      <c r="UUG17" s="98"/>
      <c r="UUH17" s="98"/>
      <c r="UUI17" s="98"/>
      <c r="UUJ17" s="98"/>
      <c r="UUK17" s="98"/>
      <c r="UUL17" s="98"/>
      <c r="UUM17" s="98"/>
      <c r="UUN17" s="98"/>
      <c r="UUO17" s="98"/>
      <c r="UUP17" s="98"/>
      <c r="UUQ17" s="98"/>
      <c r="UUR17" s="98"/>
      <c r="UUS17" s="98"/>
      <c r="UUT17" s="98"/>
      <c r="UUU17" s="98"/>
      <c r="UUV17" s="98"/>
      <c r="UUW17" s="98"/>
      <c r="UUX17" s="98"/>
      <c r="UUY17" s="98"/>
      <c r="UUZ17" s="98"/>
      <c r="UVA17" s="98"/>
      <c r="UVB17" s="98"/>
      <c r="UVC17" s="98"/>
      <c r="UVD17" s="98"/>
      <c r="UVE17" s="98"/>
      <c r="UVF17" s="98"/>
      <c r="UVG17" s="98"/>
      <c r="UVH17" s="98"/>
      <c r="UVI17" s="98"/>
      <c r="UVJ17" s="98"/>
      <c r="UVK17" s="98"/>
      <c r="UVL17" s="98"/>
      <c r="UVM17" s="98"/>
      <c r="UVN17" s="98"/>
      <c r="UVO17" s="98"/>
      <c r="UVP17" s="98"/>
      <c r="UVQ17" s="98"/>
      <c r="UVR17" s="98"/>
      <c r="UVS17" s="98"/>
      <c r="UVT17" s="98"/>
      <c r="UVU17" s="98"/>
      <c r="UVV17" s="98"/>
      <c r="UVW17" s="98"/>
      <c r="UVX17" s="98"/>
      <c r="UVY17" s="98"/>
      <c r="UVZ17" s="98"/>
      <c r="UWA17" s="98"/>
      <c r="UWB17" s="98"/>
      <c r="UWC17" s="98"/>
      <c r="UWD17" s="98"/>
      <c r="UWE17" s="98"/>
      <c r="UWF17" s="98"/>
      <c r="UWG17" s="98"/>
      <c r="UWH17" s="98"/>
      <c r="UWI17" s="98"/>
      <c r="UWJ17" s="98"/>
      <c r="UWK17" s="98"/>
      <c r="UWL17" s="98"/>
      <c r="UWM17" s="98"/>
      <c r="UWN17" s="98"/>
      <c r="UWO17" s="98"/>
      <c r="UWP17" s="98"/>
      <c r="UWQ17" s="98"/>
      <c r="UWR17" s="98"/>
      <c r="UWS17" s="98"/>
      <c r="UWT17" s="98"/>
      <c r="UWU17" s="98"/>
      <c r="UWV17" s="98"/>
      <c r="UWW17" s="98"/>
      <c r="UWX17" s="98"/>
      <c r="UWY17" s="98"/>
      <c r="UWZ17" s="98"/>
      <c r="UXA17" s="98"/>
      <c r="UXB17" s="98"/>
      <c r="UXC17" s="98"/>
      <c r="UXD17" s="98"/>
      <c r="UXE17" s="98"/>
      <c r="UXF17" s="98"/>
      <c r="UXG17" s="98"/>
      <c r="UXH17" s="98"/>
      <c r="UXI17" s="98"/>
      <c r="UXJ17" s="98"/>
      <c r="UXK17" s="98"/>
      <c r="UXL17" s="98"/>
      <c r="UXM17" s="98"/>
      <c r="UXN17" s="98"/>
      <c r="UXO17" s="98"/>
      <c r="UXP17" s="98"/>
      <c r="UXQ17" s="98"/>
      <c r="UXR17" s="98"/>
      <c r="UXS17" s="98"/>
      <c r="UXT17" s="98"/>
      <c r="UXU17" s="98"/>
      <c r="UXV17" s="98"/>
      <c r="UXW17" s="98"/>
      <c r="UXX17" s="98"/>
      <c r="UXY17" s="98"/>
      <c r="UXZ17" s="98"/>
      <c r="UYA17" s="98"/>
      <c r="UYB17" s="98"/>
      <c r="UYC17" s="98"/>
      <c r="UYD17" s="98"/>
      <c r="UYE17" s="98"/>
      <c r="UYF17" s="98"/>
      <c r="UYG17" s="98"/>
      <c r="UYH17" s="98"/>
      <c r="UYI17" s="98"/>
      <c r="UYJ17" s="98"/>
      <c r="UYK17" s="98"/>
      <c r="UYL17" s="98"/>
      <c r="UYM17" s="98"/>
      <c r="UYN17" s="98"/>
      <c r="UYO17" s="98"/>
      <c r="UYP17" s="98"/>
      <c r="UYQ17" s="98"/>
      <c r="UYR17" s="98"/>
      <c r="UYS17" s="98"/>
      <c r="UYT17" s="98"/>
      <c r="UYU17" s="98"/>
      <c r="UYV17" s="98"/>
      <c r="UYW17" s="98"/>
      <c r="UYX17" s="98"/>
      <c r="UYY17" s="98"/>
      <c r="UYZ17" s="98"/>
      <c r="UZA17" s="98"/>
      <c r="UZB17" s="98"/>
      <c r="UZC17" s="98"/>
      <c r="UZD17" s="98"/>
      <c r="UZE17" s="98"/>
      <c r="UZF17" s="98"/>
      <c r="UZG17" s="98"/>
      <c r="UZH17" s="98"/>
      <c r="UZI17" s="98"/>
      <c r="UZJ17" s="98"/>
      <c r="UZK17" s="98"/>
      <c r="UZL17" s="98"/>
      <c r="UZM17" s="98"/>
      <c r="UZN17" s="98"/>
      <c r="UZO17" s="98"/>
      <c r="UZP17" s="98"/>
      <c r="UZQ17" s="98"/>
      <c r="UZR17" s="98"/>
      <c r="UZS17" s="98"/>
      <c r="UZT17" s="98"/>
      <c r="UZU17" s="98"/>
      <c r="UZV17" s="98"/>
      <c r="UZW17" s="98"/>
      <c r="UZX17" s="98"/>
      <c r="UZY17" s="98"/>
      <c r="UZZ17" s="98"/>
      <c r="VAA17" s="98"/>
      <c r="VAB17" s="98"/>
      <c r="VAC17" s="98"/>
      <c r="VAD17" s="98"/>
      <c r="VAE17" s="98"/>
      <c r="VAF17" s="98"/>
      <c r="VAG17" s="98"/>
      <c r="VAH17" s="98"/>
      <c r="VAI17" s="98"/>
      <c r="VAJ17" s="98"/>
      <c r="VAK17" s="98"/>
      <c r="VAL17" s="98"/>
      <c r="VAM17" s="98"/>
      <c r="VAN17" s="98"/>
      <c r="VAO17" s="98"/>
      <c r="VAP17" s="98"/>
      <c r="VAQ17" s="98"/>
      <c r="VAR17" s="98"/>
      <c r="VAS17" s="98"/>
      <c r="VAT17" s="98"/>
      <c r="VAU17" s="98"/>
      <c r="VAV17" s="98"/>
      <c r="VAW17" s="98"/>
      <c r="VAX17" s="98"/>
      <c r="VAY17" s="98"/>
      <c r="VAZ17" s="98"/>
      <c r="VBA17" s="98"/>
      <c r="VBB17" s="98"/>
      <c r="VBC17" s="98"/>
      <c r="VBD17" s="98"/>
      <c r="VBE17" s="98"/>
      <c r="VBF17" s="98"/>
      <c r="VBG17" s="98"/>
      <c r="VBH17" s="98"/>
      <c r="VBI17" s="98"/>
      <c r="VBJ17" s="98"/>
      <c r="VBK17" s="98"/>
      <c r="VBL17" s="98"/>
      <c r="VBM17" s="98"/>
      <c r="VBN17" s="98"/>
      <c r="VBO17" s="98"/>
      <c r="VBP17" s="98"/>
      <c r="VBQ17" s="98"/>
      <c r="VBR17" s="98"/>
      <c r="VBS17" s="98"/>
      <c r="VBT17" s="98"/>
      <c r="VBU17" s="98"/>
      <c r="VBV17" s="98"/>
      <c r="VBW17" s="98"/>
      <c r="VBX17" s="98"/>
      <c r="VBY17" s="98"/>
      <c r="VBZ17" s="98"/>
      <c r="VCA17" s="98"/>
      <c r="VCB17" s="98"/>
      <c r="VCC17" s="98"/>
      <c r="VCD17" s="98"/>
      <c r="VCE17" s="98"/>
      <c r="VCF17" s="98"/>
      <c r="VCG17" s="98"/>
      <c r="VCH17" s="98"/>
      <c r="VCI17" s="98"/>
      <c r="VCJ17" s="98"/>
      <c r="VCK17" s="98"/>
      <c r="VCL17" s="98"/>
      <c r="VCM17" s="98"/>
      <c r="VCN17" s="98"/>
      <c r="VCO17" s="98"/>
      <c r="VCP17" s="98"/>
      <c r="VCQ17" s="98"/>
      <c r="VCR17" s="98"/>
      <c r="VCS17" s="98"/>
      <c r="VCT17" s="98"/>
      <c r="VCU17" s="98"/>
      <c r="VCV17" s="98"/>
      <c r="VCW17" s="98"/>
      <c r="VCX17" s="98"/>
      <c r="VCY17" s="98"/>
      <c r="VCZ17" s="98"/>
      <c r="VDA17" s="98"/>
      <c r="VDB17" s="98"/>
      <c r="VDC17" s="98"/>
      <c r="VDD17" s="98"/>
      <c r="VDE17" s="98"/>
      <c r="VDF17" s="98"/>
      <c r="VDG17" s="98"/>
      <c r="VDH17" s="98"/>
      <c r="VDI17" s="98"/>
      <c r="VDJ17" s="98"/>
      <c r="VDK17" s="98"/>
      <c r="VDL17" s="98"/>
      <c r="VDM17" s="98"/>
      <c r="VDN17" s="98"/>
      <c r="VDO17" s="98"/>
      <c r="VDP17" s="98"/>
      <c r="VDQ17" s="98"/>
      <c r="VDR17" s="98"/>
      <c r="VDS17" s="98"/>
      <c r="VDT17" s="98"/>
      <c r="VDU17" s="98"/>
      <c r="VDV17" s="98"/>
      <c r="VDW17" s="98"/>
      <c r="VDX17" s="98"/>
      <c r="VDY17" s="98"/>
      <c r="VDZ17" s="98"/>
      <c r="VEA17" s="98"/>
      <c r="VEB17" s="98"/>
      <c r="VEC17" s="98"/>
      <c r="VED17" s="98"/>
      <c r="VEE17" s="98"/>
      <c r="VEF17" s="98"/>
      <c r="VEG17" s="98"/>
      <c r="VEH17" s="98"/>
      <c r="VEI17" s="98"/>
      <c r="VEJ17" s="98"/>
      <c r="VEK17" s="98"/>
      <c r="VEL17" s="98"/>
      <c r="VEM17" s="98"/>
      <c r="VEN17" s="98"/>
      <c r="VEO17" s="98"/>
      <c r="VEP17" s="98"/>
      <c r="VEQ17" s="98"/>
      <c r="VER17" s="98"/>
      <c r="VES17" s="98"/>
      <c r="VET17" s="98"/>
      <c r="VEU17" s="98"/>
      <c r="VEV17" s="98"/>
      <c r="VEW17" s="98"/>
      <c r="VEX17" s="98"/>
      <c r="VEY17" s="98"/>
      <c r="VEZ17" s="98"/>
      <c r="VFA17" s="98"/>
      <c r="VFB17" s="98"/>
      <c r="VFC17" s="98"/>
      <c r="VFD17" s="98"/>
      <c r="VFE17" s="98"/>
      <c r="VFF17" s="98"/>
      <c r="VFG17" s="98"/>
      <c r="VFH17" s="98"/>
      <c r="VFI17" s="98"/>
      <c r="VFJ17" s="98"/>
      <c r="VFK17" s="98"/>
      <c r="VFL17" s="98"/>
      <c r="VFM17" s="98"/>
      <c r="VFN17" s="98"/>
      <c r="VFO17" s="98"/>
      <c r="VFP17" s="98"/>
      <c r="VFQ17" s="98"/>
      <c r="VFR17" s="98"/>
      <c r="VFS17" s="98"/>
      <c r="VFT17" s="98"/>
      <c r="VFU17" s="98"/>
      <c r="VFV17" s="98"/>
      <c r="VFW17" s="98"/>
      <c r="VFX17" s="98"/>
      <c r="VFY17" s="98"/>
      <c r="VFZ17" s="98"/>
      <c r="VGA17" s="98"/>
      <c r="VGB17" s="98"/>
      <c r="VGC17" s="98"/>
      <c r="VGD17" s="98"/>
      <c r="VGE17" s="98"/>
      <c r="VGF17" s="98"/>
      <c r="VGG17" s="98"/>
      <c r="VGH17" s="98"/>
      <c r="VGI17" s="98"/>
      <c r="VGJ17" s="98"/>
      <c r="VGK17" s="98"/>
      <c r="VGL17" s="98"/>
      <c r="VGM17" s="98"/>
      <c r="VGN17" s="98"/>
      <c r="VGO17" s="98"/>
      <c r="VGP17" s="98"/>
      <c r="VGQ17" s="98"/>
      <c r="VGR17" s="98"/>
      <c r="VGS17" s="98"/>
      <c r="VGT17" s="98"/>
      <c r="VGU17" s="98"/>
      <c r="VGV17" s="98"/>
      <c r="VGW17" s="98"/>
      <c r="VGX17" s="98"/>
      <c r="VGY17" s="98"/>
      <c r="VGZ17" s="98"/>
      <c r="VHA17" s="98"/>
      <c r="VHB17" s="98"/>
      <c r="VHC17" s="98"/>
      <c r="VHD17" s="98"/>
      <c r="VHE17" s="98"/>
      <c r="VHF17" s="98"/>
      <c r="VHG17" s="98"/>
      <c r="VHH17" s="98"/>
      <c r="VHI17" s="98"/>
      <c r="VHJ17" s="98"/>
      <c r="VHK17" s="98"/>
      <c r="VHL17" s="98"/>
      <c r="VHM17" s="98"/>
      <c r="VHN17" s="98"/>
      <c r="VHO17" s="98"/>
      <c r="VHP17" s="98"/>
      <c r="VHQ17" s="98"/>
      <c r="VHR17" s="98"/>
      <c r="VHS17" s="98"/>
      <c r="VHT17" s="98"/>
      <c r="VHU17" s="98"/>
      <c r="VHV17" s="98"/>
      <c r="VHW17" s="98"/>
      <c r="VHX17" s="98"/>
      <c r="VHY17" s="98"/>
      <c r="VHZ17" s="98"/>
      <c r="VIA17" s="98"/>
      <c r="VIB17" s="98"/>
      <c r="VIC17" s="98"/>
      <c r="VID17" s="98"/>
      <c r="VIE17" s="98"/>
      <c r="VIF17" s="98"/>
      <c r="VIG17" s="98"/>
      <c r="VIH17" s="98"/>
      <c r="VII17" s="98"/>
      <c r="VIJ17" s="98"/>
      <c r="VIK17" s="98"/>
      <c r="VIL17" s="98"/>
      <c r="VIM17" s="98"/>
      <c r="VIN17" s="98"/>
      <c r="VIO17" s="98"/>
      <c r="VIP17" s="98"/>
      <c r="VIQ17" s="98"/>
      <c r="VIR17" s="98"/>
      <c r="VIS17" s="98"/>
      <c r="VIT17" s="98"/>
      <c r="VIU17" s="98"/>
      <c r="VIV17" s="98"/>
      <c r="VIW17" s="98"/>
      <c r="VIX17" s="98"/>
      <c r="VIY17" s="98"/>
      <c r="VIZ17" s="98"/>
      <c r="VJA17" s="98"/>
      <c r="VJB17" s="98"/>
      <c r="VJC17" s="98"/>
      <c r="VJD17" s="98"/>
      <c r="VJE17" s="98"/>
      <c r="VJF17" s="98"/>
      <c r="VJG17" s="98"/>
      <c r="VJH17" s="98"/>
      <c r="VJI17" s="98"/>
      <c r="VJJ17" s="98"/>
      <c r="VJK17" s="98"/>
      <c r="VJL17" s="98"/>
      <c r="VJM17" s="98"/>
      <c r="VJN17" s="98"/>
      <c r="VJO17" s="98"/>
      <c r="VJP17" s="98"/>
      <c r="VJQ17" s="98"/>
      <c r="VJR17" s="98"/>
      <c r="VJS17" s="98"/>
      <c r="VJT17" s="98"/>
      <c r="VJU17" s="98"/>
      <c r="VJV17" s="98"/>
      <c r="VJW17" s="98"/>
      <c r="VJX17" s="98"/>
      <c r="VJY17" s="98"/>
      <c r="VJZ17" s="98"/>
      <c r="VKA17" s="98"/>
      <c r="VKB17" s="98"/>
      <c r="VKC17" s="98"/>
      <c r="VKD17" s="98"/>
      <c r="VKE17" s="98"/>
      <c r="VKF17" s="98"/>
      <c r="VKG17" s="98"/>
      <c r="VKH17" s="98"/>
      <c r="VKI17" s="98"/>
      <c r="VKJ17" s="98"/>
      <c r="VKK17" s="98"/>
      <c r="VKL17" s="98"/>
      <c r="VKM17" s="98"/>
      <c r="VKN17" s="98"/>
      <c r="VKO17" s="98"/>
      <c r="VKP17" s="98"/>
      <c r="VKQ17" s="98"/>
      <c r="VKR17" s="98"/>
      <c r="VKS17" s="98"/>
      <c r="VKT17" s="98"/>
      <c r="VKU17" s="98"/>
      <c r="VKV17" s="98"/>
      <c r="VKW17" s="98"/>
      <c r="VKX17" s="98"/>
      <c r="VKY17" s="98"/>
      <c r="VKZ17" s="98"/>
      <c r="VLA17" s="98"/>
      <c r="VLB17" s="98"/>
      <c r="VLC17" s="98"/>
      <c r="VLD17" s="98"/>
      <c r="VLE17" s="98"/>
      <c r="VLF17" s="98"/>
      <c r="VLG17" s="98"/>
      <c r="VLH17" s="98"/>
      <c r="VLI17" s="98"/>
      <c r="VLJ17" s="98"/>
      <c r="VLK17" s="98"/>
      <c r="VLL17" s="98"/>
      <c r="VLM17" s="98"/>
      <c r="VLN17" s="98"/>
      <c r="VLO17" s="98"/>
      <c r="VLP17" s="98"/>
      <c r="VLQ17" s="98"/>
      <c r="VLR17" s="98"/>
      <c r="VLS17" s="98"/>
      <c r="VLT17" s="98"/>
      <c r="VLU17" s="98"/>
      <c r="VLV17" s="98"/>
      <c r="VLW17" s="98"/>
      <c r="VLX17" s="98"/>
      <c r="VLY17" s="98"/>
      <c r="VLZ17" s="98"/>
      <c r="VMA17" s="98"/>
      <c r="VMB17" s="98"/>
      <c r="VMC17" s="98"/>
      <c r="VMD17" s="98"/>
      <c r="VME17" s="98"/>
      <c r="VMF17" s="98"/>
      <c r="VMG17" s="98"/>
      <c r="VMH17" s="98"/>
      <c r="VMI17" s="98"/>
      <c r="VMJ17" s="98"/>
      <c r="VMK17" s="98"/>
      <c r="VML17" s="98"/>
      <c r="VMM17" s="98"/>
      <c r="VMN17" s="98"/>
      <c r="VMO17" s="98"/>
      <c r="VMP17" s="98"/>
      <c r="VMQ17" s="98"/>
      <c r="VMR17" s="98"/>
      <c r="VMS17" s="98"/>
      <c r="VMT17" s="98"/>
      <c r="VMU17" s="98"/>
      <c r="VMV17" s="98"/>
      <c r="VMW17" s="98"/>
      <c r="VMX17" s="98"/>
      <c r="VMY17" s="98"/>
      <c r="VMZ17" s="98"/>
      <c r="VNA17" s="98"/>
      <c r="VNB17" s="98"/>
      <c r="VNC17" s="98"/>
      <c r="VND17" s="98"/>
      <c r="VNE17" s="98"/>
      <c r="VNF17" s="98"/>
      <c r="VNG17" s="98"/>
      <c r="VNH17" s="98"/>
      <c r="VNI17" s="98"/>
      <c r="VNJ17" s="98"/>
      <c r="VNK17" s="98"/>
      <c r="VNL17" s="98"/>
      <c r="VNM17" s="98"/>
      <c r="VNN17" s="98"/>
      <c r="VNO17" s="98"/>
      <c r="VNP17" s="98"/>
      <c r="VNQ17" s="98"/>
      <c r="VNR17" s="98"/>
      <c r="VNS17" s="98"/>
      <c r="VNT17" s="98"/>
      <c r="VNU17" s="98"/>
      <c r="VNV17" s="98"/>
      <c r="VNW17" s="98"/>
      <c r="VNX17" s="98"/>
      <c r="VNY17" s="98"/>
      <c r="VNZ17" s="98"/>
      <c r="VOA17" s="98"/>
      <c r="VOB17" s="98"/>
      <c r="VOC17" s="98"/>
      <c r="VOD17" s="98"/>
      <c r="VOE17" s="98"/>
      <c r="VOF17" s="98"/>
      <c r="VOG17" s="98"/>
      <c r="VOH17" s="98"/>
      <c r="VOI17" s="98"/>
      <c r="VOJ17" s="98"/>
      <c r="VOK17" s="98"/>
      <c r="VOL17" s="98"/>
      <c r="VOM17" s="98"/>
      <c r="VON17" s="98"/>
      <c r="VOO17" s="98"/>
      <c r="VOP17" s="98"/>
      <c r="VOQ17" s="98"/>
      <c r="VOR17" s="98"/>
      <c r="VOS17" s="98"/>
      <c r="VOT17" s="98"/>
      <c r="VOU17" s="98"/>
      <c r="VOV17" s="98"/>
      <c r="VOW17" s="98"/>
      <c r="VOX17" s="98"/>
      <c r="VOY17" s="98"/>
      <c r="VOZ17" s="98"/>
      <c r="VPA17" s="98"/>
      <c r="VPB17" s="98"/>
      <c r="VPC17" s="98"/>
      <c r="VPD17" s="98"/>
      <c r="VPE17" s="98"/>
      <c r="VPF17" s="98"/>
      <c r="VPG17" s="98"/>
      <c r="VPH17" s="98"/>
      <c r="VPI17" s="98"/>
      <c r="VPJ17" s="98"/>
      <c r="VPK17" s="98"/>
      <c r="VPL17" s="98"/>
      <c r="VPM17" s="98"/>
      <c r="VPN17" s="98"/>
      <c r="VPO17" s="98"/>
      <c r="VPP17" s="98"/>
      <c r="VPQ17" s="98"/>
      <c r="VPR17" s="98"/>
      <c r="VPS17" s="98"/>
      <c r="VPT17" s="98"/>
      <c r="VPU17" s="98"/>
      <c r="VPV17" s="98"/>
      <c r="VPW17" s="98"/>
      <c r="VPX17" s="98"/>
      <c r="VPY17" s="98"/>
      <c r="VPZ17" s="98"/>
      <c r="VQA17" s="98"/>
      <c r="VQB17" s="98"/>
      <c r="VQC17" s="98"/>
      <c r="VQD17" s="98"/>
      <c r="VQE17" s="98"/>
      <c r="VQF17" s="98"/>
      <c r="VQG17" s="98"/>
      <c r="VQH17" s="98"/>
      <c r="VQI17" s="98"/>
      <c r="VQJ17" s="98"/>
      <c r="VQK17" s="98"/>
      <c r="VQL17" s="98"/>
      <c r="VQM17" s="98"/>
      <c r="VQN17" s="98"/>
      <c r="VQO17" s="98"/>
      <c r="VQP17" s="98"/>
      <c r="VQQ17" s="98"/>
      <c r="VQR17" s="98"/>
      <c r="VQS17" s="98"/>
      <c r="VQT17" s="98"/>
      <c r="VQU17" s="98"/>
      <c r="VQV17" s="98"/>
      <c r="VQW17" s="98"/>
      <c r="VQX17" s="98"/>
      <c r="VQY17" s="98"/>
      <c r="VQZ17" s="98"/>
      <c r="VRA17" s="98"/>
      <c r="VRB17" s="98"/>
      <c r="VRC17" s="98"/>
      <c r="VRD17" s="98"/>
      <c r="VRE17" s="98"/>
      <c r="VRF17" s="98"/>
      <c r="VRG17" s="98"/>
      <c r="VRH17" s="98"/>
      <c r="VRI17" s="98"/>
      <c r="VRJ17" s="98"/>
      <c r="VRK17" s="98"/>
      <c r="VRL17" s="98"/>
      <c r="VRM17" s="98"/>
      <c r="VRN17" s="98"/>
      <c r="VRO17" s="98"/>
      <c r="VRP17" s="98"/>
      <c r="VRQ17" s="98"/>
      <c r="VRR17" s="98"/>
      <c r="VRS17" s="98"/>
      <c r="VRT17" s="98"/>
      <c r="VRU17" s="98"/>
      <c r="VRV17" s="98"/>
      <c r="VRW17" s="98"/>
      <c r="VRX17" s="98"/>
      <c r="VRY17" s="98"/>
      <c r="VRZ17" s="98"/>
      <c r="VSA17" s="98"/>
      <c r="VSB17" s="98"/>
      <c r="VSC17" s="98"/>
      <c r="VSD17" s="98"/>
      <c r="VSE17" s="98"/>
      <c r="VSF17" s="98"/>
      <c r="VSG17" s="98"/>
      <c r="VSH17" s="98"/>
      <c r="VSI17" s="98"/>
      <c r="VSJ17" s="98"/>
      <c r="VSK17" s="98"/>
      <c r="VSL17" s="98"/>
      <c r="VSM17" s="98"/>
      <c r="VSN17" s="98"/>
      <c r="VSO17" s="98"/>
      <c r="VSP17" s="98"/>
      <c r="VSQ17" s="98"/>
      <c r="VSR17" s="98"/>
      <c r="VSS17" s="98"/>
      <c r="VST17" s="98"/>
      <c r="VSU17" s="98"/>
      <c r="VSV17" s="98"/>
      <c r="VSW17" s="98"/>
      <c r="VSX17" s="98"/>
      <c r="VSY17" s="98"/>
      <c r="VSZ17" s="98"/>
      <c r="VTA17" s="98"/>
      <c r="VTB17" s="98"/>
      <c r="VTC17" s="98"/>
      <c r="VTD17" s="98"/>
      <c r="VTE17" s="98"/>
      <c r="VTF17" s="98"/>
      <c r="VTG17" s="98"/>
      <c r="VTH17" s="98"/>
      <c r="VTI17" s="98"/>
      <c r="VTJ17" s="98"/>
      <c r="VTK17" s="98"/>
      <c r="VTL17" s="98"/>
      <c r="VTM17" s="98"/>
      <c r="VTN17" s="98"/>
      <c r="VTO17" s="98"/>
      <c r="VTP17" s="98"/>
      <c r="VTQ17" s="98"/>
      <c r="VTR17" s="98"/>
      <c r="VTS17" s="98"/>
      <c r="VTT17" s="98"/>
      <c r="VTU17" s="98"/>
      <c r="VTV17" s="98"/>
      <c r="VTW17" s="98"/>
      <c r="VTX17" s="98"/>
      <c r="VTY17" s="98"/>
      <c r="VTZ17" s="98"/>
      <c r="VUA17" s="98"/>
      <c r="VUB17" s="98"/>
      <c r="VUC17" s="98"/>
      <c r="VUD17" s="98"/>
      <c r="VUE17" s="98"/>
      <c r="VUF17" s="98"/>
      <c r="VUG17" s="98"/>
      <c r="VUH17" s="98"/>
      <c r="VUI17" s="98"/>
      <c r="VUJ17" s="98"/>
      <c r="VUK17" s="98"/>
      <c r="VUL17" s="98"/>
      <c r="VUM17" s="98"/>
      <c r="VUN17" s="98"/>
      <c r="VUO17" s="98"/>
      <c r="VUP17" s="98"/>
      <c r="VUQ17" s="98"/>
      <c r="VUR17" s="98"/>
      <c r="VUS17" s="98"/>
      <c r="VUT17" s="98"/>
      <c r="VUU17" s="98"/>
      <c r="VUV17" s="98"/>
      <c r="VUW17" s="98"/>
      <c r="VUX17" s="98"/>
      <c r="VUY17" s="98"/>
      <c r="VUZ17" s="98"/>
      <c r="VVA17" s="98"/>
      <c r="VVB17" s="98"/>
      <c r="VVC17" s="98"/>
      <c r="VVD17" s="98"/>
      <c r="VVE17" s="98"/>
      <c r="VVF17" s="98"/>
      <c r="VVG17" s="98"/>
      <c r="VVH17" s="98"/>
      <c r="VVI17" s="98"/>
      <c r="VVJ17" s="98"/>
      <c r="VVK17" s="98"/>
      <c r="VVL17" s="98"/>
      <c r="VVM17" s="98"/>
      <c r="VVN17" s="98"/>
      <c r="VVO17" s="98"/>
      <c r="VVP17" s="98"/>
      <c r="VVQ17" s="98"/>
      <c r="VVR17" s="98"/>
      <c r="VVS17" s="98"/>
      <c r="VVT17" s="98"/>
      <c r="VVU17" s="98"/>
      <c r="VVV17" s="98"/>
      <c r="VVW17" s="98"/>
      <c r="VVX17" s="98"/>
      <c r="VVY17" s="98"/>
      <c r="VVZ17" s="98"/>
      <c r="VWA17" s="98"/>
      <c r="VWB17" s="98"/>
      <c r="VWC17" s="98"/>
      <c r="VWD17" s="98"/>
      <c r="VWE17" s="98"/>
      <c r="VWF17" s="98"/>
      <c r="VWG17" s="98"/>
      <c r="VWH17" s="98"/>
      <c r="VWI17" s="98"/>
      <c r="VWJ17" s="98"/>
      <c r="VWK17" s="98"/>
      <c r="VWL17" s="98"/>
      <c r="VWM17" s="98"/>
      <c r="VWN17" s="98"/>
      <c r="VWO17" s="98"/>
      <c r="VWP17" s="98"/>
      <c r="VWQ17" s="98"/>
      <c r="VWR17" s="98"/>
      <c r="VWS17" s="98"/>
      <c r="VWT17" s="98"/>
      <c r="VWU17" s="98"/>
      <c r="VWV17" s="98"/>
      <c r="VWW17" s="98"/>
      <c r="VWX17" s="98"/>
      <c r="VWY17" s="98"/>
      <c r="VWZ17" s="98"/>
      <c r="VXA17" s="98"/>
      <c r="VXB17" s="98"/>
      <c r="VXC17" s="98"/>
      <c r="VXD17" s="98"/>
      <c r="VXE17" s="98"/>
      <c r="VXF17" s="98"/>
      <c r="VXG17" s="98"/>
      <c r="VXH17" s="98"/>
      <c r="VXI17" s="98"/>
      <c r="VXJ17" s="98"/>
      <c r="VXK17" s="98"/>
      <c r="VXL17" s="98"/>
      <c r="VXM17" s="98"/>
      <c r="VXN17" s="98"/>
      <c r="VXO17" s="98"/>
      <c r="VXP17" s="98"/>
      <c r="VXQ17" s="98"/>
      <c r="VXR17" s="98"/>
      <c r="VXS17" s="98"/>
      <c r="VXT17" s="98"/>
      <c r="VXU17" s="98"/>
      <c r="VXV17" s="98"/>
      <c r="VXW17" s="98"/>
      <c r="VXX17" s="98"/>
      <c r="VXY17" s="98"/>
      <c r="VXZ17" s="98"/>
      <c r="VYA17" s="98"/>
      <c r="VYB17" s="98"/>
      <c r="VYC17" s="98"/>
      <c r="VYD17" s="98"/>
      <c r="VYE17" s="98"/>
      <c r="VYF17" s="98"/>
      <c r="VYG17" s="98"/>
      <c r="VYH17" s="98"/>
      <c r="VYI17" s="98"/>
      <c r="VYJ17" s="98"/>
      <c r="VYK17" s="98"/>
      <c r="VYL17" s="98"/>
      <c r="VYM17" s="98"/>
      <c r="VYN17" s="98"/>
      <c r="VYO17" s="98"/>
      <c r="VYP17" s="98"/>
      <c r="VYQ17" s="98"/>
      <c r="VYR17" s="98"/>
      <c r="VYS17" s="98"/>
      <c r="VYT17" s="98"/>
      <c r="VYU17" s="98"/>
      <c r="VYV17" s="98"/>
      <c r="VYW17" s="98"/>
      <c r="VYX17" s="98"/>
      <c r="VYY17" s="98"/>
      <c r="VYZ17" s="98"/>
      <c r="VZA17" s="98"/>
      <c r="VZB17" s="98"/>
      <c r="VZC17" s="98"/>
      <c r="VZD17" s="98"/>
      <c r="VZE17" s="98"/>
      <c r="VZF17" s="98"/>
      <c r="VZG17" s="98"/>
      <c r="VZH17" s="98"/>
      <c r="VZI17" s="98"/>
      <c r="VZJ17" s="98"/>
      <c r="VZK17" s="98"/>
      <c r="VZL17" s="98"/>
      <c r="VZM17" s="98"/>
      <c r="VZN17" s="98"/>
      <c r="VZO17" s="98"/>
      <c r="VZP17" s="98"/>
      <c r="VZQ17" s="98"/>
      <c r="VZR17" s="98"/>
      <c r="VZS17" s="98"/>
      <c r="VZT17" s="98"/>
      <c r="VZU17" s="98"/>
      <c r="VZV17" s="98"/>
      <c r="VZW17" s="98"/>
      <c r="VZX17" s="98"/>
      <c r="VZY17" s="98"/>
      <c r="VZZ17" s="98"/>
      <c r="WAA17" s="98"/>
      <c r="WAB17" s="98"/>
      <c r="WAC17" s="98"/>
      <c r="WAD17" s="98"/>
      <c r="WAE17" s="98"/>
      <c r="WAF17" s="98"/>
      <c r="WAG17" s="98"/>
      <c r="WAH17" s="98"/>
      <c r="WAI17" s="98"/>
      <c r="WAJ17" s="98"/>
      <c r="WAK17" s="98"/>
      <c r="WAL17" s="98"/>
      <c r="WAM17" s="98"/>
      <c r="WAN17" s="98"/>
      <c r="WAO17" s="98"/>
      <c r="WAP17" s="98"/>
      <c r="WAQ17" s="98"/>
      <c r="WAR17" s="98"/>
      <c r="WAS17" s="98"/>
      <c r="WAT17" s="98"/>
      <c r="WAU17" s="98"/>
      <c r="WAV17" s="98"/>
      <c r="WAW17" s="98"/>
      <c r="WAX17" s="98"/>
      <c r="WAY17" s="98"/>
      <c r="WAZ17" s="98"/>
      <c r="WBA17" s="98"/>
      <c r="WBB17" s="98"/>
      <c r="WBC17" s="98"/>
      <c r="WBD17" s="98"/>
      <c r="WBE17" s="98"/>
      <c r="WBF17" s="98"/>
      <c r="WBG17" s="98"/>
      <c r="WBH17" s="98"/>
      <c r="WBI17" s="98"/>
      <c r="WBJ17" s="98"/>
      <c r="WBK17" s="98"/>
      <c r="WBL17" s="98"/>
      <c r="WBM17" s="98"/>
      <c r="WBN17" s="98"/>
      <c r="WBO17" s="98"/>
      <c r="WBP17" s="98"/>
      <c r="WBQ17" s="98"/>
      <c r="WBR17" s="98"/>
      <c r="WBS17" s="98"/>
      <c r="WBT17" s="98"/>
      <c r="WBU17" s="98"/>
      <c r="WBV17" s="98"/>
      <c r="WBW17" s="98"/>
      <c r="WBX17" s="98"/>
      <c r="WBY17" s="98"/>
      <c r="WBZ17" s="98"/>
      <c r="WCA17" s="98"/>
      <c r="WCB17" s="98"/>
      <c r="WCC17" s="98"/>
      <c r="WCD17" s="98"/>
      <c r="WCE17" s="98"/>
      <c r="WCF17" s="98"/>
      <c r="WCG17" s="98"/>
      <c r="WCH17" s="98"/>
      <c r="WCI17" s="98"/>
      <c r="WCJ17" s="98"/>
      <c r="WCK17" s="98"/>
      <c r="WCL17" s="98"/>
      <c r="WCM17" s="98"/>
      <c r="WCN17" s="98"/>
      <c r="WCO17" s="98"/>
      <c r="WCP17" s="98"/>
      <c r="WCQ17" s="98"/>
      <c r="WCR17" s="98"/>
      <c r="WCS17" s="98"/>
      <c r="WCT17" s="98"/>
      <c r="WCU17" s="98"/>
      <c r="WCV17" s="98"/>
      <c r="WCW17" s="98"/>
      <c r="WCX17" s="98"/>
      <c r="WCY17" s="98"/>
      <c r="WCZ17" s="98"/>
      <c r="WDA17" s="98"/>
      <c r="WDB17" s="98"/>
      <c r="WDC17" s="98"/>
      <c r="WDD17" s="98"/>
      <c r="WDE17" s="98"/>
      <c r="WDF17" s="98"/>
      <c r="WDG17" s="98"/>
      <c r="WDH17" s="98"/>
      <c r="WDI17" s="98"/>
      <c r="WDJ17" s="98"/>
      <c r="WDK17" s="98"/>
      <c r="WDL17" s="98"/>
      <c r="WDM17" s="98"/>
      <c r="WDN17" s="98"/>
      <c r="WDO17" s="98"/>
      <c r="WDP17" s="98"/>
      <c r="WDQ17" s="98"/>
      <c r="WDR17" s="98"/>
      <c r="WDS17" s="98"/>
      <c r="WDT17" s="98"/>
      <c r="WDU17" s="98"/>
      <c r="WDV17" s="98"/>
      <c r="WDW17" s="98"/>
      <c r="WDX17" s="98"/>
      <c r="WDY17" s="98"/>
      <c r="WDZ17" s="98"/>
      <c r="WEA17" s="98"/>
      <c r="WEB17" s="98"/>
      <c r="WEC17" s="98"/>
      <c r="WED17" s="98"/>
      <c r="WEE17" s="98"/>
      <c r="WEF17" s="98"/>
      <c r="WEG17" s="98"/>
      <c r="WEH17" s="98"/>
      <c r="WEI17" s="98"/>
      <c r="WEJ17" s="98"/>
      <c r="WEK17" s="98"/>
      <c r="WEL17" s="98"/>
      <c r="WEM17" s="98"/>
      <c r="WEN17" s="98"/>
      <c r="WEO17" s="98"/>
      <c r="WEP17" s="98"/>
      <c r="WEQ17" s="98"/>
      <c r="WER17" s="98"/>
      <c r="WES17" s="98"/>
      <c r="WET17" s="98"/>
      <c r="WEU17" s="98"/>
      <c r="WEV17" s="98"/>
      <c r="WEW17" s="98"/>
      <c r="WEX17" s="98"/>
      <c r="WEY17" s="98"/>
      <c r="WEZ17" s="98"/>
      <c r="WFA17" s="98"/>
      <c r="WFB17" s="98"/>
      <c r="WFC17" s="98"/>
      <c r="WFD17" s="98"/>
      <c r="WFE17" s="98"/>
      <c r="WFF17" s="98"/>
      <c r="WFG17" s="98"/>
      <c r="WFH17" s="98"/>
      <c r="WFI17" s="98"/>
      <c r="WFJ17" s="98"/>
      <c r="WFK17" s="98"/>
      <c r="WFL17" s="98"/>
      <c r="WFM17" s="98"/>
      <c r="WFN17" s="98"/>
      <c r="WFO17" s="98"/>
      <c r="WFP17" s="98"/>
      <c r="WFQ17" s="98"/>
      <c r="WFR17" s="98"/>
      <c r="WFS17" s="98"/>
      <c r="WFT17" s="98"/>
      <c r="WFU17" s="98"/>
      <c r="WFV17" s="98"/>
      <c r="WFW17" s="98"/>
      <c r="WFX17" s="98"/>
      <c r="WFY17" s="98"/>
      <c r="WFZ17" s="98"/>
      <c r="WGA17" s="98"/>
      <c r="WGB17" s="98"/>
      <c r="WGC17" s="98"/>
      <c r="WGD17" s="98"/>
      <c r="WGE17" s="98"/>
      <c r="WGF17" s="98"/>
      <c r="WGG17" s="98"/>
      <c r="WGH17" s="98"/>
      <c r="WGI17" s="98"/>
      <c r="WGJ17" s="98"/>
      <c r="WGK17" s="98"/>
      <c r="WGL17" s="98"/>
      <c r="WGM17" s="98"/>
      <c r="WGN17" s="98"/>
      <c r="WGO17" s="98"/>
      <c r="WGP17" s="98"/>
      <c r="WGQ17" s="98"/>
      <c r="WGR17" s="98"/>
      <c r="WGS17" s="98"/>
      <c r="WGT17" s="98"/>
      <c r="WGU17" s="98"/>
      <c r="WGV17" s="98"/>
      <c r="WGW17" s="98"/>
      <c r="WGX17" s="98"/>
      <c r="WGY17" s="98"/>
      <c r="WGZ17" s="98"/>
      <c r="WHA17" s="98"/>
      <c r="WHB17" s="98"/>
      <c r="WHC17" s="98"/>
      <c r="WHD17" s="98"/>
      <c r="WHE17" s="98"/>
      <c r="WHF17" s="98"/>
      <c r="WHG17" s="98"/>
      <c r="WHH17" s="98"/>
      <c r="WHI17" s="98"/>
      <c r="WHJ17" s="98"/>
      <c r="WHK17" s="98"/>
      <c r="WHL17" s="98"/>
      <c r="WHM17" s="98"/>
      <c r="WHN17" s="98"/>
      <c r="WHO17" s="98"/>
      <c r="WHP17" s="98"/>
      <c r="WHQ17" s="98"/>
      <c r="WHR17" s="98"/>
      <c r="WHS17" s="98"/>
      <c r="WHT17" s="98"/>
      <c r="WHU17" s="98"/>
      <c r="WHV17" s="98"/>
      <c r="WHW17" s="98"/>
      <c r="WHX17" s="98"/>
      <c r="WHY17" s="98"/>
      <c r="WHZ17" s="98"/>
      <c r="WIA17" s="98"/>
      <c r="WIB17" s="98"/>
      <c r="WIC17" s="98"/>
      <c r="WID17" s="98"/>
      <c r="WIE17" s="98"/>
      <c r="WIF17" s="98"/>
      <c r="WIG17" s="98"/>
      <c r="WIH17" s="98"/>
      <c r="WII17" s="98"/>
      <c r="WIJ17" s="98"/>
      <c r="WIK17" s="98"/>
      <c r="WIL17" s="98"/>
      <c r="WIM17" s="98"/>
      <c r="WIN17" s="98"/>
      <c r="WIO17" s="98"/>
      <c r="WIP17" s="98"/>
      <c r="WIQ17" s="98"/>
      <c r="WIR17" s="98"/>
      <c r="WIS17" s="98"/>
      <c r="WIT17" s="98"/>
      <c r="WIU17" s="98"/>
      <c r="WIV17" s="98"/>
      <c r="WIW17" s="98"/>
      <c r="WIX17" s="98"/>
      <c r="WIY17" s="98"/>
      <c r="WIZ17" s="98"/>
      <c r="WJA17" s="98"/>
      <c r="WJB17" s="98"/>
      <c r="WJC17" s="98"/>
      <c r="WJD17" s="98"/>
      <c r="WJE17" s="98"/>
      <c r="WJF17" s="98"/>
      <c r="WJG17" s="98"/>
      <c r="WJH17" s="98"/>
      <c r="WJI17" s="98"/>
      <c r="WJJ17" s="98"/>
      <c r="WJK17" s="98"/>
      <c r="WJL17" s="98"/>
      <c r="WJM17" s="98"/>
      <c r="WJN17" s="98"/>
      <c r="WJO17" s="98"/>
      <c r="WJP17" s="98"/>
      <c r="WJQ17" s="98"/>
      <c r="WJR17" s="98"/>
      <c r="WJS17" s="98"/>
      <c r="WJT17" s="98"/>
      <c r="WJU17" s="98"/>
      <c r="WJV17" s="98"/>
      <c r="WJW17" s="98"/>
      <c r="WJX17" s="98"/>
      <c r="WJY17" s="98"/>
      <c r="WJZ17" s="98"/>
      <c r="WKA17" s="98"/>
      <c r="WKB17" s="98"/>
      <c r="WKC17" s="98"/>
      <c r="WKD17" s="98"/>
      <c r="WKE17" s="98"/>
      <c r="WKF17" s="98"/>
      <c r="WKG17" s="98"/>
      <c r="WKH17" s="98"/>
      <c r="WKI17" s="98"/>
      <c r="WKJ17" s="98"/>
      <c r="WKK17" s="98"/>
      <c r="WKL17" s="98"/>
      <c r="WKM17" s="98"/>
      <c r="WKN17" s="98"/>
      <c r="WKO17" s="98"/>
      <c r="WKP17" s="98"/>
      <c r="WKQ17" s="98"/>
      <c r="WKR17" s="98"/>
      <c r="WKS17" s="98"/>
      <c r="WKT17" s="98"/>
      <c r="WKU17" s="98"/>
      <c r="WKV17" s="98"/>
      <c r="WKW17" s="98"/>
      <c r="WKX17" s="98"/>
      <c r="WKY17" s="98"/>
      <c r="WKZ17" s="98"/>
      <c r="WLA17" s="98"/>
      <c r="WLB17" s="98"/>
      <c r="WLC17" s="98"/>
      <c r="WLD17" s="98"/>
      <c r="WLE17" s="98"/>
      <c r="WLF17" s="98"/>
      <c r="WLG17" s="98"/>
      <c r="WLH17" s="98"/>
      <c r="WLI17" s="98"/>
      <c r="WLJ17" s="98"/>
      <c r="WLK17" s="98"/>
      <c r="WLL17" s="98"/>
      <c r="WLM17" s="98"/>
      <c r="WLN17" s="98"/>
      <c r="WLO17" s="98"/>
      <c r="WLP17" s="98"/>
      <c r="WLQ17" s="98"/>
      <c r="WLR17" s="98"/>
      <c r="WLS17" s="98"/>
      <c r="WLT17" s="98"/>
      <c r="WLU17" s="98"/>
      <c r="WLV17" s="98"/>
      <c r="WLW17" s="98"/>
      <c r="WLX17" s="98"/>
      <c r="WLY17" s="98"/>
      <c r="WLZ17" s="98"/>
      <c r="WMA17" s="98"/>
      <c r="WMB17" s="98"/>
      <c r="WMC17" s="98"/>
      <c r="WMD17" s="98"/>
      <c r="WME17" s="98"/>
      <c r="WMF17" s="98"/>
      <c r="WMG17" s="98"/>
      <c r="WMH17" s="98"/>
      <c r="WMI17" s="98"/>
      <c r="WMJ17" s="98"/>
      <c r="WMK17" s="98"/>
      <c r="WML17" s="98"/>
      <c r="WMM17" s="98"/>
      <c r="WMN17" s="98"/>
      <c r="WMO17" s="98"/>
      <c r="WMP17" s="98"/>
      <c r="WMQ17" s="98"/>
      <c r="WMR17" s="98"/>
      <c r="WMS17" s="98"/>
      <c r="WMT17" s="98"/>
      <c r="WMU17" s="98"/>
      <c r="WMV17" s="98"/>
      <c r="WMW17" s="98"/>
      <c r="WMX17" s="98"/>
      <c r="WMY17" s="98"/>
      <c r="WMZ17" s="98"/>
      <c r="WNA17" s="98"/>
      <c r="WNB17" s="98"/>
      <c r="WNC17" s="98"/>
      <c r="WND17" s="98"/>
      <c r="WNE17" s="98"/>
      <c r="WNF17" s="98"/>
      <c r="WNG17" s="98"/>
      <c r="WNH17" s="98"/>
      <c r="WNI17" s="98"/>
      <c r="WNJ17" s="98"/>
      <c r="WNK17" s="98"/>
      <c r="WNL17" s="98"/>
      <c r="WNM17" s="98"/>
      <c r="WNN17" s="98"/>
      <c r="WNO17" s="98"/>
      <c r="WNP17" s="98"/>
      <c r="WNQ17" s="98"/>
      <c r="WNR17" s="98"/>
      <c r="WNS17" s="98"/>
      <c r="WNT17" s="98"/>
      <c r="WNU17" s="98"/>
      <c r="WNV17" s="98"/>
      <c r="WNW17" s="98"/>
      <c r="WNX17" s="98"/>
      <c r="WNY17" s="98"/>
      <c r="WNZ17" s="98"/>
      <c r="WOA17" s="98"/>
      <c r="WOB17" s="98"/>
      <c r="WOC17" s="98"/>
      <c r="WOD17" s="98"/>
      <c r="WOE17" s="98"/>
      <c r="WOF17" s="98"/>
      <c r="WOG17" s="98"/>
      <c r="WOH17" s="98"/>
      <c r="WOI17" s="98"/>
      <c r="WOJ17" s="98"/>
      <c r="WOK17" s="98"/>
      <c r="WOL17" s="98"/>
      <c r="WOM17" s="98"/>
      <c r="WON17" s="98"/>
      <c r="WOO17" s="98"/>
      <c r="WOP17" s="98"/>
      <c r="WOQ17" s="98"/>
      <c r="WOR17" s="98"/>
      <c r="WOS17" s="98"/>
      <c r="WOT17" s="98"/>
      <c r="WOU17" s="98"/>
      <c r="WOV17" s="98"/>
      <c r="WOW17" s="98"/>
      <c r="WOX17" s="98"/>
      <c r="WOY17" s="98"/>
      <c r="WOZ17" s="98"/>
      <c r="WPA17" s="98"/>
      <c r="WPB17" s="98"/>
      <c r="WPC17" s="98"/>
      <c r="WPD17" s="98"/>
      <c r="WPE17" s="98"/>
      <c r="WPF17" s="98"/>
      <c r="WPG17" s="98"/>
      <c r="WPH17" s="98"/>
      <c r="WPI17" s="98"/>
      <c r="WPJ17" s="98"/>
      <c r="WPK17" s="98"/>
      <c r="WPL17" s="98"/>
      <c r="WPM17" s="98"/>
      <c r="WPN17" s="98"/>
      <c r="WPO17" s="98"/>
      <c r="WPP17" s="98"/>
      <c r="WPQ17" s="98"/>
      <c r="WPR17" s="98"/>
      <c r="WPS17" s="98"/>
      <c r="WPT17" s="98"/>
      <c r="WPU17" s="98"/>
      <c r="WPV17" s="98"/>
      <c r="WPW17" s="98"/>
      <c r="WPX17" s="98"/>
      <c r="WPY17" s="98"/>
      <c r="WPZ17" s="98"/>
      <c r="WQA17" s="98"/>
      <c r="WQB17" s="98"/>
      <c r="WQC17" s="98"/>
      <c r="WQD17" s="98"/>
      <c r="WQE17" s="98"/>
      <c r="WQF17" s="98"/>
      <c r="WQG17" s="98"/>
      <c r="WQH17" s="98"/>
      <c r="WQI17" s="98"/>
      <c r="WQJ17" s="98"/>
      <c r="WQK17" s="98"/>
      <c r="WQL17" s="98"/>
      <c r="WQM17" s="98"/>
      <c r="WQN17" s="98"/>
      <c r="WQO17" s="98"/>
      <c r="WQP17" s="98"/>
      <c r="WQQ17" s="98"/>
      <c r="WQR17" s="98"/>
      <c r="WQS17" s="98"/>
      <c r="WQT17" s="98"/>
      <c r="WQU17" s="98"/>
      <c r="WQV17" s="98"/>
      <c r="WQW17" s="98"/>
      <c r="WQX17" s="98"/>
      <c r="WQY17" s="98"/>
      <c r="WQZ17" s="98"/>
      <c r="WRA17" s="98"/>
      <c r="WRB17" s="98"/>
      <c r="WRC17" s="98"/>
      <c r="WRD17" s="98"/>
      <c r="WRE17" s="98"/>
      <c r="WRF17" s="98"/>
      <c r="WRG17" s="98"/>
      <c r="WRH17" s="98"/>
      <c r="WRI17" s="98"/>
      <c r="WRJ17" s="98"/>
      <c r="WRK17" s="98"/>
      <c r="WRL17" s="98"/>
      <c r="WRM17" s="98"/>
      <c r="WRN17" s="98"/>
      <c r="WRO17" s="98"/>
      <c r="WRP17" s="98"/>
      <c r="WRQ17" s="98"/>
      <c r="WRR17" s="98"/>
      <c r="WRS17" s="98"/>
      <c r="WRT17" s="98"/>
      <c r="WRU17" s="98"/>
      <c r="WRV17" s="98"/>
      <c r="WRW17" s="98"/>
      <c r="WRX17" s="98"/>
      <c r="WRY17" s="98"/>
      <c r="WRZ17" s="98"/>
      <c r="WSA17" s="98"/>
      <c r="WSB17" s="98"/>
      <c r="WSC17" s="98"/>
      <c r="WSD17" s="98"/>
      <c r="WSE17" s="98"/>
      <c r="WSF17" s="98"/>
      <c r="WSG17" s="98"/>
      <c r="WSH17" s="98"/>
      <c r="WSI17" s="98"/>
      <c r="WSJ17" s="98"/>
      <c r="WSK17" s="98"/>
      <c r="WSL17" s="98"/>
      <c r="WSM17" s="98"/>
      <c r="WSN17" s="98"/>
      <c r="WSO17" s="98"/>
      <c r="WSP17" s="98"/>
      <c r="WSQ17" s="98"/>
      <c r="WSR17" s="98"/>
      <c r="WSS17" s="98"/>
      <c r="WST17" s="98"/>
      <c r="WSU17" s="98"/>
      <c r="WSV17" s="98"/>
      <c r="WSW17" s="98"/>
      <c r="WSX17" s="98"/>
      <c r="WSY17" s="98"/>
      <c r="WSZ17" s="98"/>
      <c r="WTA17" s="98"/>
      <c r="WTB17" s="98"/>
      <c r="WTC17" s="98"/>
      <c r="WTD17" s="98"/>
      <c r="WTE17" s="98"/>
      <c r="WTF17" s="98"/>
      <c r="WTG17" s="98"/>
      <c r="WTH17" s="98"/>
      <c r="WTI17" s="98"/>
      <c r="WTJ17" s="98"/>
      <c r="WTK17" s="98"/>
      <c r="WTL17" s="98"/>
      <c r="WTM17" s="98"/>
      <c r="WTN17" s="98"/>
      <c r="WTO17" s="98"/>
      <c r="WTP17" s="98"/>
      <c r="WTQ17" s="98"/>
      <c r="WTR17" s="98"/>
      <c r="WTS17" s="98"/>
      <c r="WTT17" s="98"/>
      <c r="WTU17" s="98"/>
      <c r="WTV17" s="98"/>
      <c r="WTW17" s="98"/>
      <c r="WTX17" s="98"/>
      <c r="WTY17" s="98"/>
      <c r="WTZ17" s="98"/>
      <c r="WUA17" s="98"/>
      <c r="WUB17" s="98"/>
      <c r="WUC17" s="98"/>
      <c r="WUD17" s="98"/>
      <c r="WUE17" s="98"/>
      <c r="WUF17" s="98"/>
      <c r="WUG17" s="98"/>
      <c r="WUH17" s="98"/>
      <c r="WUI17" s="98"/>
      <c r="WUJ17" s="98"/>
      <c r="WUK17" s="98"/>
      <c r="WUL17" s="98"/>
      <c r="WUM17" s="98"/>
      <c r="WUN17" s="98"/>
      <c r="WUO17" s="98"/>
      <c r="WUP17" s="98"/>
      <c r="WUQ17" s="98"/>
      <c r="WUR17" s="98"/>
      <c r="WUS17" s="98"/>
      <c r="WUT17" s="98"/>
      <c r="WUU17" s="98"/>
      <c r="WUV17" s="98"/>
      <c r="WUW17" s="98"/>
      <c r="WUX17" s="98"/>
      <c r="WUY17" s="98"/>
      <c r="WUZ17" s="98"/>
      <c r="WVA17" s="98"/>
      <c r="WVB17" s="98"/>
      <c r="WVC17" s="98"/>
      <c r="WVD17" s="98"/>
      <c r="WVE17" s="98"/>
      <c r="WVF17" s="98"/>
      <c r="WVG17" s="98"/>
      <c r="WVH17" s="98"/>
      <c r="WVI17" s="98"/>
      <c r="WVJ17" s="98"/>
      <c r="WVK17" s="98"/>
      <c r="WVL17" s="98"/>
      <c r="WVM17" s="98"/>
      <c r="WVN17" s="98"/>
      <c r="WVO17" s="98"/>
      <c r="WVP17" s="98"/>
    </row>
    <row r="18" spans="1:16136" s="98" customFormat="1">
      <c r="A18" s="97"/>
      <c r="B18" s="119" t="s">
        <v>454</v>
      </c>
      <c r="C18" s="91"/>
      <c r="D18" s="91"/>
      <c r="E18" s="92"/>
      <c r="F18" s="92"/>
      <c r="G18" s="92"/>
      <c r="H18" s="92"/>
      <c r="I18" s="92"/>
    </row>
    <row r="19" spans="1:16136" s="101" customFormat="1">
      <c r="A19" s="97"/>
      <c r="B19" s="165" t="s">
        <v>151</v>
      </c>
      <c r="C19" s="95" t="s">
        <v>259</v>
      </c>
      <c r="D19" s="95" t="s">
        <v>259</v>
      </c>
      <c r="E19" s="95" t="s">
        <v>260</v>
      </c>
      <c r="F19" s="95" t="s">
        <v>260</v>
      </c>
      <c r="G19" s="95" t="s">
        <v>260</v>
      </c>
      <c r="H19" s="95" t="s">
        <v>260</v>
      </c>
      <c r="I19" s="95" t="s">
        <v>260</v>
      </c>
    </row>
    <row r="20" spans="1:16136" s="101" customFormat="1">
      <c r="A20" s="97"/>
      <c r="B20" s="164" t="s">
        <v>64</v>
      </c>
      <c r="C20" s="95" t="s">
        <v>65</v>
      </c>
      <c r="D20" s="95" t="s">
        <v>65</v>
      </c>
      <c r="E20" s="95" t="s">
        <v>66</v>
      </c>
      <c r="F20" s="95" t="s">
        <v>66</v>
      </c>
      <c r="G20" s="95" t="s">
        <v>66</v>
      </c>
      <c r="H20" s="95" t="s">
        <v>66</v>
      </c>
      <c r="I20" s="95" t="s">
        <v>66</v>
      </c>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c r="IR20" s="98"/>
      <c r="IS20" s="98"/>
      <c r="IT20" s="98"/>
      <c r="IU20" s="98"/>
      <c r="IV20" s="98"/>
      <c r="IW20" s="98"/>
      <c r="IX20" s="98"/>
      <c r="IY20" s="98"/>
      <c r="IZ20" s="98"/>
      <c r="JA20" s="98"/>
      <c r="JB20" s="98"/>
      <c r="JC20" s="98"/>
      <c r="JD20" s="98"/>
      <c r="JE20" s="98"/>
      <c r="JF20" s="98"/>
      <c r="JG20" s="98"/>
      <c r="JH20" s="98"/>
      <c r="JI20" s="98"/>
      <c r="JJ20" s="98"/>
      <c r="JK20" s="98"/>
      <c r="JL20" s="98"/>
      <c r="JM20" s="98"/>
      <c r="JN20" s="98"/>
      <c r="JO20" s="98"/>
      <c r="JP20" s="98"/>
      <c r="JQ20" s="98"/>
      <c r="JR20" s="98"/>
      <c r="JS20" s="98"/>
      <c r="JT20" s="98"/>
      <c r="JU20" s="98"/>
      <c r="JV20" s="98"/>
      <c r="JW20" s="98"/>
      <c r="JX20" s="98"/>
      <c r="JY20" s="98"/>
      <c r="JZ20" s="98"/>
      <c r="KA20" s="98"/>
      <c r="KB20" s="98"/>
      <c r="KC20" s="98"/>
      <c r="KD20" s="98"/>
      <c r="KE20" s="98"/>
      <c r="KF20" s="98"/>
      <c r="KG20" s="98"/>
      <c r="KH20" s="98"/>
      <c r="KI20" s="98"/>
      <c r="KJ20" s="98"/>
      <c r="KK20" s="98"/>
      <c r="KL20" s="98"/>
      <c r="KM20" s="98"/>
      <c r="KN20" s="98"/>
      <c r="KO20" s="98"/>
      <c r="KP20" s="98"/>
      <c r="KQ20" s="98"/>
      <c r="KR20" s="98"/>
      <c r="KS20" s="98"/>
      <c r="KT20" s="98"/>
      <c r="KU20" s="98"/>
      <c r="KV20" s="98"/>
      <c r="KW20" s="98"/>
      <c r="KX20" s="98"/>
      <c r="KY20" s="98"/>
      <c r="KZ20" s="98"/>
      <c r="LA20" s="98"/>
      <c r="LB20" s="98"/>
      <c r="LC20" s="98"/>
      <c r="LD20" s="98"/>
      <c r="LE20" s="98"/>
      <c r="LF20" s="98"/>
      <c r="LG20" s="98"/>
      <c r="LH20" s="98"/>
      <c r="LI20" s="98"/>
      <c r="LJ20" s="98"/>
      <c r="LK20" s="98"/>
      <c r="LL20" s="98"/>
      <c r="LM20" s="98"/>
      <c r="LN20" s="98"/>
      <c r="LO20" s="98"/>
      <c r="LP20" s="98"/>
      <c r="LQ20" s="98"/>
      <c r="LR20" s="98"/>
      <c r="LS20" s="98"/>
      <c r="LT20" s="98"/>
      <c r="LU20" s="98"/>
      <c r="LV20" s="98"/>
      <c r="LW20" s="98"/>
      <c r="LX20" s="98"/>
      <c r="LY20" s="98"/>
      <c r="LZ20" s="98"/>
      <c r="MA20" s="98"/>
      <c r="MB20" s="98"/>
      <c r="MC20" s="98"/>
      <c r="MD20" s="98"/>
      <c r="ME20" s="98"/>
      <c r="MF20" s="98"/>
      <c r="MG20" s="98"/>
      <c r="MH20" s="98"/>
      <c r="MI20" s="98"/>
      <c r="MJ20" s="98"/>
      <c r="MK20" s="98"/>
      <c r="ML20" s="98"/>
      <c r="MM20" s="98"/>
      <c r="MN20" s="98"/>
      <c r="MO20" s="98"/>
      <c r="MP20" s="98"/>
      <c r="MQ20" s="98"/>
      <c r="MR20" s="98"/>
      <c r="MS20" s="98"/>
      <c r="MT20" s="98"/>
      <c r="MU20" s="98"/>
      <c r="MV20" s="98"/>
      <c r="MW20" s="98"/>
      <c r="MX20" s="98"/>
      <c r="MY20" s="98"/>
      <c r="MZ20" s="98"/>
      <c r="NA20" s="98"/>
      <c r="NB20" s="98"/>
      <c r="NC20" s="98"/>
      <c r="ND20" s="98"/>
      <c r="NE20" s="98"/>
      <c r="NF20" s="98"/>
      <c r="NG20" s="98"/>
      <c r="NH20" s="98"/>
      <c r="NI20" s="98"/>
      <c r="NJ20" s="98"/>
      <c r="NK20" s="98"/>
      <c r="NL20" s="98"/>
      <c r="NM20" s="98"/>
      <c r="NN20" s="98"/>
      <c r="NO20" s="98"/>
      <c r="NP20" s="98"/>
      <c r="NQ20" s="98"/>
      <c r="NR20" s="98"/>
      <c r="NS20" s="98"/>
      <c r="NT20" s="98"/>
      <c r="NU20" s="98"/>
      <c r="NV20" s="98"/>
      <c r="NW20" s="98"/>
      <c r="NX20" s="98"/>
      <c r="NY20" s="98"/>
      <c r="NZ20" s="98"/>
      <c r="OA20" s="98"/>
      <c r="OB20" s="98"/>
      <c r="OC20" s="98"/>
      <c r="OD20" s="98"/>
      <c r="OE20" s="98"/>
      <c r="OF20" s="98"/>
      <c r="OG20" s="98"/>
      <c r="OH20" s="98"/>
      <c r="OI20" s="98"/>
      <c r="OJ20" s="98"/>
      <c r="OK20" s="98"/>
      <c r="OL20" s="98"/>
      <c r="OM20" s="98"/>
      <c r="ON20" s="98"/>
      <c r="OO20" s="98"/>
      <c r="OP20" s="98"/>
      <c r="OQ20" s="98"/>
      <c r="OR20" s="98"/>
      <c r="OS20" s="98"/>
      <c r="OT20" s="98"/>
      <c r="OU20" s="98"/>
      <c r="OV20" s="98"/>
      <c r="OW20" s="98"/>
      <c r="OX20" s="98"/>
      <c r="OY20" s="98"/>
      <c r="OZ20" s="98"/>
      <c r="PA20" s="98"/>
      <c r="PB20" s="98"/>
      <c r="PC20" s="98"/>
      <c r="PD20" s="98"/>
      <c r="PE20" s="98"/>
      <c r="PF20" s="98"/>
      <c r="PG20" s="98"/>
      <c r="PH20" s="98"/>
      <c r="PI20" s="98"/>
      <c r="PJ20" s="98"/>
      <c r="PK20" s="98"/>
      <c r="PL20" s="98"/>
      <c r="PM20" s="98"/>
      <c r="PN20" s="98"/>
      <c r="PO20" s="98"/>
      <c r="PP20" s="98"/>
      <c r="PQ20" s="98"/>
      <c r="PR20" s="98"/>
      <c r="PS20" s="98"/>
      <c r="PT20" s="98"/>
      <c r="PU20" s="98"/>
      <c r="PV20" s="98"/>
      <c r="PW20" s="98"/>
      <c r="PX20" s="98"/>
      <c r="PY20" s="98"/>
      <c r="PZ20" s="98"/>
      <c r="QA20" s="98"/>
      <c r="QB20" s="98"/>
      <c r="QC20" s="98"/>
      <c r="QD20" s="98"/>
      <c r="QE20" s="98"/>
      <c r="QF20" s="98"/>
      <c r="QG20" s="98"/>
      <c r="QH20" s="98"/>
      <c r="QI20" s="98"/>
      <c r="QJ20" s="98"/>
      <c r="QK20" s="98"/>
      <c r="QL20" s="98"/>
      <c r="QM20" s="98"/>
      <c r="QN20" s="98"/>
      <c r="QO20" s="98"/>
      <c r="QP20" s="98"/>
      <c r="QQ20" s="98"/>
      <c r="QR20" s="98"/>
      <c r="QS20" s="98"/>
      <c r="QT20" s="98"/>
      <c r="QU20" s="98"/>
      <c r="QV20" s="98"/>
      <c r="QW20" s="98"/>
      <c r="QX20" s="98"/>
      <c r="QY20" s="98"/>
      <c r="QZ20" s="98"/>
      <c r="RA20" s="98"/>
      <c r="RB20" s="98"/>
      <c r="RC20" s="98"/>
      <c r="RD20" s="98"/>
      <c r="RE20" s="98"/>
      <c r="RF20" s="98"/>
      <c r="RG20" s="98"/>
      <c r="RH20" s="98"/>
      <c r="RI20" s="98"/>
      <c r="RJ20" s="98"/>
      <c r="RK20" s="98"/>
      <c r="RL20" s="98"/>
      <c r="RM20" s="98"/>
      <c r="RN20" s="98"/>
      <c r="RO20" s="98"/>
      <c r="RP20" s="98"/>
      <c r="RQ20" s="98"/>
      <c r="RR20" s="98"/>
      <c r="RS20" s="98"/>
      <c r="RT20" s="98"/>
      <c r="RU20" s="98"/>
      <c r="RV20" s="98"/>
      <c r="RW20" s="98"/>
      <c r="RX20" s="98"/>
      <c r="RY20" s="98"/>
      <c r="RZ20" s="98"/>
      <c r="SA20" s="98"/>
      <c r="SB20" s="98"/>
      <c r="SC20" s="98"/>
      <c r="SD20" s="98"/>
      <c r="SE20" s="98"/>
      <c r="SF20" s="98"/>
      <c r="SG20" s="98"/>
      <c r="SH20" s="98"/>
      <c r="SI20" s="98"/>
      <c r="SJ20" s="98"/>
      <c r="SK20" s="98"/>
      <c r="SL20" s="98"/>
      <c r="SM20" s="98"/>
      <c r="SN20" s="98"/>
      <c r="SO20" s="98"/>
      <c r="SP20" s="98"/>
      <c r="SQ20" s="98"/>
      <c r="SR20" s="98"/>
      <c r="SS20" s="98"/>
      <c r="ST20" s="98"/>
      <c r="SU20" s="98"/>
      <c r="SV20" s="98"/>
      <c r="SW20" s="98"/>
      <c r="SX20" s="98"/>
      <c r="SY20" s="98"/>
      <c r="SZ20" s="98"/>
      <c r="TA20" s="98"/>
      <c r="TB20" s="98"/>
      <c r="TC20" s="98"/>
      <c r="TD20" s="98"/>
      <c r="TE20" s="98"/>
      <c r="TF20" s="98"/>
      <c r="TG20" s="98"/>
      <c r="TH20" s="98"/>
      <c r="TI20" s="98"/>
      <c r="TJ20" s="98"/>
      <c r="TK20" s="98"/>
      <c r="TL20" s="98"/>
      <c r="TM20" s="98"/>
      <c r="TN20" s="98"/>
      <c r="TO20" s="98"/>
      <c r="TP20" s="98"/>
      <c r="TQ20" s="98"/>
      <c r="TR20" s="98"/>
      <c r="TS20" s="98"/>
      <c r="TT20" s="98"/>
      <c r="TU20" s="98"/>
      <c r="TV20" s="98"/>
      <c r="TW20" s="98"/>
      <c r="TX20" s="98"/>
      <c r="TY20" s="98"/>
      <c r="TZ20" s="98"/>
      <c r="UA20" s="98"/>
      <c r="UB20" s="98"/>
      <c r="UC20" s="98"/>
      <c r="UD20" s="98"/>
      <c r="UE20" s="98"/>
      <c r="UF20" s="98"/>
      <c r="UG20" s="98"/>
      <c r="UH20" s="98"/>
      <c r="UI20" s="98"/>
      <c r="UJ20" s="98"/>
      <c r="UK20" s="98"/>
      <c r="UL20" s="98"/>
      <c r="UM20" s="98"/>
      <c r="UN20" s="98"/>
      <c r="UO20" s="98"/>
      <c r="UP20" s="98"/>
      <c r="UQ20" s="98"/>
      <c r="UR20" s="98"/>
      <c r="US20" s="98"/>
      <c r="UT20" s="98"/>
      <c r="UU20" s="98"/>
      <c r="UV20" s="98"/>
      <c r="UW20" s="98"/>
      <c r="UX20" s="98"/>
      <c r="UY20" s="98"/>
      <c r="UZ20" s="98"/>
      <c r="VA20" s="98"/>
      <c r="VB20" s="98"/>
      <c r="VC20" s="98"/>
      <c r="VD20" s="98"/>
      <c r="VE20" s="98"/>
      <c r="VF20" s="98"/>
      <c r="VG20" s="98"/>
      <c r="VH20" s="98"/>
      <c r="VI20" s="98"/>
      <c r="VJ20" s="98"/>
      <c r="VK20" s="98"/>
      <c r="VL20" s="98"/>
      <c r="VM20" s="98"/>
      <c r="VN20" s="98"/>
      <c r="VO20" s="98"/>
      <c r="VP20" s="98"/>
      <c r="VQ20" s="98"/>
      <c r="VR20" s="98"/>
      <c r="VS20" s="98"/>
      <c r="VT20" s="98"/>
      <c r="VU20" s="98"/>
      <c r="VV20" s="98"/>
      <c r="VW20" s="98"/>
      <c r="VX20" s="98"/>
      <c r="VY20" s="98"/>
      <c r="VZ20" s="98"/>
      <c r="WA20" s="98"/>
      <c r="WB20" s="98"/>
      <c r="WC20" s="98"/>
      <c r="WD20" s="98"/>
      <c r="WE20" s="98"/>
      <c r="WF20" s="98"/>
      <c r="WG20" s="98"/>
      <c r="WH20" s="98"/>
      <c r="WI20" s="98"/>
      <c r="WJ20" s="98"/>
      <c r="WK20" s="98"/>
      <c r="WL20" s="98"/>
      <c r="WM20" s="98"/>
      <c r="WN20" s="98"/>
      <c r="WO20" s="98"/>
      <c r="WP20" s="98"/>
      <c r="WQ20" s="98"/>
      <c r="WR20" s="98"/>
      <c r="WS20" s="98"/>
      <c r="WT20" s="98"/>
      <c r="WU20" s="98"/>
      <c r="WV20" s="98"/>
      <c r="WW20" s="98"/>
      <c r="WX20" s="98"/>
      <c r="WY20" s="98"/>
      <c r="WZ20" s="98"/>
      <c r="XA20" s="98"/>
      <c r="XB20" s="98"/>
      <c r="XC20" s="98"/>
      <c r="XD20" s="98"/>
      <c r="XE20" s="98"/>
      <c r="XF20" s="98"/>
      <c r="XG20" s="98"/>
      <c r="XH20" s="98"/>
      <c r="XI20" s="98"/>
      <c r="XJ20" s="98"/>
      <c r="XK20" s="98"/>
      <c r="XL20" s="98"/>
      <c r="XM20" s="98"/>
      <c r="XN20" s="98"/>
      <c r="XO20" s="98"/>
      <c r="XP20" s="98"/>
      <c r="XQ20" s="98"/>
      <c r="XR20" s="98"/>
      <c r="XS20" s="98"/>
      <c r="XT20" s="98"/>
      <c r="XU20" s="98"/>
      <c r="XV20" s="98"/>
      <c r="XW20" s="98"/>
      <c r="XX20" s="98"/>
      <c r="XY20" s="98"/>
      <c r="XZ20" s="98"/>
      <c r="YA20" s="98"/>
      <c r="YB20" s="98"/>
      <c r="YC20" s="98"/>
      <c r="YD20" s="98"/>
      <c r="YE20" s="98"/>
      <c r="YF20" s="98"/>
      <c r="YG20" s="98"/>
      <c r="YH20" s="98"/>
      <c r="YI20" s="98"/>
      <c r="YJ20" s="98"/>
      <c r="YK20" s="98"/>
      <c r="YL20" s="98"/>
      <c r="YM20" s="98"/>
      <c r="YN20" s="98"/>
      <c r="YO20" s="98"/>
      <c r="YP20" s="98"/>
      <c r="YQ20" s="98"/>
      <c r="YR20" s="98"/>
      <c r="YS20" s="98"/>
      <c r="YT20" s="98"/>
      <c r="YU20" s="98"/>
      <c r="YV20" s="98"/>
      <c r="YW20" s="98"/>
      <c r="YX20" s="98"/>
      <c r="YY20" s="98"/>
      <c r="YZ20" s="98"/>
      <c r="ZA20" s="98"/>
      <c r="ZB20" s="98"/>
      <c r="ZC20" s="98"/>
      <c r="ZD20" s="98"/>
      <c r="ZE20" s="98"/>
      <c r="ZF20" s="98"/>
      <c r="ZG20" s="98"/>
      <c r="ZH20" s="98"/>
      <c r="ZI20" s="98"/>
      <c r="ZJ20" s="98"/>
      <c r="ZK20" s="98"/>
      <c r="ZL20" s="98"/>
      <c r="ZM20" s="98"/>
      <c r="ZN20" s="98"/>
      <c r="ZO20" s="98"/>
      <c r="ZP20" s="98"/>
      <c r="ZQ20" s="98"/>
      <c r="ZR20" s="98"/>
      <c r="ZS20" s="98"/>
      <c r="ZT20" s="98"/>
      <c r="ZU20" s="98"/>
      <c r="ZV20" s="98"/>
      <c r="ZW20" s="98"/>
      <c r="ZX20" s="98"/>
      <c r="ZY20" s="98"/>
      <c r="ZZ20" s="98"/>
      <c r="AAA20" s="98"/>
      <c r="AAB20" s="98"/>
      <c r="AAC20" s="98"/>
      <c r="AAD20" s="98"/>
      <c r="AAE20" s="98"/>
      <c r="AAF20" s="98"/>
      <c r="AAG20" s="98"/>
      <c r="AAH20" s="98"/>
      <c r="AAI20" s="98"/>
      <c r="AAJ20" s="98"/>
      <c r="AAK20" s="98"/>
      <c r="AAL20" s="98"/>
      <c r="AAM20" s="98"/>
      <c r="AAN20" s="98"/>
      <c r="AAO20" s="98"/>
      <c r="AAP20" s="98"/>
      <c r="AAQ20" s="98"/>
      <c r="AAR20" s="98"/>
      <c r="AAS20" s="98"/>
      <c r="AAT20" s="98"/>
      <c r="AAU20" s="98"/>
      <c r="AAV20" s="98"/>
      <c r="AAW20" s="98"/>
      <c r="AAX20" s="98"/>
      <c r="AAY20" s="98"/>
      <c r="AAZ20" s="98"/>
      <c r="ABA20" s="98"/>
      <c r="ABB20" s="98"/>
      <c r="ABC20" s="98"/>
      <c r="ABD20" s="98"/>
      <c r="ABE20" s="98"/>
      <c r="ABF20" s="98"/>
      <c r="ABG20" s="98"/>
      <c r="ABH20" s="98"/>
      <c r="ABI20" s="98"/>
      <c r="ABJ20" s="98"/>
      <c r="ABK20" s="98"/>
      <c r="ABL20" s="98"/>
      <c r="ABM20" s="98"/>
      <c r="ABN20" s="98"/>
      <c r="ABO20" s="98"/>
      <c r="ABP20" s="98"/>
      <c r="ABQ20" s="98"/>
      <c r="ABR20" s="98"/>
      <c r="ABS20" s="98"/>
      <c r="ABT20" s="98"/>
      <c r="ABU20" s="98"/>
      <c r="ABV20" s="98"/>
      <c r="ABW20" s="98"/>
      <c r="ABX20" s="98"/>
      <c r="ABY20" s="98"/>
      <c r="ABZ20" s="98"/>
      <c r="ACA20" s="98"/>
      <c r="ACB20" s="98"/>
      <c r="ACC20" s="98"/>
      <c r="ACD20" s="98"/>
      <c r="ACE20" s="98"/>
      <c r="ACF20" s="98"/>
      <c r="ACG20" s="98"/>
      <c r="ACH20" s="98"/>
      <c r="ACI20" s="98"/>
      <c r="ACJ20" s="98"/>
      <c r="ACK20" s="98"/>
      <c r="ACL20" s="98"/>
      <c r="ACM20" s="98"/>
      <c r="ACN20" s="98"/>
      <c r="ACO20" s="98"/>
      <c r="ACP20" s="98"/>
      <c r="ACQ20" s="98"/>
      <c r="ACR20" s="98"/>
      <c r="ACS20" s="98"/>
      <c r="ACT20" s="98"/>
      <c r="ACU20" s="98"/>
      <c r="ACV20" s="98"/>
      <c r="ACW20" s="98"/>
      <c r="ACX20" s="98"/>
      <c r="ACY20" s="98"/>
      <c r="ACZ20" s="98"/>
      <c r="ADA20" s="98"/>
      <c r="ADB20" s="98"/>
      <c r="ADC20" s="98"/>
      <c r="ADD20" s="98"/>
      <c r="ADE20" s="98"/>
      <c r="ADF20" s="98"/>
      <c r="ADG20" s="98"/>
      <c r="ADH20" s="98"/>
      <c r="ADI20" s="98"/>
      <c r="ADJ20" s="98"/>
      <c r="ADK20" s="98"/>
      <c r="ADL20" s="98"/>
      <c r="ADM20" s="98"/>
      <c r="ADN20" s="98"/>
      <c r="ADO20" s="98"/>
      <c r="ADP20" s="98"/>
      <c r="ADQ20" s="98"/>
      <c r="ADR20" s="98"/>
      <c r="ADS20" s="98"/>
      <c r="ADT20" s="98"/>
      <c r="ADU20" s="98"/>
      <c r="ADV20" s="98"/>
      <c r="ADW20" s="98"/>
      <c r="ADX20" s="98"/>
      <c r="ADY20" s="98"/>
      <c r="ADZ20" s="98"/>
      <c r="AEA20" s="98"/>
      <c r="AEB20" s="98"/>
      <c r="AEC20" s="98"/>
      <c r="AED20" s="98"/>
      <c r="AEE20" s="98"/>
      <c r="AEF20" s="98"/>
      <c r="AEG20" s="98"/>
      <c r="AEH20" s="98"/>
      <c r="AEI20" s="98"/>
      <c r="AEJ20" s="98"/>
      <c r="AEK20" s="98"/>
      <c r="AEL20" s="98"/>
      <c r="AEM20" s="98"/>
      <c r="AEN20" s="98"/>
      <c r="AEO20" s="98"/>
      <c r="AEP20" s="98"/>
      <c r="AEQ20" s="98"/>
      <c r="AER20" s="98"/>
      <c r="AES20" s="98"/>
      <c r="AET20" s="98"/>
      <c r="AEU20" s="98"/>
      <c r="AEV20" s="98"/>
      <c r="AEW20" s="98"/>
      <c r="AEX20" s="98"/>
      <c r="AEY20" s="98"/>
      <c r="AEZ20" s="98"/>
      <c r="AFA20" s="98"/>
      <c r="AFB20" s="98"/>
      <c r="AFC20" s="98"/>
      <c r="AFD20" s="98"/>
      <c r="AFE20" s="98"/>
      <c r="AFF20" s="98"/>
      <c r="AFG20" s="98"/>
      <c r="AFH20" s="98"/>
      <c r="AFI20" s="98"/>
      <c r="AFJ20" s="98"/>
      <c r="AFK20" s="98"/>
      <c r="AFL20" s="98"/>
      <c r="AFM20" s="98"/>
      <c r="AFN20" s="98"/>
      <c r="AFO20" s="98"/>
      <c r="AFP20" s="98"/>
      <c r="AFQ20" s="98"/>
      <c r="AFR20" s="98"/>
      <c r="AFS20" s="98"/>
      <c r="AFT20" s="98"/>
      <c r="AFU20" s="98"/>
      <c r="AFV20" s="98"/>
      <c r="AFW20" s="98"/>
      <c r="AFX20" s="98"/>
      <c r="AFY20" s="98"/>
      <c r="AFZ20" s="98"/>
      <c r="AGA20" s="98"/>
      <c r="AGB20" s="98"/>
      <c r="AGC20" s="98"/>
      <c r="AGD20" s="98"/>
      <c r="AGE20" s="98"/>
      <c r="AGF20" s="98"/>
      <c r="AGG20" s="98"/>
      <c r="AGH20" s="98"/>
      <c r="AGI20" s="98"/>
      <c r="AGJ20" s="98"/>
      <c r="AGK20" s="98"/>
      <c r="AGL20" s="98"/>
      <c r="AGM20" s="98"/>
      <c r="AGN20" s="98"/>
      <c r="AGO20" s="98"/>
      <c r="AGP20" s="98"/>
      <c r="AGQ20" s="98"/>
      <c r="AGR20" s="98"/>
      <c r="AGS20" s="98"/>
      <c r="AGT20" s="98"/>
      <c r="AGU20" s="98"/>
      <c r="AGV20" s="98"/>
      <c r="AGW20" s="98"/>
      <c r="AGX20" s="98"/>
      <c r="AGY20" s="98"/>
      <c r="AGZ20" s="98"/>
      <c r="AHA20" s="98"/>
      <c r="AHB20" s="98"/>
      <c r="AHC20" s="98"/>
      <c r="AHD20" s="98"/>
      <c r="AHE20" s="98"/>
      <c r="AHF20" s="98"/>
      <c r="AHG20" s="98"/>
      <c r="AHH20" s="98"/>
      <c r="AHI20" s="98"/>
      <c r="AHJ20" s="98"/>
      <c r="AHK20" s="98"/>
      <c r="AHL20" s="98"/>
      <c r="AHM20" s="98"/>
      <c r="AHN20" s="98"/>
      <c r="AHO20" s="98"/>
      <c r="AHP20" s="98"/>
      <c r="AHQ20" s="98"/>
      <c r="AHR20" s="98"/>
      <c r="AHS20" s="98"/>
      <c r="AHT20" s="98"/>
      <c r="AHU20" s="98"/>
      <c r="AHV20" s="98"/>
      <c r="AHW20" s="98"/>
      <c r="AHX20" s="98"/>
      <c r="AHY20" s="98"/>
      <c r="AHZ20" s="98"/>
      <c r="AIA20" s="98"/>
      <c r="AIB20" s="98"/>
      <c r="AIC20" s="98"/>
      <c r="AID20" s="98"/>
      <c r="AIE20" s="98"/>
      <c r="AIF20" s="98"/>
      <c r="AIG20" s="98"/>
      <c r="AIH20" s="98"/>
      <c r="AII20" s="98"/>
      <c r="AIJ20" s="98"/>
      <c r="AIK20" s="98"/>
      <c r="AIL20" s="98"/>
      <c r="AIM20" s="98"/>
      <c r="AIN20" s="98"/>
      <c r="AIO20" s="98"/>
      <c r="AIP20" s="98"/>
      <c r="AIQ20" s="98"/>
      <c r="AIR20" s="98"/>
      <c r="AIS20" s="98"/>
      <c r="AIT20" s="98"/>
      <c r="AIU20" s="98"/>
      <c r="AIV20" s="98"/>
      <c r="AIW20" s="98"/>
      <c r="AIX20" s="98"/>
      <c r="AIY20" s="98"/>
      <c r="AIZ20" s="98"/>
      <c r="AJA20" s="98"/>
      <c r="AJB20" s="98"/>
      <c r="AJC20" s="98"/>
      <c r="AJD20" s="98"/>
      <c r="AJE20" s="98"/>
      <c r="AJF20" s="98"/>
      <c r="AJG20" s="98"/>
      <c r="AJH20" s="98"/>
      <c r="AJI20" s="98"/>
      <c r="AJJ20" s="98"/>
      <c r="AJK20" s="98"/>
      <c r="AJL20" s="98"/>
      <c r="AJM20" s="98"/>
      <c r="AJN20" s="98"/>
      <c r="AJO20" s="98"/>
      <c r="AJP20" s="98"/>
      <c r="AJQ20" s="98"/>
      <c r="AJR20" s="98"/>
      <c r="AJS20" s="98"/>
      <c r="AJT20" s="98"/>
      <c r="AJU20" s="98"/>
      <c r="AJV20" s="98"/>
      <c r="AJW20" s="98"/>
      <c r="AJX20" s="98"/>
      <c r="AJY20" s="98"/>
      <c r="AJZ20" s="98"/>
      <c r="AKA20" s="98"/>
      <c r="AKB20" s="98"/>
      <c r="AKC20" s="98"/>
      <c r="AKD20" s="98"/>
      <c r="AKE20" s="98"/>
      <c r="AKF20" s="98"/>
      <c r="AKG20" s="98"/>
      <c r="AKH20" s="98"/>
      <c r="AKI20" s="98"/>
      <c r="AKJ20" s="98"/>
      <c r="AKK20" s="98"/>
      <c r="AKL20" s="98"/>
      <c r="AKM20" s="98"/>
      <c r="AKN20" s="98"/>
      <c r="AKO20" s="98"/>
      <c r="AKP20" s="98"/>
      <c r="AKQ20" s="98"/>
      <c r="AKR20" s="98"/>
      <c r="AKS20" s="98"/>
      <c r="AKT20" s="98"/>
      <c r="AKU20" s="98"/>
      <c r="AKV20" s="98"/>
      <c r="AKW20" s="98"/>
      <c r="AKX20" s="98"/>
      <c r="AKY20" s="98"/>
      <c r="AKZ20" s="98"/>
      <c r="ALA20" s="98"/>
      <c r="ALB20" s="98"/>
      <c r="ALC20" s="98"/>
      <c r="ALD20" s="98"/>
      <c r="ALE20" s="98"/>
      <c r="ALF20" s="98"/>
      <c r="ALG20" s="98"/>
      <c r="ALH20" s="98"/>
      <c r="ALI20" s="98"/>
      <c r="ALJ20" s="98"/>
      <c r="ALK20" s="98"/>
      <c r="ALL20" s="98"/>
      <c r="ALM20" s="98"/>
      <c r="ALN20" s="98"/>
      <c r="ALO20" s="98"/>
      <c r="ALP20" s="98"/>
      <c r="ALQ20" s="98"/>
      <c r="ALR20" s="98"/>
      <c r="ALS20" s="98"/>
      <c r="ALT20" s="98"/>
      <c r="ALU20" s="98"/>
      <c r="ALV20" s="98"/>
      <c r="ALW20" s="98"/>
      <c r="ALX20" s="98"/>
      <c r="ALY20" s="98"/>
      <c r="ALZ20" s="98"/>
      <c r="AMA20" s="98"/>
      <c r="AMB20" s="98"/>
      <c r="AMC20" s="98"/>
      <c r="AMD20" s="98"/>
      <c r="AME20" s="98"/>
      <c r="AMF20" s="98"/>
      <c r="AMG20" s="98"/>
      <c r="AMH20" s="98"/>
      <c r="AMI20" s="98"/>
      <c r="AMJ20" s="98"/>
      <c r="AMK20" s="98"/>
      <c r="AML20" s="98"/>
      <c r="AMM20" s="98"/>
      <c r="AMN20" s="98"/>
      <c r="AMO20" s="98"/>
      <c r="AMP20" s="98"/>
      <c r="AMQ20" s="98"/>
      <c r="AMR20" s="98"/>
      <c r="AMS20" s="98"/>
      <c r="AMT20" s="98"/>
      <c r="AMU20" s="98"/>
      <c r="AMV20" s="98"/>
      <c r="AMW20" s="98"/>
      <c r="AMX20" s="98"/>
      <c r="AMY20" s="98"/>
      <c r="AMZ20" s="98"/>
      <c r="ANA20" s="98"/>
      <c r="ANB20" s="98"/>
      <c r="ANC20" s="98"/>
      <c r="AND20" s="98"/>
      <c r="ANE20" s="98"/>
      <c r="ANF20" s="98"/>
      <c r="ANG20" s="98"/>
      <c r="ANH20" s="98"/>
      <c r="ANI20" s="98"/>
      <c r="ANJ20" s="98"/>
      <c r="ANK20" s="98"/>
      <c r="ANL20" s="98"/>
      <c r="ANM20" s="98"/>
      <c r="ANN20" s="98"/>
      <c r="ANO20" s="98"/>
      <c r="ANP20" s="98"/>
      <c r="ANQ20" s="98"/>
      <c r="ANR20" s="98"/>
      <c r="ANS20" s="98"/>
      <c r="ANT20" s="98"/>
      <c r="ANU20" s="98"/>
      <c r="ANV20" s="98"/>
      <c r="ANW20" s="98"/>
      <c r="ANX20" s="98"/>
      <c r="ANY20" s="98"/>
      <c r="ANZ20" s="98"/>
      <c r="AOA20" s="98"/>
      <c r="AOB20" s="98"/>
      <c r="AOC20" s="98"/>
      <c r="AOD20" s="98"/>
      <c r="AOE20" s="98"/>
      <c r="AOF20" s="98"/>
      <c r="AOG20" s="98"/>
      <c r="AOH20" s="98"/>
      <c r="AOI20" s="98"/>
      <c r="AOJ20" s="98"/>
      <c r="AOK20" s="98"/>
      <c r="AOL20" s="98"/>
      <c r="AOM20" s="98"/>
      <c r="AON20" s="98"/>
      <c r="AOO20" s="98"/>
      <c r="AOP20" s="98"/>
      <c r="AOQ20" s="98"/>
      <c r="AOR20" s="98"/>
      <c r="AOS20" s="98"/>
      <c r="AOT20" s="98"/>
      <c r="AOU20" s="98"/>
      <c r="AOV20" s="98"/>
      <c r="AOW20" s="98"/>
      <c r="AOX20" s="98"/>
      <c r="AOY20" s="98"/>
      <c r="AOZ20" s="98"/>
      <c r="APA20" s="98"/>
      <c r="APB20" s="98"/>
      <c r="APC20" s="98"/>
      <c r="APD20" s="98"/>
      <c r="APE20" s="98"/>
      <c r="APF20" s="98"/>
      <c r="APG20" s="98"/>
      <c r="APH20" s="98"/>
      <c r="API20" s="98"/>
      <c r="APJ20" s="98"/>
      <c r="APK20" s="98"/>
      <c r="APL20" s="98"/>
      <c r="APM20" s="98"/>
      <c r="APN20" s="98"/>
      <c r="APO20" s="98"/>
      <c r="APP20" s="98"/>
      <c r="APQ20" s="98"/>
      <c r="APR20" s="98"/>
      <c r="APS20" s="98"/>
      <c r="APT20" s="98"/>
      <c r="APU20" s="98"/>
      <c r="APV20" s="98"/>
      <c r="APW20" s="98"/>
      <c r="APX20" s="98"/>
      <c r="APY20" s="98"/>
      <c r="APZ20" s="98"/>
      <c r="AQA20" s="98"/>
      <c r="AQB20" s="98"/>
      <c r="AQC20" s="98"/>
      <c r="AQD20" s="98"/>
      <c r="AQE20" s="98"/>
      <c r="AQF20" s="98"/>
      <c r="AQG20" s="98"/>
      <c r="AQH20" s="98"/>
      <c r="AQI20" s="98"/>
      <c r="AQJ20" s="98"/>
      <c r="AQK20" s="98"/>
      <c r="AQL20" s="98"/>
      <c r="AQM20" s="98"/>
      <c r="AQN20" s="98"/>
      <c r="AQO20" s="98"/>
      <c r="AQP20" s="98"/>
      <c r="AQQ20" s="98"/>
      <c r="AQR20" s="98"/>
      <c r="AQS20" s="98"/>
      <c r="AQT20" s="98"/>
      <c r="AQU20" s="98"/>
      <c r="AQV20" s="98"/>
      <c r="AQW20" s="98"/>
      <c r="AQX20" s="98"/>
      <c r="AQY20" s="98"/>
      <c r="AQZ20" s="98"/>
      <c r="ARA20" s="98"/>
      <c r="ARB20" s="98"/>
      <c r="ARC20" s="98"/>
      <c r="ARD20" s="98"/>
      <c r="ARE20" s="98"/>
      <c r="ARF20" s="98"/>
      <c r="ARG20" s="98"/>
      <c r="ARH20" s="98"/>
      <c r="ARI20" s="98"/>
      <c r="ARJ20" s="98"/>
      <c r="ARK20" s="98"/>
      <c r="ARL20" s="98"/>
      <c r="ARM20" s="98"/>
      <c r="ARN20" s="98"/>
      <c r="ARO20" s="98"/>
      <c r="ARP20" s="98"/>
      <c r="ARQ20" s="98"/>
      <c r="ARR20" s="98"/>
      <c r="ARS20" s="98"/>
      <c r="ART20" s="98"/>
      <c r="ARU20" s="98"/>
      <c r="ARV20" s="98"/>
      <c r="ARW20" s="98"/>
      <c r="ARX20" s="98"/>
      <c r="ARY20" s="98"/>
      <c r="ARZ20" s="98"/>
      <c r="ASA20" s="98"/>
      <c r="ASB20" s="98"/>
      <c r="ASC20" s="98"/>
      <c r="ASD20" s="98"/>
      <c r="ASE20" s="98"/>
      <c r="ASF20" s="98"/>
      <c r="ASG20" s="98"/>
      <c r="ASH20" s="98"/>
      <c r="ASI20" s="98"/>
      <c r="ASJ20" s="98"/>
      <c r="ASK20" s="98"/>
      <c r="ASL20" s="98"/>
      <c r="ASM20" s="98"/>
      <c r="ASN20" s="98"/>
      <c r="ASO20" s="98"/>
      <c r="ASP20" s="98"/>
      <c r="ASQ20" s="98"/>
      <c r="ASR20" s="98"/>
      <c r="ASS20" s="98"/>
      <c r="AST20" s="98"/>
      <c r="ASU20" s="98"/>
      <c r="ASV20" s="98"/>
      <c r="ASW20" s="98"/>
      <c r="ASX20" s="98"/>
      <c r="ASY20" s="98"/>
      <c r="ASZ20" s="98"/>
      <c r="ATA20" s="98"/>
      <c r="ATB20" s="98"/>
      <c r="ATC20" s="98"/>
      <c r="ATD20" s="98"/>
      <c r="ATE20" s="98"/>
      <c r="ATF20" s="98"/>
      <c r="ATG20" s="98"/>
      <c r="ATH20" s="98"/>
      <c r="ATI20" s="98"/>
      <c r="ATJ20" s="98"/>
      <c r="ATK20" s="98"/>
      <c r="ATL20" s="98"/>
      <c r="ATM20" s="98"/>
      <c r="ATN20" s="98"/>
      <c r="ATO20" s="98"/>
      <c r="ATP20" s="98"/>
      <c r="ATQ20" s="98"/>
      <c r="ATR20" s="98"/>
      <c r="ATS20" s="98"/>
      <c r="ATT20" s="98"/>
      <c r="ATU20" s="98"/>
      <c r="ATV20" s="98"/>
      <c r="ATW20" s="98"/>
      <c r="ATX20" s="98"/>
      <c r="ATY20" s="98"/>
      <c r="ATZ20" s="98"/>
      <c r="AUA20" s="98"/>
      <c r="AUB20" s="98"/>
      <c r="AUC20" s="98"/>
      <c r="AUD20" s="98"/>
      <c r="AUE20" s="98"/>
      <c r="AUF20" s="98"/>
      <c r="AUG20" s="98"/>
      <c r="AUH20" s="98"/>
      <c r="AUI20" s="98"/>
      <c r="AUJ20" s="98"/>
      <c r="AUK20" s="98"/>
      <c r="AUL20" s="98"/>
      <c r="AUM20" s="98"/>
      <c r="AUN20" s="98"/>
      <c r="AUO20" s="98"/>
      <c r="AUP20" s="98"/>
      <c r="AUQ20" s="98"/>
      <c r="AUR20" s="98"/>
      <c r="AUS20" s="98"/>
      <c r="AUT20" s="98"/>
      <c r="AUU20" s="98"/>
      <c r="AUV20" s="98"/>
      <c r="AUW20" s="98"/>
      <c r="AUX20" s="98"/>
      <c r="AUY20" s="98"/>
      <c r="AUZ20" s="98"/>
      <c r="AVA20" s="98"/>
      <c r="AVB20" s="98"/>
      <c r="AVC20" s="98"/>
      <c r="AVD20" s="98"/>
      <c r="AVE20" s="98"/>
      <c r="AVF20" s="98"/>
      <c r="AVG20" s="98"/>
      <c r="AVH20" s="98"/>
      <c r="AVI20" s="98"/>
      <c r="AVJ20" s="98"/>
      <c r="AVK20" s="98"/>
      <c r="AVL20" s="98"/>
      <c r="AVM20" s="98"/>
      <c r="AVN20" s="98"/>
      <c r="AVO20" s="98"/>
      <c r="AVP20" s="98"/>
      <c r="AVQ20" s="98"/>
      <c r="AVR20" s="98"/>
      <c r="AVS20" s="98"/>
      <c r="AVT20" s="98"/>
      <c r="AVU20" s="98"/>
      <c r="AVV20" s="98"/>
      <c r="AVW20" s="98"/>
      <c r="AVX20" s="98"/>
      <c r="AVY20" s="98"/>
      <c r="AVZ20" s="98"/>
      <c r="AWA20" s="98"/>
      <c r="AWB20" s="98"/>
      <c r="AWC20" s="98"/>
      <c r="AWD20" s="98"/>
      <c r="AWE20" s="98"/>
      <c r="AWF20" s="98"/>
      <c r="AWG20" s="98"/>
      <c r="AWH20" s="98"/>
      <c r="AWI20" s="98"/>
      <c r="AWJ20" s="98"/>
      <c r="AWK20" s="98"/>
      <c r="AWL20" s="98"/>
      <c r="AWM20" s="98"/>
      <c r="AWN20" s="98"/>
      <c r="AWO20" s="98"/>
      <c r="AWP20" s="98"/>
      <c r="AWQ20" s="98"/>
      <c r="AWR20" s="98"/>
      <c r="AWS20" s="98"/>
      <c r="AWT20" s="98"/>
      <c r="AWU20" s="98"/>
      <c r="AWV20" s="98"/>
      <c r="AWW20" s="98"/>
      <c r="AWX20" s="98"/>
      <c r="AWY20" s="98"/>
      <c r="AWZ20" s="98"/>
      <c r="AXA20" s="98"/>
      <c r="AXB20" s="98"/>
      <c r="AXC20" s="98"/>
      <c r="AXD20" s="98"/>
      <c r="AXE20" s="98"/>
      <c r="AXF20" s="98"/>
      <c r="AXG20" s="98"/>
      <c r="AXH20" s="98"/>
      <c r="AXI20" s="98"/>
      <c r="AXJ20" s="98"/>
      <c r="AXK20" s="98"/>
      <c r="AXL20" s="98"/>
      <c r="AXM20" s="98"/>
      <c r="AXN20" s="98"/>
      <c r="AXO20" s="98"/>
      <c r="AXP20" s="98"/>
      <c r="AXQ20" s="98"/>
      <c r="AXR20" s="98"/>
      <c r="AXS20" s="98"/>
      <c r="AXT20" s="98"/>
      <c r="AXU20" s="98"/>
      <c r="AXV20" s="98"/>
      <c r="AXW20" s="98"/>
      <c r="AXX20" s="98"/>
      <c r="AXY20" s="98"/>
      <c r="AXZ20" s="98"/>
      <c r="AYA20" s="98"/>
      <c r="AYB20" s="98"/>
      <c r="AYC20" s="98"/>
      <c r="AYD20" s="98"/>
      <c r="AYE20" s="98"/>
      <c r="AYF20" s="98"/>
      <c r="AYG20" s="98"/>
      <c r="AYH20" s="98"/>
      <c r="AYI20" s="98"/>
      <c r="AYJ20" s="98"/>
      <c r="AYK20" s="98"/>
      <c r="AYL20" s="98"/>
      <c r="AYM20" s="98"/>
      <c r="AYN20" s="98"/>
      <c r="AYO20" s="98"/>
      <c r="AYP20" s="98"/>
      <c r="AYQ20" s="98"/>
      <c r="AYR20" s="98"/>
      <c r="AYS20" s="98"/>
      <c r="AYT20" s="98"/>
      <c r="AYU20" s="98"/>
      <c r="AYV20" s="98"/>
      <c r="AYW20" s="98"/>
      <c r="AYX20" s="98"/>
      <c r="AYY20" s="98"/>
      <c r="AYZ20" s="98"/>
      <c r="AZA20" s="98"/>
      <c r="AZB20" s="98"/>
      <c r="AZC20" s="98"/>
      <c r="AZD20" s="98"/>
      <c r="AZE20" s="98"/>
      <c r="AZF20" s="98"/>
      <c r="AZG20" s="98"/>
      <c r="AZH20" s="98"/>
      <c r="AZI20" s="98"/>
      <c r="AZJ20" s="98"/>
      <c r="AZK20" s="98"/>
      <c r="AZL20" s="98"/>
      <c r="AZM20" s="98"/>
      <c r="AZN20" s="98"/>
      <c r="AZO20" s="98"/>
      <c r="AZP20" s="98"/>
      <c r="AZQ20" s="98"/>
      <c r="AZR20" s="98"/>
      <c r="AZS20" s="98"/>
      <c r="AZT20" s="98"/>
      <c r="AZU20" s="98"/>
      <c r="AZV20" s="98"/>
      <c r="AZW20" s="98"/>
      <c r="AZX20" s="98"/>
      <c r="AZY20" s="98"/>
      <c r="AZZ20" s="98"/>
      <c r="BAA20" s="98"/>
      <c r="BAB20" s="98"/>
      <c r="BAC20" s="98"/>
      <c r="BAD20" s="98"/>
      <c r="BAE20" s="98"/>
      <c r="BAF20" s="98"/>
      <c r="BAG20" s="98"/>
      <c r="BAH20" s="98"/>
      <c r="BAI20" s="98"/>
      <c r="BAJ20" s="98"/>
      <c r="BAK20" s="98"/>
      <c r="BAL20" s="98"/>
      <c r="BAM20" s="98"/>
      <c r="BAN20" s="98"/>
      <c r="BAO20" s="98"/>
      <c r="BAP20" s="98"/>
      <c r="BAQ20" s="98"/>
      <c r="BAR20" s="98"/>
      <c r="BAS20" s="98"/>
      <c r="BAT20" s="98"/>
      <c r="BAU20" s="98"/>
      <c r="BAV20" s="98"/>
      <c r="BAW20" s="98"/>
      <c r="BAX20" s="98"/>
      <c r="BAY20" s="98"/>
      <c r="BAZ20" s="98"/>
      <c r="BBA20" s="98"/>
      <c r="BBB20" s="98"/>
      <c r="BBC20" s="98"/>
      <c r="BBD20" s="98"/>
      <c r="BBE20" s="98"/>
      <c r="BBF20" s="98"/>
      <c r="BBG20" s="98"/>
      <c r="BBH20" s="98"/>
      <c r="BBI20" s="98"/>
      <c r="BBJ20" s="98"/>
      <c r="BBK20" s="98"/>
      <c r="BBL20" s="98"/>
      <c r="BBM20" s="98"/>
      <c r="BBN20" s="98"/>
      <c r="BBO20" s="98"/>
      <c r="BBP20" s="98"/>
      <c r="BBQ20" s="98"/>
      <c r="BBR20" s="98"/>
      <c r="BBS20" s="98"/>
      <c r="BBT20" s="98"/>
      <c r="BBU20" s="98"/>
      <c r="BBV20" s="98"/>
      <c r="BBW20" s="98"/>
      <c r="BBX20" s="98"/>
      <c r="BBY20" s="98"/>
      <c r="BBZ20" s="98"/>
      <c r="BCA20" s="98"/>
      <c r="BCB20" s="98"/>
      <c r="BCC20" s="98"/>
      <c r="BCD20" s="98"/>
      <c r="BCE20" s="98"/>
      <c r="BCF20" s="98"/>
      <c r="BCG20" s="98"/>
      <c r="BCH20" s="98"/>
      <c r="BCI20" s="98"/>
      <c r="BCJ20" s="98"/>
      <c r="BCK20" s="98"/>
      <c r="BCL20" s="98"/>
      <c r="BCM20" s="98"/>
      <c r="BCN20" s="98"/>
      <c r="BCO20" s="98"/>
      <c r="BCP20" s="98"/>
      <c r="BCQ20" s="98"/>
      <c r="BCR20" s="98"/>
      <c r="BCS20" s="98"/>
      <c r="BCT20" s="98"/>
      <c r="BCU20" s="98"/>
      <c r="BCV20" s="98"/>
      <c r="BCW20" s="98"/>
      <c r="BCX20" s="98"/>
      <c r="BCY20" s="98"/>
      <c r="BCZ20" s="98"/>
      <c r="BDA20" s="98"/>
      <c r="BDB20" s="98"/>
      <c r="BDC20" s="98"/>
      <c r="BDD20" s="98"/>
      <c r="BDE20" s="98"/>
      <c r="BDF20" s="98"/>
      <c r="BDG20" s="98"/>
      <c r="BDH20" s="98"/>
      <c r="BDI20" s="98"/>
      <c r="BDJ20" s="98"/>
      <c r="BDK20" s="98"/>
      <c r="BDL20" s="98"/>
      <c r="BDM20" s="98"/>
      <c r="BDN20" s="98"/>
      <c r="BDO20" s="98"/>
      <c r="BDP20" s="98"/>
      <c r="BDQ20" s="98"/>
      <c r="BDR20" s="98"/>
      <c r="BDS20" s="98"/>
      <c r="BDT20" s="98"/>
      <c r="BDU20" s="98"/>
      <c r="BDV20" s="98"/>
      <c r="BDW20" s="98"/>
      <c r="BDX20" s="98"/>
      <c r="BDY20" s="98"/>
      <c r="BDZ20" s="98"/>
      <c r="BEA20" s="98"/>
      <c r="BEB20" s="98"/>
      <c r="BEC20" s="98"/>
      <c r="BED20" s="98"/>
      <c r="BEE20" s="98"/>
      <c r="BEF20" s="98"/>
      <c r="BEG20" s="98"/>
      <c r="BEH20" s="98"/>
      <c r="BEI20" s="98"/>
      <c r="BEJ20" s="98"/>
      <c r="BEK20" s="98"/>
      <c r="BEL20" s="98"/>
      <c r="BEM20" s="98"/>
      <c r="BEN20" s="98"/>
      <c r="BEO20" s="98"/>
      <c r="BEP20" s="98"/>
      <c r="BEQ20" s="98"/>
      <c r="BER20" s="98"/>
      <c r="BES20" s="98"/>
      <c r="BET20" s="98"/>
      <c r="BEU20" s="98"/>
      <c r="BEV20" s="98"/>
      <c r="BEW20" s="98"/>
      <c r="BEX20" s="98"/>
      <c r="BEY20" s="98"/>
      <c r="BEZ20" s="98"/>
      <c r="BFA20" s="98"/>
      <c r="BFB20" s="98"/>
      <c r="BFC20" s="98"/>
      <c r="BFD20" s="98"/>
      <c r="BFE20" s="98"/>
      <c r="BFF20" s="98"/>
      <c r="BFG20" s="98"/>
      <c r="BFH20" s="98"/>
      <c r="BFI20" s="98"/>
      <c r="BFJ20" s="98"/>
      <c r="BFK20" s="98"/>
      <c r="BFL20" s="98"/>
      <c r="BFM20" s="98"/>
      <c r="BFN20" s="98"/>
      <c r="BFO20" s="98"/>
      <c r="BFP20" s="98"/>
      <c r="BFQ20" s="98"/>
      <c r="BFR20" s="98"/>
      <c r="BFS20" s="98"/>
      <c r="BFT20" s="98"/>
      <c r="BFU20" s="98"/>
      <c r="BFV20" s="98"/>
      <c r="BFW20" s="98"/>
      <c r="BFX20" s="98"/>
      <c r="BFY20" s="98"/>
      <c r="BFZ20" s="98"/>
      <c r="BGA20" s="98"/>
      <c r="BGB20" s="98"/>
      <c r="BGC20" s="98"/>
      <c r="BGD20" s="98"/>
      <c r="BGE20" s="98"/>
      <c r="BGF20" s="98"/>
      <c r="BGG20" s="98"/>
      <c r="BGH20" s="98"/>
      <c r="BGI20" s="98"/>
      <c r="BGJ20" s="98"/>
      <c r="BGK20" s="98"/>
      <c r="BGL20" s="98"/>
      <c r="BGM20" s="98"/>
      <c r="BGN20" s="98"/>
      <c r="BGO20" s="98"/>
      <c r="BGP20" s="98"/>
      <c r="BGQ20" s="98"/>
      <c r="BGR20" s="98"/>
      <c r="BGS20" s="98"/>
      <c r="BGT20" s="98"/>
      <c r="BGU20" s="98"/>
      <c r="BGV20" s="98"/>
      <c r="BGW20" s="98"/>
      <c r="BGX20" s="98"/>
      <c r="BGY20" s="98"/>
      <c r="BGZ20" s="98"/>
      <c r="BHA20" s="98"/>
      <c r="BHB20" s="98"/>
      <c r="BHC20" s="98"/>
      <c r="BHD20" s="98"/>
      <c r="BHE20" s="98"/>
      <c r="BHF20" s="98"/>
      <c r="BHG20" s="98"/>
      <c r="BHH20" s="98"/>
      <c r="BHI20" s="98"/>
      <c r="BHJ20" s="98"/>
      <c r="BHK20" s="98"/>
      <c r="BHL20" s="98"/>
      <c r="BHM20" s="98"/>
      <c r="BHN20" s="98"/>
      <c r="BHO20" s="98"/>
      <c r="BHP20" s="98"/>
      <c r="BHQ20" s="98"/>
      <c r="BHR20" s="98"/>
      <c r="BHS20" s="98"/>
      <c r="BHT20" s="98"/>
      <c r="BHU20" s="98"/>
      <c r="BHV20" s="98"/>
      <c r="BHW20" s="98"/>
      <c r="BHX20" s="98"/>
      <c r="BHY20" s="98"/>
      <c r="BHZ20" s="98"/>
      <c r="BIA20" s="98"/>
      <c r="BIB20" s="98"/>
      <c r="BIC20" s="98"/>
      <c r="BID20" s="98"/>
      <c r="BIE20" s="98"/>
      <c r="BIF20" s="98"/>
      <c r="BIG20" s="98"/>
      <c r="BIH20" s="98"/>
      <c r="BII20" s="98"/>
      <c r="BIJ20" s="98"/>
      <c r="BIK20" s="98"/>
      <c r="BIL20" s="98"/>
      <c r="BIM20" s="98"/>
      <c r="BIN20" s="98"/>
      <c r="BIO20" s="98"/>
      <c r="BIP20" s="98"/>
      <c r="BIQ20" s="98"/>
      <c r="BIR20" s="98"/>
      <c r="BIS20" s="98"/>
      <c r="BIT20" s="98"/>
      <c r="BIU20" s="98"/>
      <c r="BIV20" s="98"/>
      <c r="BIW20" s="98"/>
      <c r="BIX20" s="98"/>
      <c r="BIY20" s="98"/>
      <c r="BIZ20" s="98"/>
      <c r="BJA20" s="98"/>
      <c r="BJB20" s="98"/>
      <c r="BJC20" s="98"/>
      <c r="BJD20" s="98"/>
      <c r="BJE20" s="98"/>
      <c r="BJF20" s="98"/>
      <c r="BJG20" s="98"/>
      <c r="BJH20" s="98"/>
      <c r="BJI20" s="98"/>
      <c r="BJJ20" s="98"/>
      <c r="BJK20" s="98"/>
      <c r="BJL20" s="98"/>
      <c r="BJM20" s="98"/>
      <c r="BJN20" s="98"/>
      <c r="BJO20" s="98"/>
      <c r="BJP20" s="98"/>
      <c r="BJQ20" s="98"/>
      <c r="BJR20" s="98"/>
      <c r="BJS20" s="98"/>
      <c r="BJT20" s="98"/>
      <c r="BJU20" s="98"/>
      <c r="BJV20" s="98"/>
      <c r="BJW20" s="98"/>
      <c r="BJX20" s="98"/>
      <c r="BJY20" s="98"/>
      <c r="BJZ20" s="98"/>
      <c r="BKA20" s="98"/>
      <c r="BKB20" s="98"/>
      <c r="BKC20" s="98"/>
      <c r="BKD20" s="98"/>
      <c r="BKE20" s="98"/>
      <c r="BKF20" s="98"/>
      <c r="BKG20" s="98"/>
      <c r="BKH20" s="98"/>
      <c r="BKI20" s="98"/>
      <c r="BKJ20" s="98"/>
      <c r="BKK20" s="98"/>
      <c r="BKL20" s="98"/>
      <c r="BKM20" s="98"/>
      <c r="BKN20" s="98"/>
      <c r="BKO20" s="98"/>
      <c r="BKP20" s="98"/>
      <c r="BKQ20" s="98"/>
      <c r="BKR20" s="98"/>
      <c r="BKS20" s="98"/>
      <c r="BKT20" s="98"/>
      <c r="BKU20" s="98"/>
      <c r="BKV20" s="98"/>
      <c r="BKW20" s="98"/>
      <c r="BKX20" s="98"/>
      <c r="BKY20" s="98"/>
      <c r="BKZ20" s="98"/>
      <c r="BLA20" s="98"/>
      <c r="BLB20" s="98"/>
      <c r="BLC20" s="98"/>
      <c r="BLD20" s="98"/>
      <c r="BLE20" s="98"/>
      <c r="BLF20" s="98"/>
      <c r="BLG20" s="98"/>
      <c r="BLH20" s="98"/>
      <c r="BLI20" s="98"/>
      <c r="BLJ20" s="98"/>
      <c r="BLK20" s="98"/>
      <c r="BLL20" s="98"/>
      <c r="BLM20" s="98"/>
      <c r="BLN20" s="98"/>
      <c r="BLO20" s="98"/>
      <c r="BLP20" s="98"/>
      <c r="BLQ20" s="98"/>
      <c r="BLR20" s="98"/>
      <c r="BLS20" s="98"/>
      <c r="BLT20" s="98"/>
      <c r="BLU20" s="98"/>
      <c r="BLV20" s="98"/>
      <c r="BLW20" s="98"/>
      <c r="BLX20" s="98"/>
      <c r="BLY20" s="98"/>
      <c r="BLZ20" s="98"/>
      <c r="BMA20" s="98"/>
      <c r="BMB20" s="98"/>
      <c r="BMC20" s="98"/>
      <c r="BMD20" s="98"/>
      <c r="BME20" s="98"/>
      <c r="BMF20" s="98"/>
      <c r="BMG20" s="98"/>
      <c r="BMH20" s="98"/>
      <c r="BMI20" s="98"/>
      <c r="BMJ20" s="98"/>
      <c r="BMK20" s="98"/>
      <c r="BML20" s="98"/>
      <c r="BMM20" s="98"/>
      <c r="BMN20" s="98"/>
      <c r="BMO20" s="98"/>
      <c r="BMP20" s="98"/>
      <c r="BMQ20" s="98"/>
      <c r="BMR20" s="98"/>
      <c r="BMS20" s="98"/>
      <c r="BMT20" s="98"/>
      <c r="BMU20" s="98"/>
      <c r="BMV20" s="98"/>
      <c r="BMW20" s="98"/>
      <c r="BMX20" s="98"/>
      <c r="BMY20" s="98"/>
      <c r="BMZ20" s="98"/>
      <c r="BNA20" s="98"/>
      <c r="BNB20" s="98"/>
      <c r="BNC20" s="98"/>
      <c r="BND20" s="98"/>
      <c r="BNE20" s="98"/>
      <c r="BNF20" s="98"/>
      <c r="BNG20" s="98"/>
      <c r="BNH20" s="98"/>
      <c r="BNI20" s="98"/>
      <c r="BNJ20" s="98"/>
      <c r="BNK20" s="98"/>
      <c r="BNL20" s="98"/>
      <c r="BNM20" s="98"/>
      <c r="BNN20" s="98"/>
      <c r="BNO20" s="98"/>
      <c r="BNP20" s="98"/>
      <c r="BNQ20" s="98"/>
      <c r="BNR20" s="98"/>
      <c r="BNS20" s="98"/>
      <c r="BNT20" s="98"/>
      <c r="BNU20" s="98"/>
      <c r="BNV20" s="98"/>
      <c r="BNW20" s="98"/>
      <c r="BNX20" s="98"/>
      <c r="BNY20" s="98"/>
      <c r="BNZ20" s="98"/>
      <c r="BOA20" s="98"/>
      <c r="BOB20" s="98"/>
      <c r="BOC20" s="98"/>
      <c r="BOD20" s="98"/>
      <c r="BOE20" s="98"/>
      <c r="BOF20" s="98"/>
      <c r="BOG20" s="98"/>
      <c r="BOH20" s="98"/>
      <c r="BOI20" s="98"/>
      <c r="BOJ20" s="98"/>
      <c r="BOK20" s="98"/>
      <c r="BOL20" s="98"/>
      <c r="BOM20" s="98"/>
      <c r="BON20" s="98"/>
      <c r="BOO20" s="98"/>
      <c r="BOP20" s="98"/>
      <c r="BOQ20" s="98"/>
      <c r="BOR20" s="98"/>
      <c r="BOS20" s="98"/>
      <c r="BOT20" s="98"/>
      <c r="BOU20" s="98"/>
      <c r="BOV20" s="98"/>
      <c r="BOW20" s="98"/>
      <c r="BOX20" s="98"/>
      <c r="BOY20" s="98"/>
      <c r="BOZ20" s="98"/>
      <c r="BPA20" s="98"/>
      <c r="BPB20" s="98"/>
      <c r="BPC20" s="98"/>
      <c r="BPD20" s="98"/>
      <c r="BPE20" s="98"/>
      <c r="BPF20" s="98"/>
      <c r="BPG20" s="98"/>
      <c r="BPH20" s="98"/>
      <c r="BPI20" s="98"/>
      <c r="BPJ20" s="98"/>
      <c r="BPK20" s="98"/>
      <c r="BPL20" s="98"/>
      <c r="BPM20" s="98"/>
      <c r="BPN20" s="98"/>
      <c r="BPO20" s="98"/>
      <c r="BPP20" s="98"/>
      <c r="BPQ20" s="98"/>
      <c r="BPR20" s="98"/>
      <c r="BPS20" s="98"/>
      <c r="BPT20" s="98"/>
      <c r="BPU20" s="98"/>
      <c r="BPV20" s="98"/>
      <c r="BPW20" s="98"/>
      <c r="BPX20" s="98"/>
      <c r="BPY20" s="98"/>
      <c r="BPZ20" s="98"/>
      <c r="BQA20" s="98"/>
      <c r="BQB20" s="98"/>
      <c r="BQC20" s="98"/>
      <c r="BQD20" s="98"/>
      <c r="BQE20" s="98"/>
      <c r="BQF20" s="98"/>
      <c r="BQG20" s="98"/>
      <c r="BQH20" s="98"/>
      <c r="BQI20" s="98"/>
      <c r="BQJ20" s="98"/>
      <c r="BQK20" s="98"/>
      <c r="BQL20" s="98"/>
      <c r="BQM20" s="98"/>
      <c r="BQN20" s="98"/>
      <c r="BQO20" s="98"/>
      <c r="BQP20" s="98"/>
      <c r="BQQ20" s="98"/>
      <c r="BQR20" s="98"/>
      <c r="BQS20" s="98"/>
      <c r="BQT20" s="98"/>
      <c r="BQU20" s="98"/>
      <c r="BQV20" s="98"/>
      <c r="BQW20" s="98"/>
      <c r="BQX20" s="98"/>
      <c r="BQY20" s="98"/>
      <c r="BQZ20" s="98"/>
      <c r="BRA20" s="98"/>
      <c r="BRB20" s="98"/>
      <c r="BRC20" s="98"/>
      <c r="BRD20" s="98"/>
      <c r="BRE20" s="98"/>
      <c r="BRF20" s="98"/>
      <c r="BRG20" s="98"/>
      <c r="BRH20" s="98"/>
      <c r="BRI20" s="98"/>
      <c r="BRJ20" s="98"/>
      <c r="BRK20" s="98"/>
      <c r="BRL20" s="98"/>
      <c r="BRM20" s="98"/>
      <c r="BRN20" s="98"/>
      <c r="BRO20" s="98"/>
      <c r="BRP20" s="98"/>
      <c r="BRQ20" s="98"/>
      <c r="BRR20" s="98"/>
      <c r="BRS20" s="98"/>
      <c r="BRT20" s="98"/>
      <c r="BRU20" s="98"/>
      <c r="BRV20" s="98"/>
      <c r="BRW20" s="98"/>
      <c r="BRX20" s="98"/>
      <c r="BRY20" s="98"/>
      <c r="BRZ20" s="98"/>
      <c r="BSA20" s="98"/>
      <c r="BSB20" s="98"/>
      <c r="BSC20" s="98"/>
      <c r="BSD20" s="98"/>
      <c r="BSE20" s="98"/>
      <c r="BSF20" s="98"/>
      <c r="BSG20" s="98"/>
      <c r="BSH20" s="98"/>
      <c r="BSI20" s="98"/>
      <c r="BSJ20" s="98"/>
      <c r="BSK20" s="98"/>
      <c r="BSL20" s="98"/>
      <c r="BSM20" s="98"/>
      <c r="BSN20" s="98"/>
      <c r="BSO20" s="98"/>
      <c r="BSP20" s="98"/>
      <c r="BSQ20" s="98"/>
      <c r="BSR20" s="98"/>
      <c r="BSS20" s="98"/>
      <c r="BST20" s="98"/>
      <c r="BSU20" s="98"/>
      <c r="BSV20" s="98"/>
      <c r="BSW20" s="98"/>
      <c r="BSX20" s="98"/>
      <c r="BSY20" s="98"/>
      <c r="BSZ20" s="98"/>
      <c r="BTA20" s="98"/>
      <c r="BTB20" s="98"/>
      <c r="BTC20" s="98"/>
      <c r="BTD20" s="98"/>
      <c r="BTE20" s="98"/>
      <c r="BTF20" s="98"/>
      <c r="BTG20" s="98"/>
      <c r="BTH20" s="98"/>
      <c r="BTI20" s="98"/>
      <c r="BTJ20" s="98"/>
      <c r="BTK20" s="98"/>
      <c r="BTL20" s="98"/>
      <c r="BTM20" s="98"/>
      <c r="BTN20" s="98"/>
      <c r="BTO20" s="98"/>
      <c r="BTP20" s="98"/>
      <c r="BTQ20" s="98"/>
      <c r="BTR20" s="98"/>
      <c r="BTS20" s="98"/>
      <c r="BTT20" s="98"/>
      <c r="BTU20" s="98"/>
      <c r="BTV20" s="98"/>
      <c r="BTW20" s="98"/>
      <c r="BTX20" s="98"/>
      <c r="BTY20" s="98"/>
      <c r="BTZ20" s="98"/>
      <c r="BUA20" s="98"/>
      <c r="BUB20" s="98"/>
      <c r="BUC20" s="98"/>
      <c r="BUD20" s="98"/>
      <c r="BUE20" s="98"/>
      <c r="BUF20" s="98"/>
      <c r="BUG20" s="98"/>
      <c r="BUH20" s="98"/>
      <c r="BUI20" s="98"/>
      <c r="BUJ20" s="98"/>
      <c r="BUK20" s="98"/>
      <c r="BUL20" s="98"/>
      <c r="BUM20" s="98"/>
      <c r="BUN20" s="98"/>
      <c r="BUO20" s="98"/>
      <c r="BUP20" s="98"/>
      <c r="BUQ20" s="98"/>
      <c r="BUR20" s="98"/>
      <c r="BUS20" s="98"/>
      <c r="BUT20" s="98"/>
      <c r="BUU20" s="98"/>
      <c r="BUV20" s="98"/>
      <c r="BUW20" s="98"/>
      <c r="BUX20" s="98"/>
      <c r="BUY20" s="98"/>
      <c r="BUZ20" s="98"/>
      <c r="BVA20" s="98"/>
      <c r="BVB20" s="98"/>
      <c r="BVC20" s="98"/>
      <c r="BVD20" s="98"/>
      <c r="BVE20" s="98"/>
      <c r="BVF20" s="98"/>
      <c r="BVG20" s="98"/>
      <c r="BVH20" s="98"/>
      <c r="BVI20" s="98"/>
      <c r="BVJ20" s="98"/>
      <c r="BVK20" s="98"/>
      <c r="BVL20" s="98"/>
      <c r="BVM20" s="98"/>
      <c r="BVN20" s="98"/>
      <c r="BVO20" s="98"/>
      <c r="BVP20" s="98"/>
      <c r="BVQ20" s="98"/>
      <c r="BVR20" s="98"/>
      <c r="BVS20" s="98"/>
      <c r="BVT20" s="98"/>
      <c r="BVU20" s="98"/>
      <c r="BVV20" s="98"/>
      <c r="BVW20" s="98"/>
      <c r="BVX20" s="98"/>
      <c r="BVY20" s="98"/>
      <c r="BVZ20" s="98"/>
      <c r="BWA20" s="98"/>
      <c r="BWB20" s="98"/>
      <c r="BWC20" s="98"/>
      <c r="BWD20" s="98"/>
      <c r="BWE20" s="98"/>
      <c r="BWF20" s="98"/>
      <c r="BWG20" s="98"/>
      <c r="BWH20" s="98"/>
      <c r="BWI20" s="98"/>
      <c r="BWJ20" s="98"/>
      <c r="BWK20" s="98"/>
      <c r="BWL20" s="98"/>
      <c r="BWM20" s="98"/>
      <c r="BWN20" s="98"/>
      <c r="BWO20" s="98"/>
      <c r="BWP20" s="98"/>
      <c r="BWQ20" s="98"/>
      <c r="BWR20" s="98"/>
      <c r="BWS20" s="98"/>
      <c r="BWT20" s="98"/>
      <c r="BWU20" s="98"/>
      <c r="BWV20" s="98"/>
      <c r="BWW20" s="98"/>
      <c r="BWX20" s="98"/>
      <c r="BWY20" s="98"/>
      <c r="BWZ20" s="98"/>
      <c r="BXA20" s="98"/>
      <c r="BXB20" s="98"/>
      <c r="BXC20" s="98"/>
      <c r="BXD20" s="98"/>
      <c r="BXE20" s="98"/>
      <c r="BXF20" s="98"/>
      <c r="BXG20" s="98"/>
      <c r="BXH20" s="98"/>
      <c r="BXI20" s="98"/>
      <c r="BXJ20" s="98"/>
      <c r="BXK20" s="98"/>
      <c r="BXL20" s="98"/>
      <c r="BXM20" s="98"/>
      <c r="BXN20" s="98"/>
      <c r="BXO20" s="98"/>
      <c r="BXP20" s="98"/>
      <c r="BXQ20" s="98"/>
      <c r="BXR20" s="98"/>
      <c r="BXS20" s="98"/>
      <c r="BXT20" s="98"/>
      <c r="BXU20" s="98"/>
      <c r="BXV20" s="98"/>
      <c r="BXW20" s="98"/>
      <c r="BXX20" s="98"/>
      <c r="BXY20" s="98"/>
      <c r="BXZ20" s="98"/>
      <c r="BYA20" s="98"/>
      <c r="BYB20" s="98"/>
      <c r="BYC20" s="98"/>
      <c r="BYD20" s="98"/>
      <c r="BYE20" s="98"/>
      <c r="BYF20" s="98"/>
      <c r="BYG20" s="98"/>
      <c r="BYH20" s="98"/>
      <c r="BYI20" s="98"/>
      <c r="BYJ20" s="98"/>
      <c r="BYK20" s="98"/>
      <c r="BYL20" s="98"/>
      <c r="BYM20" s="98"/>
      <c r="BYN20" s="98"/>
      <c r="BYO20" s="98"/>
      <c r="BYP20" s="98"/>
      <c r="BYQ20" s="98"/>
      <c r="BYR20" s="98"/>
      <c r="BYS20" s="98"/>
      <c r="BYT20" s="98"/>
      <c r="BYU20" s="98"/>
      <c r="BYV20" s="98"/>
      <c r="BYW20" s="98"/>
      <c r="BYX20" s="98"/>
      <c r="BYY20" s="98"/>
      <c r="BYZ20" s="98"/>
      <c r="BZA20" s="98"/>
      <c r="BZB20" s="98"/>
      <c r="BZC20" s="98"/>
      <c r="BZD20" s="98"/>
      <c r="BZE20" s="98"/>
      <c r="BZF20" s="98"/>
      <c r="BZG20" s="98"/>
      <c r="BZH20" s="98"/>
      <c r="BZI20" s="98"/>
      <c r="BZJ20" s="98"/>
      <c r="BZK20" s="98"/>
      <c r="BZL20" s="98"/>
      <c r="BZM20" s="98"/>
      <c r="BZN20" s="98"/>
      <c r="BZO20" s="98"/>
      <c r="BZP20" s="98"/>
      <c r="BZQ20" s="98"/>
      <c r="BZR20" s="98"/>
      <c r="BZS20" s="98"/>
      <c r="BZT20" s="98"/>
      <c r="BZU20" s="98"/>
      <c r="BZV20" s="98"/>
      <c r="BZW20" s="98"/>
      <c r="BZX20" s="98"/>
      <c r="BZY20" s="98"/>
      <c r="BZZ20" s="98"/>
      <c r="CAA20" s="98"/>
      <c r="CAB20" s="98"/>
      <c r="CAC20" s="98"/>
      <c r="CAD20" s="98"/>
      <c r="CAE20" s="98"/>
      <c r="CAF20" s="98"/>
      <c r="CAG20" s="98"/>
      <c r="CAH20" s="98"/>
      <c r="CAI20" s="98"/>
      <c r="CAJ20" s="98"/>
      <c r="CAK20" s="98"/>
      <c r="CAL20" s="98"/>
      <c r="CAM20" s="98"/>
      <c r="CAN20" s="98"/>
      <c r="CAO20" s="98"/>
      <c r="CAP20" s="98"/>
      <c r="CAQ20" s="98"/>
      <c r="CAR20" s="98"/>
      <c r="CAS20" s="98"/>
      <c r="CAT20" s="98"/>
      <c r="CAU20" s="98"/>
      <c r="CAV20" s="98"/>
      <c r="CAW20" s="98"/>
      <c r="CAX20" s="98"/>
      <c r="CAY20" s="98"/>
      <c r="CAZ20" s="98"/>
      <c r="CBA20" s="98"/>
      <c r="CBB20" s="98"/>
      <c r="CBC20" s="98"/>
      <c r="CBD20" s="98"/>
      <c r="CBE20" s="98"/>
      <c r="CBF20" s="98"/>
      <c r="CBG20" s="98"/>
      <c r="CBH20" s="98"/>
      <c r="CBI20" s="98"/>
      <c r="CBJ20" s="98"/>
      <c r="CBK20" s="98"/>
      <c r="CBL20" s="98"/>
      <c r="CBM20" s="98"/>
      <c r="CBN20" s="98"/>
      <c r="CBO20" s="98"/>
      <c r="CBP20" s="98"/>
      <c r="CBQ20" s="98"/>
      <c r="CBR20" s="98"/>
      <c r="CBS20" s="98"/>
      <c r="CBT20" s="98"/>
      <c r="CBU20" s="98"/>
      <c r="CBV20" s="98"/>
      <c r="CBW20" s="98"/>
      <c r="CBX20" s="98"/>
      <c r="CBY20" s="98"/>
      <c r="CBZ20" s="98"/>
      <c r="CCA20" s="98"/>
      <c r="CCB20" s="98"/>
      <c r="CCC20" s="98"/>
      <c r="CCD20" s="98"/>
      <c r="CCE20" s="98"/>
      <c r="CCF20" s="98"/>
      <c r="CCG20" s="98"/>
      <c r="CCH20" s="98"/>
      <c r="CCI20" s="98"/>
      <c r="CCJ20" s="98"/>
      <c r="CCK20" s="98"/>
      <c r="CCL20" s="98"/>
      <c r="CCM20" s="98"/>
      <c r="CCN20" s="98"/>
      <c r="CCO20" s="98"/>
      <c r="CCP20" s="98"/>
      <c r="CCQ20" s="98"/>
      <c r="CCR20" s="98"/>
      <c r="CCS20" s="98"/>
      <c r="CCT20" s="98"/>
      <c r="CCU20" s="98"/>
      <c r="CCV20" s="98"/>
      <c r="CCW20" s="98"/>
      <c r="CCX20" s="98"/>
      <c r="CCY20" s="98"/>
      <c r="CCZ20" s="98"/>
      <c r="CDA20" s="98"/>
      <c r="CDB20" s="98"/>
      <c r="CDC20" s="98"/>
      <c r="CDD20" s="98"/>
      <c r="CDE20" s="98"/>
      <c r="CDF20" s="98"/>
      <c r="CDG20" s="98"/>
      <c r="CDH20" s="98"/>
      <c r="CDI20" s="98"/>
      <c r="CDJ20" s="98"/>
      <c r="CDK20" s="98"/>
      <c r="CDL20" s="98"/>
      <c r="CDM20" s="98"/>
      <c r="CDN20" s="98"/>
      <c r="CDO20" s="98"/>
      <c r="CDP20" s="98"/>
      <c r="CDQ20" s="98"/>
      <c r="CDR20" s="98"/>
      <c r="CDS20" s="98"/>
      <c r="CDT20" s="98"/>
      <c r="CDU20" s="98"/>
      <c r="CDV20" s="98"/>
      <c r="CDW20" s="98"/>
      <c r="CDX20" s="98"/>
      <c r="CDY20" s="98"/>
      <c r="CDZ20" s="98"/>
      <c r="CEA20" s="98"/>
      <c r="CEB20" s="98"/>
      <c r="CEC20" s="98"/>
      <c r="CED20" s="98"/>
      <c r="CEE20" s="98"/>
      <c r="CEF20" s="98"/>
      <c r="CEG20" s="98"/>
      <c r="CEH20" s="98"/>
      <c r="CEI20" s="98"/>
      <c r="CEJ20" s="98"/>
      <c r="CEK20" s="98"/>
      <c r="CEL20" s="98"/>
      <c r="CEM20" s="98"/>
      <c r="CEN20" s="98"/>
      <c r="CEO20" s="98"/>
      <c r="CEP20" s="98"/>
      <c r="CEQ20" s="98"/>
      <c r="CER20" s="98"/>
      <c r="CES20" s="98"/>
      <c r="CET20" s="98"/>
      <c r="CEU20" s="98"/>
      <c r="CEV20" s="98"/>
      <c r="CEW20" s="98"/>
      <c r="CEX20" s="98"/>
      <c r="CEY20" s="98"/>
      <c r="CEZ20" s="98"/>
      <c r="CFA20" s="98"/>
      <c r="CFB20" s="98"/>
      <c r="CFC20" s="98"/>
      <c r="CFD20" s="98"/>
      <c r="CFE20" s="98"/>
      <c r="CFF20" s="98"/>
      <c r="CFG20" s="98"/>
      <c r="CFH20" s="98"/>
      <c r="CFI20" s="98"/>
      <c r="CFJ20" s="98"/>
      <c r="CFK20" s="98"/>
      <c r="CFL20" s="98"/>
      <c r="CFM20" s="98"/>
      <c r="CFN20" s="98"/>
      <c r="CFO20" s="98"/>
      <c r="CFP20" s="98"/>
      <c r="CFQ20" s="98"/>
      <c r="CFR20" s="98"/>
      <c r="CFS20" s="98"/>
      <c r="CFT20" s="98"/>
      <c r="CFU20" s="98"/>
      <c r="CFV20" s="98"/>
      <c r="CFW20" s="98"/>
      <c r="CFX20" s="98"/>
      <c r="CFY20" s="98"/>
      <c r="CFZ20" s="98"/>
      <c r="CGA20" s="98"/>
      <c r="CGB20" s="98"/>
      <c r="CGC20" s="98"/>
      <c r="CGD20" s="98"/>
      <c r="CGE20" s="98"/>
      <c r="CGF20" s="98"/>
      <c r="CGG20" s="98"/>
      <c r="CGH20" s="98"/>
      <c r="CGI20" s="98"/>
      <c r="CGJ20" s="98"/>
      <c r="CGK20" s="98"/>
      <c r="CGL20" s="98"/>
      <c r="CGM20" s="98"/>
      <c r="CGN20" s="98"/>
      <c r="CGO20" s="98"/>
      <c r="CGP20" s="98"/>
      <c r="CGQ20" s="98"/>
      <c r="CGR20" s="98"/>
      <c r="CGS20" s="98"/>
      <c r="CGT20" s="98"/>
      <c r="CGU20" s="98"/>
      <c r="CGV20" s="98"/>
      <c r="CGW20" s="98"/>
      <c r="CGX20" s="98"/>
      <c r="CGY20" s="98"/>
      <c r="CGZ20" s="98"/>
      <c r="CHA20" s="98"/>
      <c r="CHB20" s="98"/>
      <c r="CHC20" s="98"/>
      <c r="CHD20" s="98"/>
      <c r="CHE20" s="98"/>
      <c r="CHF20" s="98"/>
      <c r="CHG20" s="98"/>
      <c r="CHH20" s="98"/>
      <c r="CHI20" s="98"/>
      <c r="CHJ20" s="98"/>
      <c r="CHK20" s="98"/>
      <c r="CHL20" s="98"/>
      <c r="CHM20" s="98"/>
      <c r="CHN20" s="98"/>
      <c r="CHO20" s="98"/>
      <c r="CHP20" s="98"/>
      <c r="CHQ20" s="98"/>
      <c r="CHR20" s="98"/>
      <c r="CHS20" s="98"/>
      <c r="CHT20" s="98"/>
      <c r="CHU20" s="98"/>
      <c r="CHV20" s="98"/>
      <c r="CHW20" s="98"/>
      <c r="CHX20" s="98"/>
      <c r="CHY20" s="98"/>
      <c r="CHZ20" s="98"/>
      <c r="CIA20" s="98"/>
      <c r="CIB20" s="98"/>
      <c r="CIC20" s="98"/>
      <c r="CID20" s="98"/>
      <c r="CIE20" s="98"/>
      <c r="CIF20" s="98"/>
      <c r="CIG20" s="98"/>
      <c r="CIH20" s="98"/>
      <c r="CII20" s="98"/>
      <c r="CIJ20" s="98"/>
      <c r="CIK20" s="98"/>
      <c r="CIL20" s="98"/>
      <c r="CIM20" s="98"/>
      <c r="CIN20" s="98"/>
      <c r="CIO20" s="98"/>
      <c r="CIP20" s="98"/>
      <c r="CIQ20" s="98"/>
      <c r="CIR20" s="98"/>
      <c r="CIS20" s="98"/>
      <c r="CIT20" s="98"/>
      <c r="CIU20" s="98"/>
      <c r="CIV20" s="98"/>
      <c r="CIW20" s="98"/>
      <c r="CIX20" s="98"/>
      <c r="CIY20" s="98"/>
      <c r="CIZ20" s="98"/>
      <c r="CJA20" s="98"/>
      <c r="CJB20" s="98"/>
      <c r="CJC20" s="98"/>
      <c r="CJD20" s="98"/>
      <c r="CJE20" s="98"/>
      <c r="CJF20" s="98"/>
      <c r="CJG20" s="98"/>
      <c r="CJH20" s="98"/>
      <c r="CJI20" s="98"/>
      <c r="CJJ20" s="98"/>
      <c r="CJK20" s="98"/>
      <c r="CJL20" s="98"/>
      <c r="CJM20" s="98"/>
      <c r="CJN20" s="98"/>
      <c r="CJO20" s="98"/>
      <c r="CJP20" s="98"/>
      <c r="CJQ20" s="98"/>
      <c r="CJR20" s="98"/>
      <c r="CJS20" s="98"/>
      <c r="CJT20" s="98"/>
      <c r="CJU20" s="98"/>
      <c r="CJV20" s="98"/>
      <c r="CJW20" s="98"/>
      <c r="CJX20" s="98"/>
      <c r="CJY20" s="98"/>
      <c r="CJZ20" s="98"/>
      <c r="CKA20" s="98"/>
      <c r="CKB20" s="98"/>
      <c r="CKC20" s="98"/>
      <c r="CKD20" s="98"/>
      <c r="CKE20" s="98"/>
      <c r="CKF20" s="98"/>
      <c r="CKG20" s="98"/>
      <c r="CKH20" s="98"/>
      <c r="CKI20" s="98"/>
      <c r="CKJ20" s="98"/>
      <c r="CKK20" s="98"/>
      <c r="CKL20" s="98"/>
      <c r="CKM20" s="98"/>
      <c r="CKN20" s="98"/>
      <c r="CKO20" s="98"/>
      <c r="CKP20" s="98"/>
      <c r="CKQ20" s="98"/>
      <c r="CKR20" s="98"/>
      <c r="CKS20" s="98"/>
      <c r="CKT20" s="98"/>
      <c r="CKU20" s="98"/>
      <c r="CKV20" s="98"/>
      <c r="CKW20" s="98"/>
      <c r="CKX20" s="98"/>
      <c r="CKY20" s="98"/>
      <c r="CKZ20" s="98"/>
      <c r="CLA20" s="98"/>
      <c r="CLB20" s="98"/>
      <c r="CLC20" s="98"/>
      <c r="CLD20" s="98"/>
      <c r="CLE20" s="98"/>
      <c r="CLF20" s="98"/>
      <c r="CLG20" s="98"/>
      <c r="CLH20" s="98"/>
      <c r="CLI20" s="98"/>
      <c r="CLJ20" s="98"/>
      <c r="CLK20" s="98"/>
      <c r="CLL20" s="98"/>
      <c r="CLM20" s="98"/>
      <c r="CLN20" s="98"/>
      <c r="CLO20" s="98"/>
      <c r="CLP20" s="98"/>
      <c r="CLQ20" s="98"/>
      <c r="CLR20" s="98"/>
      <c r="CLS20" s="98"/>
      <c r="CLT20" s="98"/>
      <c r="CLU20" s="98"/>
      <c r="CLV20" s="98"/>
      <c r="CLW20" s="98"/>
      <c r="CLX20" s="98"/>
      <c r="CLY20" s="98"/>
      <c r="CLZ20" s="98"/>
      <c r="CMA20" s="98"/>
      <c r="CMB20" s="98"/>
      <c r="CMC20" s="98"/>
      <c r="CMD20" s="98"/>
      <c r="CME20" s="98"/>
      <c r="CMF20" s="98"/>
      <c r="CMG20" s="98"/>
      <c r="CMH20" s="98"/>
      <c r="CMI20" s="98"/>
      <c r="CMJ20" s="98"/>
      <c r="CMK20" s="98"/>
      <c r="CML20" s="98"/>
      <c r="CMM20" s="98"/>
      <c r="CMN20" s="98"/>
      <c r="CMO20" s="98"/>
      <c r="CMP20" s="98"/>
      <c r="CMQ20" s="98"/>
      <c r="CMR20" s="98"/>
      <c r="CMS20" s="98"/>
      <c r="CMT20" s="98"/>
      <c r="CMU20" s="98"/>
      <c r="CMV20" s="98"/>
      <c r="CMW20" s="98"/>
      <c r="CMX20" s="98"/>
      <c r="CMY20" s="98"/>
      <c r="CMZ20" s="98"/>
      <c r="CNA20" s="98"/>
      <c r="CNB20" s="98"/>
      <c r="CNC20" s="98"/>
      <c r="CND20" s="98"/>
      <c r="CNE20" s="98"/>
      <c r="CNF20" s="98"/>
      <c r="CNG20" s="98"/>
      <c r="CNH20" s="98"/>
      <c r="CNI20" s="98"/>
      <c r="CNJ20" s="98"/>
      <c r="CNK20" s="98"/>
      <c r="CNL20" s="98"/>
      <c r="CNM20" s="98"/>
      <c r="CNN20" s="98"/>
      <c r="CNO20" s="98"/>
      <c r="CNP20" s="98"/>
      <c r="CNQ20" s="98"/>
      <c r="CNR20" s="98"/>
      <c r="CNS20" s="98"/>
      <c r="CNT20" s="98"/>
      <c r="CNU20" s="98"/>
      <c r="CNV20" s="98"/>
      <c r="CNW20" s="98"/>
      <c r="CNX20" s="98"/>
      <c r="CNY20" s="98"/>
      <c r="CNZ20" s="98"/>
      <c r="COA20" s="98"/>
      <c r="COB20" s="98"/>
      <c r="COC20" s="98"/>
      <c r="COD20" s="98"/>
      <c r="COE20" s="98"/>
      <c r="COF20" s="98"/>
      <c r="COG20" s="98"/>
      <c r="COH20" s="98"/>
      <c r="COI20" s="98"/>
      <c r="COJ20" s="98"/>
      <c r="COK20" s="98"/>
      <c r="COL20" s="98"/>
      <c r="COM20" s="98"/>
      <c r="CON20" s="98"/>
      <c r="COO20" s="98"/>
      <c r="COP20" s="98"/>
      <c r="COQ20" s="98"/>
      <c r="COR20" s="98"/>
      <c r="COS20" s="98"/>
      <c r="COT20" s="98"/>
      <c r="COU20" s="98"/>
      <c r="COV20" s="98"/>
      <c r="COW20" s="98"/>
      <c r="COX20" s="98"/>
      <c r="COY20" s="98"/>
      <c r="COZ20" s="98"/>
      <c r="CPA20" s="98"/>
      <c r="CPB20" s="98"/>
      <c r="CPC20" s="98"/>
      <c r="CPD20" s="98"/>
      <c r="CPE20" s="98"/>
      <c r="CPF20" s="98"/>
      <c r="CPG20" s="98"/>
      <c r="CPH20" s="98"/>
      <c r="CPI20" s="98"/>
      <c r="CPJ20" s="98"/>
      <c r="CPK20" s="98"/>
      <c r="CPL20" s="98"/>
      <c r="CPM20" s="98"/>
      <c r="CPN20" s="98"/>
      <c r="CPO20" s="98"/>
      <c r="CPP20" s="98"/>
      <c r="CPQ20" s="98"/>
      <c r="CPR20" s="98"/>
      <c r="CPS20" s="98"/>
      <c r="CPT20" s="98"/>
      <c r="CPU20" s="98"/>
      <c r="CPV20" s="98"/>
      <c r="CPW20" s="98"/>
      <c r="CPX20" s="98"/>
      <c r="CPY20" s="98"/>
      <c r="CPZ20" s="98"/>
      <c r="CQA20" s="98"/>
      <c r="CQB20" s="98"/>
      <c r="CQC20" s="98"/>
      <c r="CQD20" s="98"/>
      <c r="CQE20" s="98"/>
      <c r="CQF20" s="98"/>
      <c r="CQG20" s="98"/>
      <c r="CQH20" s="98"/>
      <c r="CQI20" s="98"/>
      <c r="CQJ20" s="98"/>
      <c r="CQK20" s="98"/>
      <c r="CQL20" s="98"/>
      <c r="CQM20" s="98"/>
      <c r="CQN20" s="98"/>
      <c r="CQO20" s="98"/>
      <c r="CQP20" s="98"/>
      <c r="CQQ20" s="98"/>
      <c r="CQR20" s="98"/>
      <c r="CQS20" s="98"/>
      <c r="CQT20" s="98"/>
      <c r="CQU20" s="98"/>
      <c r="CQV20" s="98"/>
      <c r="CQW20" s="98"/>
      <c r="CQX20" s="98"/>
      <c r="CQY20" s="98"/>
      <c r="CQZ20" s="98"/>
      <c r="CRA20" s="98"/>
      <c r="CRB20" s="98"/>
      <c r="CRC20" s="98"/>
      <c r="CRD20" s="98"/>
      <c r="CRE20" s="98"/>
      <c r="CRF20" s="98"/>
      <c r="CRG20" s="98"/>
      <c r="CRH20" s="98"/>
      <c r="CRI20" s="98"/>
      <c r="CRJ20" s="98"/>
      <c r="CRK20" s="98"/>
      <c r="CRL20" s="98"/>
      <c r="CRM20" s="98"/>
      <c r="CRN20" s="98"/>
      <c r="CRO20" s="98"/>
      <c r="CRP20" s="98"/>
      <c r="CRQ20" s="98"/>
      <c r="CRR20" s="98"/>
      <c r="CRS20" s="98"/>
      <c r="CRT20" s="98"/>
      <c r="CRU20" s="98"/>
      <c r="CRV20" s="98"/>
      <c r="CRW20" s="98"/>
      <c r="CRX20" s="98"/>
      <c r="CRY20" s="98"/>
      <c r="CRZ20" s="98"/>
      <c r="CSA20" s="98"/>
      <c r="CSB20" s="98"/>
      <c r="CSC20" s="98"/>
      <c r="CSD20" s="98"/>
      <c r="CSE20" s="98"/>
      <c r="CSF20" s="98"/>
      <c r="CSG20" s="98"/>
      <c r="CSH20" s="98"/>
      <c r="CSI20" s="98"/>
      <c r="CSJ20" s="98"/>
      <c r="CSK20" s="98"/>
      <c r="CSL20" s="98"/>
      <c r="CSM20" s="98"/>
      <c r="CSN20" s="98"/>
      <c r="CSO20" s="98"/>
      <c r="CSP20" s="98"/>
      <c r="CSQ20" s="98"/>
      <c r="CSR20" s="98"/>
      <c r="CSS20" s="98"/>
      <c r="CST20" s="98"/>
      <c r="CSU20" s="98"/>
      <c r="CSV20" s="98"/>
      <c r="CSW20" s="98"/>
      <c r="CSX20" s="98"/>
      <c r="CSY20" s="98"/>
      <c r="CSZ20" s="98"/>
      <c r="CTA20" s="98"/>
      <c r="CTB20" s="98"/>
      <c r="CTC20" s="98"/>
      <c r="CTD20" s="98"/>
      <c r="CTE20" s="98"/>
      <c r="CTF20" s="98"/>
      <c r="CTG20" s="98"/>
      <c r="CTH20" s="98"/>
      <c r="CTI20" s="98"/>
      <c r="CTJ20" s="98"/>
      <c r="CTK20" s="98"/>
      <c r="CTL20" s="98"/>
      <c r="CTM20" s="98"/>
      <c r="CTN20" s="98"/>
      <c r="CTO20" s="98"/>
      <c r="CTP20" s="98"/>
      <c r="CTQ20" s="98"/>
      <c r="CTR20" s="98"/>
      <c r="CTS20" s="98"/>
      <c r="CTT20" s="98"/>
      <c r="CTU20" s="98"/>
      <c r="CTV20" s="98"/>
      <c r="CTW20" s="98"/>
      <c r="CTX20" s="98"/>
      <c r="CTY20" s="98"/>
      <c r="CTZ20" s="98"/>
      <c r="CUA20" s="98"/>
      <c r="CUB20" s="98"/>
      <c r="CUC20" s="98"/>
      <c r="CUD20" s="98"/>
      <c r="CUE20" s="98"/>
      <c r="CUF20" s="98"/>
      <c r="CUG20" s="98"/>
      <c r="CUH20" s="98"/>
      <c r="CUI20" s="98"/>
      <c r="CUJ20" s="98"/>
      <c r="CUK20" s="98"/>
      <c r="CUL20" s="98"/>
      <c r="CUM20" s="98"/>
      <c r="CUN20" s="98"/>
      <c r="CUO20" s="98"/>
      <c r="CUP20" s="98"/>
      <c r="CUQ20" s="98"/>
      <c r="CUR20" s="98"/>
      <c r="CUS20" s="98"/>
      <c r="CUT20" s="98"/>
      <c r="CUU20" s="98"/>
      <c r="CUV20" s="98"/>
      <c r="CUW20" s="98"/>
      <c r="CUX20" s="98"/>
      <c r="CUY20" s="98"/>
      <c r="CUZ20" s="98"/>
      <c r="CVA20" s="98"/>
      <c r="CVB20" s="98"/>
      <c r="CVC20" s="98"/>
      <c r="CVD20" s="98"/>
      <c r="CVE20" s="98"/>
      <c r="CVF20" s="98"/>
      <c r="CVG20" s="98"/>
      <c r="CVH20" s="98"/>
      <c r="CVI20" s="98"/>
      <c r="CVJ20" s="98"/>
      <c r="CVK20" s="98"/>
      <c r="CVL20" s="98"/>
      <c r="CVM20" s="98"/>
      <c r="CVN20" s="98"/>
      <c r="CVO20" s="98"/>
      <c r="CVP20" s="98"/>
      <c r="CVQ20" s="98"/>
      <c r="CVR20" s="98"/>
      <c r="CVS20" s="98"/>
      <c r="CVT20" s="98"/>
      <c r="CVU20" s="98"/>
      <c r="CVV20" s="98"/>
      <c r="CVW20" s="98"/>
      <c r="CVX20" s="98"/>
      <c r="CVY20" s="98"/>
      <c r="CVZ20" s="98"/>
      <c r="CWA20" s="98"/>
      <c r="CWB20" s="98"/>
      <c r="CWC20" s="98"/>
      <c r="CWD20" s="98"/>
      <c r="CWE20" s="98"/>
      <c r="CWF20" s="98"/>
      <c r="CWG20" s="98"/>
      <c r="CWH20" s="98"/>
      <c r="CWI20" s="98"/>
      <c r="CWJ20" s="98"/>
      <c r="CWK20" s="98"/>
      <c r="CWL20" s="98"/>
      <c r="CWM20" s="98"/>
      <c r="CWN20" s="98"/>
      <c r="CWO20" s="98"/>
      <c r="CWP20" s="98"/>
      <c r="CWQ20" s="98"/>
      <c r="CWR20" s="98"/>
      <c r="CWS20" s="98"/>
      <c r="CWT20" s="98"/>
      <c r="CWU20" s="98"/>
      <c r="CWV20" s="98"/>
      <c r="CWW20" s="98"/>
      <c r="CWX20" s="98"/>
      <c r="CWY20" s="98"/>
      <c r="CWZ20" s="98"/>
      <c r="CXA20" s="98"/>
      <c r="CXB20" s="98"/>
      <c r="CXC20" s="98"/>
      <c r="CXD20" s="98"/>
      <c r="CXE20" s="98"/>
      <c r="CXF20" s="98"/>
      <c r="CXG20" s="98"/>
      <c r="CXH20" s="98"/>
      <c r="CXI20" s="98"/>
      <c r="CXJ20" s="98"/>
      <c r="CXK20" s="98"/>
      <c r="CXL20" s="98"/>
      <c r="CXM20" s="98"/>
      <c r="CXN20" s="98"/>
      <c r="CXO20" s="98"/>
      <c r="CXP20" s="98"/>
      <c r="CXQ20" s="98"/>
      <c r="CXR20" s="98"/>
      <c r="CXS20" s="98"/>
      <c r="CXT20" s="98"/>
      <c r="CXU20" s="98"/>
      <c r="CXV20" s="98"/>
      <c r="CXW20" s="98"/>
      <c r="CXX20" s="98"/>
      <c r="CXY20" s="98"/>
      <c r="CXZ20" s="98"/>
      <c r="CYA20" s="98"/>
      <c r="CYB20" s="98"/>
      <c r="CYC20" s="98"/>
      <c r="CYD20" s="98"/>
      <c r="CYE20" s="98"/>
      <c r="CYF20" s="98"/>
      <c r="CYG20" s="98"/>
      <c r="CYH20" s="98"/>
      <c r="CYI20" s="98"/>
      <c r="CYJ20" s="98"/>
      <c r="CYK20" s="98"/>
      <c r="CYL20" s="98"/>
      <c r="CYM20" s="98"/>
      <c r="CYN20" s="98"/>
      <c r="CYO20" s="98"/>
      <c r="CYP20" s="98"/>
      <c r="CYQ20" s="98"/>
      <c r="CYR20" s="98"/>
      <c r="CYS20" s="98"/>
      <c r="CYT20" s="98"/>
      <c r="CYU20" s="98"/>
      <c r="CYV20" s="98"/>
      <c r="CYW20" s="98"/>
      <c r="CYX20" s="98"/>
      <c r="CYY20" s="98"/>
      <c r="CYZ20" s="98"/>
      <c r="CZA20" s="98"/>
      <c r="CZB20" s="98"/>
      <c r="CZC20" s="98"/>
      <c r="CZD20" s="98"/>
      <c r="CZE20" s="98"/>
      <c r="CZF20" s="98"/>
      <c r="CZG20" s="98"/>
      <c r="CZH20" s="98"/>
      <c r="CZI20" s="98"/>
      <c r="CZJ20" s="98"/>
      <c r="CZK20" s="98"/>
      <c r="CZL20" s="98"/>
      <c r="CZM20" s="98"/>
      <c r="CZN20" s="98"/>
      <c r="CZO20" s="98"/>
      <c r="CZP20" s="98"/>
      <c r="CZQ20" s="98"/>
      <c r="CZR20" s="98"/>
      <c r="CZS20" s="98"/>
      <c r="CZT20" s="98"/>
      <c r="CZU20" s="98"/>
      <c r="CZV20" s="98"/>
      <c r="CZW20" s="98"/>
      <c r="CZX20" s="98"/>
      <c r="CZY20" s="98"/>
      <c r="CZZ20" s="98"/>
      <c r="DAA20" s="98"/>
      <c r="DAB20" s="98"/>
      <c r="DAC20" s="98"/>
      <c r="DAD20" s="98"/>
      <c r="DAE20" s="98"/>
      <c r="DAF20" s="98"/>
      <c r="DAG20" s="98"/>
      <c r="DAH20" s="98"/>
      <c r="DAI20" s="98"/>
      <c r="DAJ20" s="98"/>
      <c r="DAK20" s="98"/>
      <c r="DAL20" s="98"/>
      <c r="DAM20" s="98"/>
      <c r="DAN20" s="98"/>
      <c r="DAO20" s="98"/>
      <c r="DAP20" s="98"/>
      <c r="DAQ20" s="98"/>
      <c r="DAR20" s="98"/>
      <c r="DAS20" s="98"/>
      <c r="DAT20" s="98"/>
      <c r="DAU20" s="98"/>
      <c r="DAV20" s="98"/>
      <c r="DAW20" s="98"/>
      <c r="DAX20" s="98"/>
      <c r="DAY20" s="98"/>
      <c r="DAZ20" s="98"/>
      <c r="DBA20" s="98"/>
      <c r="DBB20" s="98"/>
      <c r="DBC20" s="98"/>
      <c r="DBD20" s="98"/>
      <c r="DBE20" s="98"/>
      <c r="DBF20" s="98"/>
      <c r="DBG20" s="98"/>
      <c r="DBH20" s="98"/>
      <c r="DBI20" s="98"/>
      <c r="DBJ20" s="98"/>
      <c r="DBK20" s="98"/>
      <c r="DBL20" s="98"/>
      <c r="DBM20" s="98"/>
      <c r="DBN20" s="98"/>
      <c r="DBO20" s="98"/>
      <c r="DBP20" s="98"/>
      <c r="DBQ20" s="98"/>
      <c r="DBR20" s="98"/>
      <c r="DBS20" s="98"/>
      <c r="DBT20" s="98"/>
      <c r="DBU20" s="98"/>
      <c r="DBV20" s="98"/>
      <c r="DBW20" s="98"/>
      <c r="DBX20" s="98"/>
      <c r="DBY20" s="98"/>
      <c r="DBZ20" s="98"/>
      <c r="DCA20" s="98"/>
      <c r="DCB20" s="98"/>
      <c r="DCC20" s="98"/>
      <c r="DCD20" s="98"/>
      <c r="DCE20" s="98"/>
      <c r="DCF20" s="98"/>
      <c r="DCG20" s="98"/>
      <c r="DCH20" s="98"/>
      <c r="DCI20" s="98"/>
      <c r="DCJ20" s="98"/>
      <c r="DCK20" s="98"/>
      <c r="DCL20" s="98"/>
      <c r="DCM20" s="98"/>
      <c r="DCN20" s="98"/>
      <c r="DCO20" s="98"/>
      <c r="DCP20" s="98"/>
      <c r="DCQ20" s="98"/>
      <c r="DCR20" s="98"/>
      <c r="DCS20" s="98"/>
      <c r="DCT20" s="98"/>
      <c r="DCU20" s="98"/>
      <c r="DCV20" s="98"/>
      <c r="DCW20" s="98"/>
      <c r="DCX20" s="98"/>
      <c r="DCY20" s="98"/>
      <c r="DCZ20" s="98"/>
      <c r="DDA20" s="98"/>
      <c r="DDB20" s="98"/>
      <c r="DDC20" s="98"/>
      <c r="DDD20" s="98"/>
      <c r="DDE20" s="98"/>
      <c r="DDF20" s="98"/>
      <c r="DDG20" s="98"/>
      <c r="DDH20" s="98"/>
      <c r="DDI20" s="98"/>
      <c r="DDJ20" s="98"/>
      <c r="DDK20" s="98"/>
      <c r="DDL20" s="98"/>
      <c r="DDM20" s="98"/>
      <c r="DDN20" s="98"/>
      <c r="DDO20" s="98"/>
      <c r="DDP20" s="98"/>
      <c r="DDQ20" s="98"/>
      <c r="DDR20" s="98"/>
      <c r="DDS20" s="98"/>
      <c r="DDT20" s="98"/>
      <c r="DDU20" s="98"/>
      <c r="DDV20" s="98"/>
      <c r="DDW20" s="98"/>
      <c r="DDX20" s="98"/>
      <c r="DDY20" s="98"/>
      <c r="DDZ20" s="98"/>
      <c r="DEA20" s="98"/>
      <c r="DEB20" s="98"/>
      <c r="DEC20" s="98"/>
      <c r="DED20" s="98"/>
      <c r="DEE20" s="98"/>
      <c r="DEF20" s="98"/>
      <c r="DEG20" s="98"/>
      <c r="DEH20" s="98"/>
      <c r="DEI20" s="98"/>
      <c r="DEJ20" s="98"/>
      <c r="DEK20" s="98"/>
      <c r="DEL20" s="98"/>
      <c r="DEM20" s="98"/>
      <c r="DEN20" s="98"/>
      <c r="DEO20" s="98"/>
      <c r="DEP20" s="98"/>
      <c r="DEQ20" s="98"/>
      <c r="DER20" s="98"/>
      <c r="DES20" s="98"/>
      <c r="DET20" s="98"/>
      <c r="DEU20" s="98"/>
      <c r="DEV20" s="98"/>
      <c r="DEW20" s="98"/>
      <c r="DEX20" s="98"/>
      <c r="DEY20" s="98"/>
      <c r="DEZ20" s="98"/>
      <c r="DFA20" s="98"/>
      <c r="DFB20" s="98"/>
      <c r="DFC20" s="98"/>
      <c r="DFD20" s="98"/>
      <c r="DFE20" s="98"/>
      <c r="DFF20" s="98"/>
      <c r="DFG20" s="98"/>
      <c r="DFH20" s="98"/>
      <c r="DFI20" s="98"/>
      <c r="DFJ20" s="98"/>
      <c r="DFK20" s="98"/>
      <c r="DFL20" s="98"/>
      <c r="DFM20" s="98"/>
      <c r="DFN20" s="98"/>
      <c r="DFO20" s="98"/>
      <c r="DFP20" s="98"/>
      <c r="DFQ20" s="98"/>
      <c r="DFR20" s="98"/>
      <c r="DFS20" s="98"/>
      <c r="DFT20" s="98"/>
      <c r="DFU20" s="98"/>
      <c r="DFV20" s="98"/>
      <c r="DFW20" s="98"/>
      <c r="DFX20" s="98"/>
      <c r="DFY20" s="98"/>
      <c r="DFZ20" s="98"/>
      <c r="DGA20" s="98"/>
      <c r="DGB20" s="98"/>
      <c r="DGC20" s="98"/>
      <c r="DGD20" s="98"/>
      <c r="DGE20" s="98"/>
      <c r="DGF20" s="98"/>
      <c r="DGG20" s="98"/>
      <c r="DGH20" s="98"/>
      <c r="DGI20" s="98"/>
      <c r="DGJ20" s="98"/>
      <c r="DGK20" s="98"/>
      <c r="DGL20" s="98"/>
      <c r="DGM20" s="98"/>
      <c r="DGN20" s="98"/>
      <c r="DGO20" s="98"/>
      <c r="DGP20" s="98"/>
      <c r="DGQ20" s="98"/>
      <c r="DGR20" s="98"/>
      <c r="DGS20" s="98"/>
      <c r="DGT20" s="98"/>
      <c r="DGU20" s="98"/>
      <c r="DGV20" s="98"/>
      <c r="DGW20" s="98"/>
      <c r="DGX20" s="98"/>
      <c r="DGY20" s="98"/>
      <c r="DGZ20" s="98"/>
      <c r="DHA20" s="98"/>
      <c r="DHB20" s="98"/>
      <c r="DHC20" s="98"/>
      <c r="DHD20" s="98"/>
      <c r="DHE20" s="98"/>
      <c r="DHF20" s="98"/>
      <c r="DHG20" s="98"/>
      <c r="DHH20" s="98"/>
      <c r="DHI20" s="98"/>
      <c r="DHJ20" s="98"/>
      <c r="DHK20" s="98"/>
      <c r="DHL20" s="98"/>
      <c r="DHM20" s="98"/>
      <c r="DHN20" s="98"/>
      <c r="DHO20" s="98"/>
      <c r="DHP20" s="98"/>
      <c r="DHQ20" s="98"/>
      <c r="DHR20" s="98"/>
      <c r="DHS20" s="98"/>
      <c r="DHT20" s="98"/>
      <c r="DHU20" s="98"/>
      <c r="DHV20" s="98"/>
      <c r="DHW20" s="98"/>
      <c r="DHX20" s="98"/>
      <c r="DHY20" s="98"/>
      <c r="DHZ20" s="98"/>
      <c r="DIA20" s="98"/>
      <c r="DIB20" s="98"/>
      <c r="DIC20" s="98"/>
      <c r="DID20" s="98"/>
      <c r="DIE20" s="98"/>
      <c r="DIF20" s="98"/>
      <c r="DIG20" s="98"/>
      <c r="DIH20" s="98"/>
      <c r="DII20" s="98"/>
      <c r="DIJ20" s="98"/>
      <c r="DIK20" s="98"/>
      <c r="DIL20" s="98"/>
      <c r="DIM20" s="98"/>
      <c r="DIN20" s="98"/>
      <c r="DIO20" s="98"/>
      <c r="DIP20" s="98"/>
      <c r="DIQ20" s="98"/>
      <c r="DIR20" s="98"/>
      <c r="DIS20" s="98"/>
      <c r="DIT20" s="98"/>
      <c r="DIU20" s="98"/>
      <c r="DIV20" s="98"/>
      <c r="DIW20" s="98"/>
      <c r="DIX20" s="98"/>
      <c r="DIY20" s="98"/>
      <c r="DIZ20" s="98"/>
      <c r="DJA20" s="98"/>
      <c r="DJB20" s="98"/>
      <c r="DJC20" s="98"/>
      <c r="DJD20" s="98"/>
      <c r="DJE20" s="98"/>
      <c r="DJF20" s="98"/>
      <c r="DJG20" s="98"/>
      <c r="DJH20" s="98"/>
      <c r="DJI20" s="98"/>
      <c r="DJJ20" s="98"/>
      <c r="DJK20" s="98"/>
      <c r="DJL20" s="98"/>
      <c r="DJM20" s="98"/>
      <c r="DJN20" s="98"/>
      <c r="DJO20" s="98"/>
      <c r="DJP20" s="98"/>
      <c r="DJQ20" s="98"/>
      <c r="DJR20" s="98"/>
      <c r="DJS20" s="98"/>
      <c r="DJT20" s="98"/>
      <c r="DJU20" s="98"/>
      <c r="DJV20" s="98"/>
      <c r="DJW20" s="98"/>
      <c r="DJX20" s="98"/>
      <c r="DJY20" s="98"/>
      <c r="DJZ20" s="98"/>
      <c r="DKA20" s="98"/>
      <c r="DKB20" s="98"/>
      <c r="DKC20" s="98"/>
      <c r="DKD20" s="98"/>
      <c r="DKE20" s="98"/>
      <c r="DKF20" s="98"/>
      <c r="DKG20" s="98"/>
      <c r="DKH20" s="98"/>
      <c r="DKI20" s="98"/>
      <c r="DKJ20" s="98"/>
      <c r="DKK20" s="98"/>
      <c r="DKL20" s="98"/>
      <c r="DKM20" s="98"/>
      <c r="DKN20" s="98"/>
      <c r="DKO20" s="98"/>
      <c r="DKP20" s="98"/>
      <c r="DKQ20" s="98"/>
      <c r="DKR20" s="98"/>
      <c r="DKS20" s="98"/>
      <c r="DKT20" s="98"/>
      <c r="DKU20" s="98"/>
      <c r="DKV20" s="98"/>
      <c r="DKW20" s="98"/>
      <c r="DKX20" s="98"/>
      <c r="DKY20" s="98"/>
      <c r="DKZ20" s="98"/>
      <c r="DLA20" s="98"/>
      <c r="DLB20" s="98"/>
      <c r="DLC20" s="98"/>
      <c r="DLD20" s="98"/>
      <c r="DLE20" s="98"/>
      <c r="DLF20" s="98"/>
      <c r="DLG20" s="98"/>
      <c r="DLH20" s="98"/>
      <c r="DLI20" s="98"/>
      <c r="DLJ20" s="98"/>
      <c r="DLK20" s="98"/>
      <c r="DLL20" s="98"/>
      <c r="DLM20" s="98"/>
      <c r="DLN20" s="98"/>
      <c r="DLO20" s="98"/>
      <c r="DLP20" s="98"/>
      <c r="DLQ20" s="98"/>
      <c r="DLR20" s="98"/>
      <c r="DLS20" s="98"/>
      <c r="DLT20" s="98"/>
      <c r="DLU20" s="98"/>
      <c r="DLV20" s="98"/>
      <c r="DLW20" s="98"/>
      <c r="DLX20" s="98"/>
      <c r="DLY20" s="98"/>
      <c r="DLZ20" s="98"/>
      <c r="DMA20" s="98"/>
      <c r="DMB20" s="98"/>
      <c r="DMC20" s="98"/>
      <c r="DMD20" s="98"/>
      <c r="DME20" s="98"/>
      <c r="DMF20" s="98"/>
      <c r="DMG20" s="98"/>
      <c r="DMH20" s="98"/>
      <c r="DMI20" s="98"/>
      <c r="DMJ20" s="98"/>
      <c r="DMK20" s="98"/>
      <c r="DML20" s="98"/>
      <c r="DMM20" s="98"/>
      <c r="DMN20" s="98"/>
      <c r="DMO20" s="98"/>
      <c r="DMP20" s="98"/>
      <c r="DMQ20" s="98"/>
      <c r="DMR20" s="98"/>
      <c r="DMS20" s="98"/>
      <c r="DMT20" s="98"/>
      <c r="DMU20" s="98"/>
      <c r="DMV20" s="98"/>
      <c r="DMW20" s="98"/>
      <c r="DMX20" s="98"/>
      <c r="DMY20" s="98"/>
      <c r="DMZ20" s="98"/>
      <c r="DNA20" s="98"/>
      <c r="DNB20" s="98"/>
      <c r="DNC20" s="98"/>
      <c r="DND20" s="98"/>
      <c r="DNE20" s="98"/>
      <c r="DNF20" s="98"/>
      <c r="DNG20" s="98"/>
      <c r="DNH20" s="98"/>
      <c r="DNI20" s="98"/>
      <c r="DNJ20" s="98"/>
      <c r="DNK20" s="98"/>
      <c r="DNL20" s="98"/>
      <c r="DNM20" s="98"/>
      <c r="DNN20" s="98"/>
      <c r="DNO20" s="98"/>
      <c r="DNP20" s="98"/>
      <c r="DNQ20" s="98"/>
      <c r="DNR20" s="98"/>
      <c r="DNS20" s="98"/>
      <c r="DNT20" s="98"/>
      <c r="DNU20" s="98"/>
      <c r="DNV20" s="98"/>
      <c r="DNW20" s="98"/>
      <c r="DNX20" s="98"/>
      <c r="DNY20" s="98"/>
      <c r="DNZ20" s="98"/>
      <c r="DOA20" s="98"/>
      <c r="DOB20" s="98"/>
      <c r="DOC20" s="98"/>
      <c r="DOD20" s="98"/>
      <c r="DOE20" s="98"/>
      <c r="DOF20" s="98"/>
      <c r="DOG20" s="98"/>
      <c r="DOH20" s="98"/>
      <c r="DOI20" s="98"/>
      <c r="DOJ20" s="98"/>
      <c r="DOK20" s="98"/>
      <c r="DOL20" s="98"/>
      <c r="DOM20" s="98"/>
      <c r="DON20" s="98"/>
      <c r="DOO20" s="98"/>
      <c r="DOP20" s="98"/>
      <c r="DOQ20" s="98"/>
      <c r="DOR20" s="98"/>
      <c r="DOS20" s="98"/>
      <c r="DOT20" s="98"/>
      <c r="DOU20" s="98"/>
      <c r="DOV20" s="98"/>
      <c r="DOW20" s="98"/>
      <c r="DOX20" s="98"/>
      <c r="DOY20" s="98"/>
      <c r="DOZ20" s="98"/>
      <c r="DPA20" s="98"/>
      <c r="DPB20" s="98"/>
      <c r="DPC20" s="98"/>
      <c r="DPD20" s="98"/>
      <c r="DPE20" s="98"/>
      <c r="DPF20" s="98"/>
      <c r="DPG20" s="98"/>
      <c r="DPH20" s="98"/>
      <c r="DPI20" s="98"/>
      <c r="DPJ20" s="98"/>
      <c r="DPK20" s="98"/>
      <c r="DPL20" s="98"/>
      <c r="DPM20" s="98"/>
      <c r="DPN20" s="98"/>
      <c r="DPO20" s="98"/>
      <c r="DPP20" s="98"/>
      <c r="DPQ20" s="98"/>
      <c r="DPR20" s="98"/>
      <c r="DPS20" s="98"/>
      <c r="DPT20" s="98"/>
      <c r="DPU20" s="98"/>
      <c r="DPV20" s="98"/>
      <c r="DPW20" s="98"/>
      <c r="DPX20" s="98"/>
      <c r="DPY20" s="98"/>
      <c r="DPZ20" s="98"/>
      <c r="DQA20" s="98"/>
      <c r="DQB20" s="98"/>
      <c r="DQC20" s="98"/>
      <c r="DQD20" s="98"/>
      <c r="DQE20" s="98"/>
      <c r="DQF20" s="98"/>
      <c r="DQG20" s="98"/>
      <c r="DQH20" s="98"/>
      <c r="DQI20" s="98"/>
      <c r="DQJ20" s="98"/>
      <c r="DQK20" s="98"/>
      <c r="DQL20" s="98"/>
      <c r="DQM20" s="98"/>
      <c r="DQN20" s="98"/>
      <c r="DQO20" s="98"/>
      <c r="DQP20" s="98"/>
      <c r="DQQ20" s="98"/>
      <c r="DQR20" s="98"/>
      <c r="DQS20" s="98"/>
      <c r="DQT20" s="98"/>
      <c r="DQU20" s="98"/>
      <c r="DQV20" s="98"/>
      <c r="DQW20" s="98"/>
      <c r="DQX20" s="98"/>
      <c r="DQY20" s="98"/>
      <c r="DQZ20" s="98"/>
      <c r="DRA20" s="98"/>
      <c r="DRB20" s="98"/>
      <c r="DRC20" s="98"/>
      <c r="DRD20" s="98"/>
      <c r="DRE20" s="98"/>
      <c r="DRF20" s="98"/>
      <c r="DRG20" s="98"/>
      <c r="DRH20" s="98"/>
      <c r="DRI20" s="98"/>
      <c r="DRJ20" s="98"/>
      <c r="DRK20" s="98"/>
      <c r="DRL20" s="98"/>
      <c r="DRM20" s="98"/>
      <c r="DRN20" s="98"/>
      <c r="DRO20" s="98"/>
      <c r="DRP20" s="98"/>
      <c r="DRQ20" s="98"/>
      <c r="DRR20" s="98"/>
      <c r="DRS20" s="98"/>
      <c r="DRT20" s="98"/>
      <c r="DRU20" s="98"/>
      <c r="DRV20" s="98"/>
      <c r="DRW20" s="98"/>
      <c r="DRX20" s="98"/>
      <c r="DRY20" s="98"/>
      <c r="DRZ20" s="98"/>
      <c r="DSA20" s="98"/>
      <c r="DSB20" s="98"/>
      <c r="DSC20" s="98"/>
      <c r="DSD20" s="98"/>
      <c r="DSE20" s="98"/>
      <c r="DSF20" s="98"/>
      <c r="DSG20" s="98"/>
      <c r="DSH20" s="98"/>
      <c r="DSI20" s="98"/>
      <c r="DSJ20" s="98"/>
      <c r="DSK20" s="98"/>
      <c r="DSL20" s="98"/>
      <c r="DSM20" s="98"/>
      <c r="DSN20" s="98"/>
      <c r="DSO20" s="98"/>
      <c r="DSP20" s="98"/>
      <c r="DSQ20" s="98"/>
      <c r="DSR20" s="98"/>
      <c r="DSS20" s="98"/>
      <c r="DST20" s="98"/>
      <c r="DSU20" s="98"/>
      <c r="DSV20" s="98"/>
      <c r="DSW20" s="98"/>
      <c r="DSX20" s="98"/>
      <c r="DSY20" s="98"/>
      <c r="DSZ20" s="98"/>
      <c r="DTA20" s="98"/>
      <c r="DTB20" s="98"/>
      <c r="DTC20" s="98"/>
      <c r="DTD20" s="98"/>
      <c r="DTE20" s="98"/>
      <c r="DTF20" s="98"/>
      <c r="DTG20" s="98"/>
      <c r="DTH20" s="98"/>
      <c r="DTI20" s="98"/>
      <c r="DTJ20" s="98"/>
      <c r="DTK20" s="98"/>
      <c r="DTL20" s="98"/>
      <c r="DTM20" s="98"/>
      <c r="DTN20" s="98"/>
      <c r="DTO20" s="98"/>
      <c r="DTP20" s="98"/>
      <c r="DTQ20" s="98"/>
      <c r="DTR20" s="98"/>
      <c r="DTS20" s="98"/>
      <c r="DTT20" s="98"/>
      <c r="DTU20" s="98"/>
      <c r="DTV20" s="98"/>
      <c r="DTW20" s="98"/>
      <c r="DTX20" s="98"/>
      <c r="DTY20" s="98"/>
      <c r="DTZ20" s="98"/>
      <c r="DUA20" s="98"/>
      <c r="DUB20" s="98"/>
      <c r="DUC20" s="98"/>
      <c r="DUD20" s="98"/>
      <c r="DUE20" s="98"/>
      <c r="DUF20" s="98"/>
      <c r="DUG20" s="98"/>
      <c r="DUH20" s="98"/>
      <c r="DUI20" s="98"/>
      <c r="DUJ20" s="98"/>
      <c r="DUK20" s="98"/>
      <c r="DUL20" s="98"/>
      <c r="DUM20" s="98"/>
      <c r="DUN20" s="98"/>
      <c r="DUO20" s="98"/>
      <c r="DUP20" s="98"/>
      <c r="DUQ20" s="98"/>
      <c r="DUR20" s="98"/>
      <c r="DUS20" s="98"/>
      <c r="DUT20" s="98"/>
      <c r="DUU20" s="98"/>
      <c r="DUV20" s="98"/>
      <c r="DUW20" s="98"/>
      <c r="DUX20" s="98"/>
      <c r="DUY20" s="98"/>
      <c r="DUZ20" s="98"/>
      <c r="DVA20" s="98"/>
      <c r="DVB20" s="98"/>
      <c r="DVC20" s="98"/>
      <c r="DVD20" s="98"/>
      <c r="DVE20" s="98"/>
      <c r="DVF20" s="98"/>
      <c r="DVG20" s="98"/>
      <c r="DVH20" s="98"/>
      <c r="DVI20" s="98"/>
      <c r="DVJ20" s="98"/>
      <c r="DVK20" s="98"/>
      <c r="DVL20" s="98"/>
      <c r="DVM20" s="98"/>
      <c r="DVN20" s="98"/>
      <c r="DVO20" s="98"/>
      <c r="DVP20" s="98"/>
      <c r="DVQ20" s="98"/>
      <c r="DVR20" s="98"/>
      <c r="DVS20" s="98"/>
      <c r="DVT20" s="98"/>
      <c r="DVU20" s="98"/>
      <c r="DVV20" s="98"/>
      <c r="DVW20" s="98"/>
      <c r="DVX20" s="98"/>
      <c r="DVY20" s="98"/>
      <c r="DVZ20" s="98"/>
      <c r="DWA20" s="98"/>
      <c r="DWB20" s="98"/>
      <c r="DWC20" s="98"/>
      <c r="DWD20" s="98"/>
      <c r="DWE20" s="98"/>
      <c r="DWF20" s="98"/>
      <c r="DWG20" s="98"/>
      <c r="DWH20" s="98"/>
      <c r="DWI20" s="98"/>
      <c r="DWJ20" s="98"/>
      <c r="DWK20" s="98"/>
      <c r="DWL20" s="98"/>
      <c r="DWM20" s="98"/>
      <c r="DWN20" s="98"/>
      <c r="DWO20" s="98"/>
      <c r="DWP20" s="98"/>
      <c r="DWQ20" s="98"/>
      <c r="DWR20" s="98"/>
      <c r="DWS20" s="98"/>
      <c r="DWT20" s="98"/>
      <c r="DWU20" s="98"/>
      <c r="DWV20" s="98"/>
      <c r="DWW20" s="98"/>
      <c r="DWX20" s="98"/>
      <c r="DWY20" s="98"/>
      <c r="DWZ20" s="98"/>
      <c r="DXA20" s="98"/>
      <c r="DXB20" s="98"/>
      <c r="DXC20" s="98"/>
      <c r="DXD20" s="98"/>
      <c r="DXE20" s="98"/>
      <c r="DXF20" s="98"/>
      <c r="DXG20" s="98"/>
      <c r="DXH20" s="98"/>
      <c r="DXI20" s="98"/>
      <c r="DXJ20" s="98"/>
      <c r="DXK20" s="98"/>
      <c r="DXL20" s="98"/>
      <c r="DXM20" s="98"/>
      <c r="DXN20" s="98"/>
      <c r="DXO20" s="98"/>
      <c r="DXP20" s="98"/>
      <c r="DXQ20" s="98"/>
      <c r="DXR20" s="98"/>
      <c r="DXS20" s="98"/>
      <c r="DXT20" s="98"/>
      <c r="DXU20" s="98"/>
      <c r="DXV20" s="98"/>
      <c r="DXW20" s="98"/>
      <c r="DXX20" s="98"/>
      <c r="DXY20" s="98"/>
      <c r="DXZ20" s="98"/>
      <c r="DYA20" s="98"/>
      <c r="DYB20" s="98"/>
      <c r="DYC20" s="98"/>
      <c r="DYD20" s="98"/>
      <c r="DYE20" s="98"/>
      <c r="DYF20" s="98"/>
      <c r="DYG20" s="98"/>
      <c r="DYH20" s="98"/>
      <c r="DYI20" s="98"/>
      <c r="DYJ20" s="98"/>
      <c r="DYK20" s="98"/>
      <c r="DYL20" s="98"/>
      <c r="DYM20" s="98"/>
      <c r="DYN20" s="98"/>
      <c r="DYO20" s="98"/>
      <c r="DYP20" s="98"/>
      <c r="DYQ20" s="98"/>
      <c r="DYR20" s="98"/>
      <c r="DYS20" s="98"/>
      <c r="DYT20" s="98"/>
      <c r="DYU20" s="98"/>
      <c r="DYV20" s="98"/>
      <c r="DYW20" s="98"/>
      <c r="DYX20" s="98"/>
      <c r="DYY20" s="98"/>
      <c r="DYZ20" s="98"/>
      <c r="DZA20" s="98"/>
      <c r="DZB20" s="98"/>
      <c r="DZC20" s="98"/>
      <c r="DZD20" s="98"/>
      <c r="DZE20" s="98"/>
      <c r="DZF20" s="98"/>
      <c r="DZG20" s="98"/>
      <c r="DZH20" s="98"/>
      <c r="DZI20" s="98"/>
      <c r="DZJ20" s="98"/>
      <c r="DZK20" s="98"/>
      <c r="DZL20" s="98"/>
      <c r="DZM20" s="98"/>
      <c r="DZN20" s="98"/>
      <c r="DZO20" s="98"/>
      <c r="DZP20" s="98"/>
      <c r="DZQ20" s="98"/>
      <c r="DZR20" s="98"/>
      <c r="DZS20" s="98"/>
      <c r="DZT20" s="98"/>
      <c r="DZU20" s="98"/>
      <c r="DZV20" s="98"/>
      <c r="DZW20" s="98"/>
      <c r="DZX20" s="98"/>
      <c r="DZY20" s="98"/>
      <c r="DZZ20" s="98"/>
      <c r="EAA20" s="98"/>
      <c r="EAB20" s="98"/>
      <c r="EAC20" s="98"/>
      <c r="EAD20" s="98"/>
      <c r="EAE20" s="98"/>
      <c r="EAF20" s="98"/>
      <c r="EAG20" s="98"/>
      <c r="EAH20" s="98"/>
      <c r="EAI20" s="98"/>
      <c r="EAJ20" s="98"/>
      <c r="EAK20" s="98"/>
      <c r="EAL20" s="98"/>
      <c r="EAM20" s="98"/>
      <c r="EAN20" s="98"/>
      <c r="EAO20" s="98"/>
      <c r="EAP20" s="98"/>
      <c r="EAQ20" s="98"/>
      <c r="EAR20" s="98"/>
      <c r="EAS20" s="98"/>
      <c r="EAT20" s="98"/>
      <c r="EAU20" s="98"/>
      <c r="EAV20" s="98"/>
      <c r="EAW20" s="98"/>
      <c r="EAX20" s="98"/>
      <c r="EAY20" s="98"/>
      <c r="EAZ20" s="98"/>
      <c r="EBA20" s="98"/>
      <c r="EBB20" s="98"/>
      <c r="EBC20" s="98"/>
      <c r="EBD20" s="98"/>
      <c r="EBE20" s="98"/>
      <c r="EBF20" s="98"/>
      <c r="EBG20" s="98"/>
      <c r="EBH20" s="98"/>
      <c r="EBI20" s="98"/>
      <c r="EBJ20" s="98"/>
      <c r="EBK20" s="98"/>
      <c r="EBL20" s="98"/>
      <c r="EBM20" s="98"/>
      <c r="EBN20" s="98"/>
      <c r="EBO20" s="98"/>
      <c r="EBP20" s="98"/>
      <c r="EBQ20" s="98"/>
      <c r="EBR20" s="98"/>
      <c r="EBS20" s="98"/>
      <c r="EBT20" s="98"/>
      <c r="EBU20" s="98"/>
      <c r="EBV20" s="98"/>
      <c r="EBW20" s="98"/>
      <c r="EBX20" s="98"/>
      <c r="EBY20" s="98"/>
      <c r="EBZ20" s="98"/>
      <c r="ECA20" s="98"/>
      <c r="ECB20" s="98"/>
      <c r="ECC20" s="98"/>
      <c r="ECD20" s="98"/>
      <c r="ECE20" s="98"/>
      <c r="ECF20" s="98"/>
      <c r="ECG20" s="98"/>
      <c r="ECH20" s="98"/>
      <c r="ECI20" s="98"/>
      <c r="ECJ20" s="98"/>
      <c r="ECK20" s="98"/>
      <c r="ECL20" s="98"/>
      <c r="ECM20" s="98"/>
      <c r="ECN20" s="98"/>
      <c r="ECO20" s="98"/>
      <c r="ECP20" s="98"/>
      <c r="ECQ20" s="98"/>
      <c r="ECR20" s="98"/>
      <c r="ECS20" s="98"/>
      <c r="ECT20" s="98"/>
      <c r="ECU20" s="98"/>
      <c r="ECV20" s="98"/>
      <c r="ECW20" s="98"/>
      <c r="ECX20" s="98"/>
      <c r="ECY20" s="98"/>
      <c r="ECZ20" s="98"/>
      <c r="EDA20" s="98"/>
      <c r="EDB20" s="98"/>
      <c r="EDC20" s="98"/>
      <c r="EDD20" s="98"/>
      <c r="EDE20" s="98"/>
      <c r="EDF20" s="98"/>
      <c r="EDG20" s="98"/>
      <c r="EDH20" s="98"/>
      <c r="EDI20" s="98"/>
      <c r="EDJ20" s="98"/>
      <c r="EDK20" s="98"/>
      <c r="EDL20" s="98"/>
      <c r="EDM20" s="98"/>
      <c r="EDN20" s="98"/>
      <c r="EDO20" s="98"/>
      <c r="EDP20" s="98"/>
      <c r="EDQ20" s="98"/>
      <c r="EDR20" s="98"/>
      <c r="EDS20" s="98"/>
      <c r="EDT20" s="98"/>
      <c r="EDU20" s="98"/>
      <c r="EDV20" s="98"/>
      <c r="EDW20" s="98"/>
      <c r="EDX20" s="98"/>
      <c r="EDY20" s="98"/>
      <c r="EDZ20" s="98"/>
      <c r="EEA20" s="98"/>
      <c r="EEB20" s="98"/>
      <c r="EEC20" s="98"/>
      <c r="EED20" s="98"/>
      <c r="EEE20" s="98"/>
      <c r="EEF20" s="98"/>
      <c r="EEG20" s="98"/>
      <c r="EEH20" s="98"/>
      <c r="EEI20" s="98"/>
      <c r="EEJ20" s="98"/>
      <c r="EEK20" s="98"/>
      <c r="EEL20" s="98"/>
      <c r="EEM20" s="98"/>
      <c r="EEN20" s="98"/>
      <c r="EEO20" s="98"/>
      <c r="EEP20" s="98"/>
      <c r="EEQ20" s="98"/>
      <c r="EER20" s="98"/>
      <c r="EES20" s="98"/>
      <c r="EET20" s="98"/>
      <c r="EEU20" s="98"/>
      <c r="EEV20" s="98"/>
      <c r="EEW20" s="98"/>
      <c r="EEX20" s="98"/>
      <c r="EEY20" s="98"/>
      <c r="EEZ20" s="98"/>
      <c r="EFA20" s="98"/>
      <c r="EFB20" s="98"/>
      <c r="EFC20" s="98"/>
      <c r="EFD20" s="98"/>
      <c r="EFE20" s="98"/>
      <c r="EFF20" s="98"/>
      <c r="EFG20" s="98"/>
      <c r="EFH20" s="98"/>
      <c r="EFI20" s="98"/>
      <c r="EFJ20" s="98"/>
      <c r="EFK20" s="98"/>
      <c r="EFL20" s="98"/>
      <c r="EFM20" s="98"/>
      <c r="EFN20" s="98"/>
      <c r="EFO20" s="98"/>
      <c r="EFP20" s="98"/>
      <c r="EFQ20" s="98"/>
      <c r="EFR20" s="98"/>
      <c r="EFS20" s="98"/>
      <c r="EFT20" s="98"/>
      <c r="EFU20" s="98"/>
      <c r="EFV20" s="98"/>
      <c r="EFW20" s="98"/>
      <c r="EFX20" s="98"/>
      <c r="EFY20" s="98"/>
      <c r="EFZ20" s="98"/>
      <c r="EGA20" s="98"/>
      <c r="EGB20" s="98"/>
      <c r="EGC20" s="98"/>
      <c r="EGD20" s="98"/>
      <c r="EGE20" s="98"/>
      <c r="EGF20" s="98"/>
      <c r="EGG20" s="98"/>
      <c r="EGH20" s="98"/>
      <c r="EGI20" s="98"/>
      <c r="EGJ20" s="98"/>
      <c r="EGK20" s="98"/>
      <c r="EGL20" s="98"/>
      <c r="EGM20" s="98"/>
      <c r="EGN20" s="98"/>
      <c r="EGO20" s="98"/>
      <c r="EGP20" s="98"/>
      <c r="EGQ20" s="98"/>
      <c r="EGR20" s="98"/>
      <c r="EGS20" s="98"/>
      <c r="EGT20" s="98"/>
      <c r="EGU20" s="98"/>
      <c r="EGV20" s="98"/>
      <c r="EGW20" s="98"/>
      <c r="EGX20" s="98"/>
      <c r="EGY20" s="98"/>
      <c r="EGZ20" s="98"/>
      <c r="EHA20" s="98"/>
      <c r="EHB20" s="98"/>
      <c r="EHC20" s="98"/>
      <c r="EHD20" s="98"/>
      <c r="EHE20" s="98"/>
      <c r="EHF20" s="98"/>
      <c r="EHG20" s="98"/>
      <c r="EHH20" s="98"/>
      <c r="EHI20" s="98"/>
      <c r="EHJ20" s="98"/>
      <c r="EHK20" s="98"/>
      <c r="EHL20" s="98"/>
      <c r="EHM20" s="98"/>
      <c r="EHN20" s="98"/>
      <c r="EHO20" s="98"/>
      <c r="EHP20" s="98"/>
      <c r="EHQ20" s="98"/>
      <c r="EHR20" s="98"/>
      <c r="EHS20" s="98"/>
      <c r="EHT20" s="98"/>
      <c r="EHU20" s="98"/>
      <c r="EHV20" s="98"/>
      <c r="EHW20" s="98"/>
      <c r="EHX20" s="98"/>
      <c r="EHY20" s="98"/>
      <c r="EHZ20" s="98"/>
      <c r="EIA20" s="98"/>
      <c r="EIB20" s="98"/>
      <c r="EIC20" s="98"/>
      <c r="EID20" s="98"/>
      <c r="EIE20" s="98"/>
      <c r="EIF20" s="98"/>
      <c r="EIG20" s="98"/>
      <c r="EIH20" s="98"/>
      <c r="EII20" s="98"/>
      <c r="EIJ20" s="98"/>
      <c r="EIK20" s="98"/>
      <c r="EIL20" s="98"/>
      <c r="EIM20" s="98"/>
      <c r="EIN20" s="98"/>
      <c r="EIO20" s="98"/>
      <c r="EIP20" s="98"/>
      <c r="EIQ20" s="98"/>
      <c r="EIR20" s="98"/>
      <c r="EIS20" s="98"/>
      <c r="EIT20" s="98"/>
      <c r="EIU20" s="98"/>
      <c r="EIV20" s="98"/>
      <c r="EIW20" s="98"/>
      <c r="EIX20" s="98"/>
      <c r="EIY20" s="98"/>
      <c r="EIZ20" s="98"/>
      <c r="EJA20" s="98"/>
      <c r="EJB20" s="98"/>
      <c r="EJC20" s="98"/>
      <c r="EJD20" s="98"/>
      <c r="EJE20" s="98"/>
      <c r="EJF20" s="98"/>
      <c r="EJG20" s="98"/>
      <c r="EJH20" s="98"/>
      <c r="EJI20" s="98"/>
      <c r="EJJ20" s="98"/>
      <c r="EJK20" s="98"/>
      <c r="EJL20" s="98"/>
      <c r="EJM20" s="98"/>
      <c r="EJN20" s="98"/>
      <c r="EJO20" s="98"/>
      <c r="EJP20" s="98"/>
      <c r="EJQ20" s="98"/>
      <c r="EJR20" s="98"/>
      <c r="EJS20" s="98"/>
      <c r="EJT20" s="98"/>
      <c r="EJU20" s="98"/>
      <c r="EJV20" s="98"/>
      <c r="EJW20" s="98"/>
      <c r="EJX20" s="98"/>
      <c r="EJY20" s="98"/>
      <c r="EJZ20" s="98"/>
      <c r="EKA20" s="98"/>
      <c r="EKB20" s="98"/>
      <c r="EKC20" s="98"/>
      <c r="EKD20" s="98"/>
      <c r="EKE20" s="98"/>
      <c r="EKF20" s="98"/>
      <c r="EKG20" s="98"/>
      <c r="EKH20" s="98"/>
      <c r="EKI20" s="98"/>
      <c r="EKJ20" s="98"/>
      <c r="EKK20" s="98"/>
      <c r="EKL20" s="98"/>
      <c r="EKM20" s="98"/>
      <c r="EKN20" s="98"/>
      <c r="EKO20" s="98"/>
      <c r="EKP20" s="98"/>
      <c r="EKQ20" s="98"/>
      <c r="EKR20" s="98"/>
      <c r="EKS20" s="98"/>
      <c r="EKT20" s="98"/>
      <c r="EKU20" s="98"/>
      <c r="EKV20" s="98"/>
      <c r="EKW20" s="98"/>
      <c r="EKX20" s="98"/>
      <c r="EKY20" s="98"/>
      <c r="EKZ20" s="98"/>
      <c r="ELA20" s="98"/>
      <c r="ELB20" s="98"/>
      <c r="ELC20" s="98"/>
      <c r="ELD20" s="98"/>
      <c r="ELE20" s="98"/>
      <c r="ELF20" s="98"/>
      <c r="ELG20" s="98"/>
      <c r="ELH20" s="98"/>
      <c r="ELI20" s="98"/>
      <c r="ELJ20" s="98"/>
      <c r="ELK20" s="98"/>
      <c r="ELL20" s="98"/>
      <c r="ELM20" s="98"/>
      <c r="ELN20" s="98"/>
      <c r="ELO20" s="98"/>
      <c r="ELP20" s="98"/>
      <c r="ELQ20" s="98"/>
      <c r="ELR20" s="98"/>
      <c r="ELS20" s="98"/>
      <c r="ELT20" s="98"/>
      <c r="ELU20" s="98"/>
      <c r="ELV20" s="98"/>
      <c r="ELW20" s="98"/>
      <c r="ELX20" s="98"/>
      <c r="ELY20" s="98"/>
      <c r="ELZ20" s="98"/>
      <c r="EMA20" s="98"/>
      <c r="EMB20" s="98"/>
      <c r="EMC20" s="98"/>
      <c r="EMD20" s="98"/>
      <c r="EME20" s="98"/>
      <c r="EMF20" s="98"/>
      <c r="EMG20" s="98"/>
      <c r="EMH20" s="98"/>
      <c r="EMI20" s="98"/>
      <c r="EMJ20" s="98"/>
      <c r="EMK20" s="98"/>
      <c r="EML20" s="98"/>
      <c r="EMM20" s="98"/>
      <c r="EMN20" s="98"/>
      <c r="EMO20" s="98"/>
      <c r="EMP20" s="98"/>
      <c r="EMQ20" s="98"/>
      <c r="EMR20" s="98"/>
      <c r="EMS20" s="98"/>
      <c r="EMT20" s="98"/>
      <c r="EMU20" s="98"/>
      <c r="EMV20" s="98"/>
      <c r="EMW20" s="98"/>
      <c r="EMX20" s="98"/>
      <c r="EMY20" s="98"/>
      <c r="EMZ20" s="98"/>
      <c r="ENA20" s="98"/>
      <c r="ENB20" s="98"/>
      <c r="ENC20" s="98"/>
      <c r="END20" s="98"/>
      <c r="ENE20" s="98"/>
      <c r="ENF20" s="98"/>
      <c r="ENG20" s="98"/>
      <c r="ENH20" s="98"/>
      <c r="ENI20" s="98"/>
      <c r="ENJ20" s="98"/>
      <c r="ENK20" s="98"/>
      <c r="ENL20" s="98"/>
      <c r="ENM20" s="98"/>
      <c r="ENN20" s="98"/>
      <c r="ENO20" s="98"/>
      <c r="ENP20" s="98"/>
      <c r="ENQ20" s="98"/>
      <c r="ENR20" s="98"/>
      <c r="ENS20" s="98"/>
      <c r="ENT20" s="98"/>
      <c r="ENU20" s="98"/>
      <c r="ENV20" s="98"/>
      <c r="ENW20" s="98"/>
      <c r="ENX20" s="98"/>
      <c r="ENY20" s="98"/>
      <c r="ENZ20" s="98"/>
      <c r="EOA20" s="98"/>
      <c r="EOB20" s="98"/>
      <c r="EOC20" s="98"/>
      <c r="EOD20" s="98"/>
      <c r="EOE20" s="98"/>
      <c r="EOF20" s="98"/>
      <c r="EOG20" s="98"/>
      <c r="EOH20" s="98"/>
      <c r="EOI20" s="98"/>
      <c r="EOJ20" s="98"/>
      <c r="EOK20" s="98"/>
      <c r="EOL20" s="98"/>
      <c r="EOM20" s="98"/>
      <c r="EON20" s="98"/>
      <c r="EOO20" s="98"/>
      <c r="EOP20" s="98"/>
      <c r="EOQ20" s="98"/>
      <c r="EOR20" s="98"/>
      <c r="EOS20" s="98"/>
      <c r="EOT20" s="98"/>
      <c r="EOU20" s="98"/>
      <c r="EOV20" s="98"/>
      <c r="EOW20" s="98"/>
      <c r="EOX20" s="98"/>
      <c r="EOY20" s="98"/>
      <c r="EOZ20" s="98"/>
      <c r="EPA20" s="98"/>
      <c r="EPB20" s="98"/>
      <c r="EPC20" s="98"/>
      <c r="EPD20" s="98"/>
      <c r="EPE20" s="98"/>
      <c r="EPF20" s="98"/>
      <c r="EPG20" s="98"/>
      <c r="EPH20" s="98"/>
      <c r="EPI20" s="98"/>
      <c r="EPJ20" s="98"/>
      <c r="EPK20" s="98"/>
      <c r="EPL20" s="98"/>
      <c r="EPM20" s="98"/>
      <c r="EPN20" s="98"/>
      <c r="EPO20" s="98"/>
      <c r="EPP20" s="98"/>
      <c r="EPQ20" s="98"/>
      <c r="EPR20" s="98"/>
      <c r="EPS20" s="98"/>
      <c r="EPT20" s="98"/>
      <c r="EPU20" s="98"/>
      <c r="EPV20" s="98"/>
      <c r="EPW20" s="98"/>
      <c r="EPX20" s="98"/>
      <c r="EPY20" s="98"/>
      <c r="EPZ20" s="98"/>
      <c r="EQA20" s="98"/>
      <c r="EQB20" s="98"/>
      <c r="EQC20" s="98"/>
      <c r="EQD20" s="98"/>
      <c r="EQE20" s="98"/>
      <c r="EQF20" s="98"/>
      <c r="EQG20" s="98"/>
      <c r="EQH20" s="98"/>
      <c r="EQI20" s="98"/>
      <c r="EQJ20" s="98"/>
      <c r="EQK20" s="98"/>
      <c r="EQL20" s="98"/>
      <c r="EQM20" s="98"/>
      <c r="EQN20" s="98"/>
      <c r="EQO20" s="98"/>
      <c r="EQP20" s="98"/>
      <c r="EQQ20" s="98"/>
      <c r="EQR20" s="98"/>
      <c r="EQS20" s="98"/>
      <c r="EQT20" s="98"/>
      <c r="EQU20" s="98"/>
      <c r="EQV20" s="98"/>
      <c r="EQW20" s="98"/>
      <c r="EQX20" s="98"/>
      <c r="EQY20" s="98"/>
      <c r="EQZ20" s="98"/>
      <c r="ERA20" s="98"/>
      <c r="ERB20" s="98"/>
      <c r="ERC20" s="98"/>
      <c r="ERD20" s="98"/>
      <c r="ERE20" s="98"/>
      <c r="ERF20" s="98"/>
      <c r="ERG20" s="98"/>
      <c r="ERH20" s="98"/>
      <c r="ERI20" s="98"/>
      <c r="ERJ20" s="98"/>
      <c r="ERK20" s="98"/>
      <c r="ERL20" s="98"/>
      <c r="ERM20" s="98"/>
      <c r="ERN20" s="98"/>
      <c r="ERO20" s="98"/>
      <c r="ERP20" s="98"/>
      <c r="ERQ20" s="98"/>
      <c r="ERR20" s="98"/>
      <c r="ERS20" s="98"/>
      <c r="ERT20" s="98"/>
      <c r="ERU20" s="98"/>
      <c r="ERV20" s="98"/>
      <c r="ERW20" s="98"/>
      <c r="ERX20" s="98"/>
      <c r="ERY20" s="98"/>
      <c r="ERZ20" s="98"/>
      <c r="ESA20" s="98"/>
      <c r="ESB20" s="98"/>
      <c r="ESC20" s="98"/>
      <c r="ESD20" s="98"/>
      <c r="ESE20" s="98"/>
      <c r="ESF20" s="98"/>
      <c r="ESG20" s="98"/>
      <c r="ESH20" s="98"/>
      <c r="ESI20" s="98"/>
      <c r="ESJ20" s="98"/>
      <c r="ESK20" s="98"/>
      <c r="ESL20" s="98"/>
      <c r="ESM20" s="98"/>
      <c r="ESN20" s="98"/>
      <c r="ESO20" s="98"/>
      <c r="ESP20" s="98"/>
      <c r="ESQ20" s="98"/>
      <c r="ESR20" s="98"/>
      <c r="ESS20" s="98"/>
      <c r="EST20" s="98"/>
      <c r="ESU20" s="98"/>
      <c r="ESV20" s="98"/>
      <c r="ESW20" s="98"/>
      <c r="ESX20" s="98"/>
      <c r="ESY20" s="98"/>
      <c r="ESZ20" s="98"/>
      <c r="ETA20" s="98"/>
      <c r="ETB20" s="98"/>
      <c r="ETC20" s="98"/>
      <c r="ETD20" s="98"/>
      <c r="ETE20" s="98"/>
      <c r="ETF20" s="98"/>
      <c r="ETG20" s="98"/>
      <c r="ETH20" s="98"/>
      <c r="ETI20" s="98"/>
      <c r="ETJ20" s="98"/>
      <c r="ETK20" s="98"/>
      <c r="ETL20" s="98"/>
      <c r="ETM20" s="98"/>
      <c r="ETN20" s="98"/>
      <c r="ETO20" s="98"/>
      <c r="ETP20" s="98"/>
      <c r="ETQ20" s="98"/>
      <c r="ETR20" s="98"/>
      <c r="ETS20" s="98"/>
      <c r="ETT20" s="98"/>
      <c r="ETU20" s="98"/>
      <c r="ETV20" s="98"/>
      <c r="ETW20" s="98"/>
      <c r="ETX20" s="98"/>
      <c r="ETY20" s="98"/>
      <c r="ETZ20" s="98"/>
      <c r="EUA20" s="98"/>
      <c r="EUB20" s="98"/>
      <c r="EUC20" s="98"/>
      <c r="EUD20" s="98"/>
      <c r="EUE20" s="98"/>
      <c r="EUF20" s="98"/>
      <c r="EUG20" s="98"/>
      <c r="EUH20" s="98"/>
      <c r="EUI20" s="98"/>
      <c r="EUJ20" s="98"/>
      <c r="EUK20" s="98"/>
      <c r="EUL20" s="98"/>
      <c r="EUM20" s="98"/>
      <c r="EUN20" s="98"/>
      <c r="EUO20" s="98"/>
      <c r="EUP20" s="98"/>
      <c r="EUQ20" s="98"/>
      <c r="EUR20" s="98"/>
      <c r="EUS20" s="98"/>
      <c r="EUT20" s="98"/>
      <c r="EUU20" s="98"/>
      <c r="EUV20" s="98"/>
      <c r="EUW20" s="98"/>
      <c r="EUX20" s="98"/>
      <c r="EUY20" s="98"/>
      <c r="EUZ20" s="98"/>
      <c r="EVA20" s="98"/>
      <c r="EVB20" s="98"/>
      <c r="EVC20" s="98"/>
      <c r="EVD20" s="98"/>
      <c r="EVE20" s="98"/>
      <c r="EVF20" s="98"/>
      <c r="EVG20" s="98"/>
      <c r="EVH20" s="98"/>
      <c r="EVI20" s="98"/>
      <c r="EVJ20" s="98"/>
      <c r="EVK20" s="98"/>
      <c r="EVL20" s="98"/>
      <c r="EVM20" s="98"/>
      <c r="EVN20" s="98"/>
      <c r="EVO20" s="98"/>
      <c r="EVP20" s="98"/>
      <c r="EVQ20" s="98"/>
      <c r="EVR20" s="98"/>
      <c r="EVS20" s="98"/>
      <c r="EVT20" s="98"/>
      <c r="EVU20" s="98"/>
      <c r="EVV20" s="98"/>
      <c r="EVW20" s="98"/>
      <c r="EVX20" s="98"/>
      <c r="EVY20" s="98"/>
      <c r="EVZ20" s="98"/>
      <c r="EWA20" s="98"/>
      <c r="EWB20" s="98"/>
      <c r="EWC20" s="98"/>
      <c r="EWD20" s="98"/>
      <c r="EWE20" s="98"/>
      <c r="EWF20" s="98"/>
      <c r="EWG20" s="98"/>
      <c r="EWH20" s="98"/>
      <c r="EWI20" s="98"/>
      <c r="EWJ20" s="98"/>
      <c r="EWK20" s="98"/>
      <c r="EWL20" s="98"/>
      <c r="EWM20" s="98"/>
      <c r="EWN20" s="98"/>
      <c r="EWO20" s="98"/>
      <c r="EWP20" s="98"/>
      <c r="EWQ20" s="98"/>
      <c r="EWR20" s="98"/>
      <c r="EWS20" s="98"/>
      <c r="EWT20" s="98"/>
      <c r="EWU20" s="98"/>
      <c r="EWV20" s="98"/>
      <c r="EWW20" s="98"/>
      <c r="EWX20" s="98"/>
      <c r="EWY20" s="98"/>
      <c r="EWZ20" s="98"/>
      <c r="EXA20" s="98"/>
      <c r="EXB20" s="98"/>
      <c r="EXC20" s="98"/>
      <c r="EXD20" s="98"/>
      <c r="EXE20" s="98"/>
      <c r="EXF20" s="98"/>
      <c r="EXG20" s="98"/>
      <c r="EXH20" s="98"/>
      <c r="EXI20" s="98"/>
      <c r="EXJ20" s="98"/>
      <c r="EXK20" s="98"/>
      <c r="EXL20" s="98"/>
      <c r="EXM20" s="98"/>
      <c r="EXN20" s="98"/>
      <c r="EXO20" s="98"/>
      <c r="EXP20" s="98"/>
      <c r="EXQ20" s="98"/>
      <c r="EXR20" s="98"/>
      <c r="EXS20" s="98"/>
      <c r="EXT20" s="98"/>
      <c r="EXU20" s="98"/>
      <c r="EXV20" s="98"/>
      <c r="EXW20" s="98"/>
      <c r="EXX20" s="98"/>
      <c r="EXY20" s="98"/>
      <c r="EXZ20" s="98"/>
      <c r="EYA20" s="98"/>
      <c r="EYB20" s="98"/>
      <c r="EYC20" s="98"/>
      <c r="EYD20" s="98"/>
      <c r="EYE20" s="98"/>
      <c r="EYF20" s="98"/>
      <c r="EYG20" s="98"/>
      <c r="EYH20" s="98"/>
      <c r="EYI20" s="98"/>
      <c r="EYJ20" s="98"/>
      <c r="EYK20" s="98"/>
      <c r="EYL20" s="98"/>
      <c r="EYM20" s="98"/>
      <c r="EYN20" s="98"/>
      <c r="EYO20" s="98"/>
      <c r="EYP20" s="98"/>
      <c r="EYQ20" s="98"/>
      <c r="EYR20" s="98"/>
      <c r="EYS20" s="98"/>
      <c r="EYT20" s="98"/>
      <c r="EYU20" s="98"/>
      <c r="EYV20" s="98"/>
      <c r="EYW20" s="98"/>
      <c r="EYX20" s="98"/>
      <c r="EYY20" s="98"/>
      <c r="EYZ20" s="98"/>
      <c r="EZA20" s="98"/>
      <c r="EZB20" s="98"/>
      <c r="EZC20" s="98"/>
      <c r="EZD20" s="98"/>
      <c r="EZE20" s="98"/>
      <c r="EZF20" s="98"/>
      <c r="EZG20" s="98"/>
      <c r="EZH20" s="98"/>
      <c r="EZI20" s="98"/>
      <c r="EZJ20" s="98"/>
      <c r="EZK20" s="98"/>
      <c r="EZL20" s="98"/>
      <c r="EZM20" s="98"/>
      <c r="EZN20" s="98"/>
      <c r="EZO20" s="98"/>
      <c r="EZP20" s="98"/>
      <c r="EZQ20" s="98"/>
      <c r="EZR20" s="98"/>
      <c r="EZS20" s="98"/>
      <c r="EZT20" s="98"/>
      <c r="EZU20" s="98"/>
      <c r="EZV20" s="98"/>
      <c r="EZW20" s="98"/>
      <c r="EZX20" s="98"/>
      <c r="EZY20" s="98"/>
      <c r="EZZ20" s="98"/>
      <c r="FAA20" s="98"/>
      <c r="FAB20" s="98"/>
      <c r="FAC20" s="98"/>
      <c r="FAD20" s="98"/>
      <c r="FAE20" s="98"/>
      <c r="FAF20" s="98"/>
      <c r="FAG20" s="98"/>
      <c r="FAH20" s="98"/>
      <c r="FAI20" s="98"/>
      <c r="FAJ20" s="98"/>
      <c r="FAK20" s="98"/>
      <c r="FAL20" s="98"/>
      <c r="FAM20" s="98"/>
      <c r="FAN20" s="98"/>
      <c r="FAO20" s="98"/>
      <c r="FAP20" s="98"/>
      <c r="FAQ20" s="98"/>
      <c r="FAR20" s="98"/>
      <c r="FAS20" s="98"/>
      <c r="FAT20" s="98"/>
      <c r="FAU20" s="98"/>
      <c r="FAV20" s="98"/>
      <c r="FAW20" s="98"/>
      <c r="FAX20" s="98"/>
      <c r="FAY20" s="98"/>
      <c r="FAZ20" s="98"/>
      <c r="FBA20" s="98"/>
      <c r="FBB20" s="98"/>
      <c r="FBC20" s="98"/>
      <c r="FBD20" s="98"/>
      <c r="FBE20" s="98"/>
      <c r="FBF20" s="98"/>
      <c r="FBG20" s="98"/>
      <c r="FBH20" s="98"/>
      <c r="FBI20" s="98"/>
      <c r="FBJ20" s="98"/>
      <c r="FBK20" s="98"/>
      <c r="FBL20" s="98"/>
      <c r="FBM20" s="98"/>
      <c r="FBN20" s="98"/>
      <c r="FBO20" s="98"/>
      <c r="FBP20" s="98"/>
      <c r="FBQ20" s="98"/>
      <c r="FBR20" s="98"/>
      <c r="FBS20" s="98"/>
      <c r="FBT20" s="98"/>
      <c r="FBU20" s="98"/>
      <c r="FBV20" s="98"/>
      <c r="FBW20" s="98"/>
      <c r="FBX20" s="98"/>
      <c r="FBY20" s="98"/>
      <c r="FBZ20" s="98"/>
      <c r="FCA20" s="98"/>
      <c r="FCB20" s="98"/>
      <c r="FCC20" s="98"/>
      <c r="FCD20" s="98"/>
      <c r="FCE20" s="98"/>
      <c r="FCF20" s="98"/>
      <c r="FCG20" s="98"/>
      <c r="FCH20" s="98"/>
      <c r="FCI20" s="98"/>
      <c r="FCJ20" s="98"/>
      <c r="FCK20" s="98"/>
      <c r="FCL20" s="98"/>
      <c r="FCM20" s="98"/>
      <c r="FCN20" s="98"/>
      <c r="FCO20" s="98"/>
      <c r="FCP20" s="98"/>
      <c r="FCQ20" s="98"/>
      <c r="FCR20" s="98"/>
      <c r="FCS20" s="98"/>
      <c r="FCT20" s="98"/>
      <c r="FCU20" s="98"/>
      <c r="FCV20" s="98"/>
      <c r="FCW20" s="98"/>
      <c r="FCX20" s="98"/>
      <c r="FCY20" s="98"/>
      <c r="FCZ20" s="98"/>
      <c r="FDA20" s="98"/>
      <c r="FDB20" s="98"/>
      <c r="FDC20" s="98"/>
      <c r="FDD20" s="98"/>
      <c r="FDE20" s="98"/>
      <c r="FDF20" s="98"/>
      <c r="FDG20" s="98"/>
      <c r="FDH20" s="98"/>
      <c r="FDI20" s="98"/>
      <c r="FDJ20" s="98"/>
      <c r="FDK20" s="98"/>
      <c r="FDL20" s="98"/>
      <c r="FDM20" s="98"/>
      <c r="FDN20" s="98"/>
      <c r="FDO20" s="98"/>
      <c r="FDP20" s="98"/>
      <c r="FDQ20" s="98"/>
      <c r="FDR20" s="98"/>
      <c r="FDS20" s="98"/>
      <c r="FDT20" s="98"/>
      <c r="FDU20" s="98"/>
      <c r="FDV20" s="98"/>
      <c r="FDW20" s="98"/>
      <c r="FDX20" s="98"/>
      <c r="FDY20" s="98"/>
      <c r="FDZ20" s="98"/>
      <c r="FEA20" s="98"/>
      <c r="FEB20" s="98"/>
      <c r="FEC20" s="98"/>
      <c r="FED20" s="98"/>
      <c r="FEE20" s="98"/>
      <c r="FEF20" s="98"/>
      <c r="FEG20" s="98"/>
      <c r="FEH20" s="98"/>
      <c r="FEI20" s="98"/>
      <c r="FEJ20" s="98"/>
      <c r="FEK20" s="98"/>
      <c r="FEL20" s="98"/>
      <c r="FEM20" s="98"/>
      <c r="FEN20" s="98"/>
      <c r="FEO20" s="98"/>
      <c r="FEP20" s="98"/>
      <c r="FEQ20" s="98"/>
      <c r="FER20" s="98"/>
      <c r="FES20" s="98"/>
      <c r="FET20" s="98"/>
      <c r="FEU20" s="98"/>
      <c r="FEV20" s="98"/>
      <c r="FEW20" s="98"/>
      <c r="FEX20" s="98"/>
      <c r="FEY20" s="98"/>
      <c r="FEZ20" s="98"/>
      <c r="FFA20" s="98"/>
      <c r="FFB20" s="98"/>
      <c r="FFC20" s="98"/>
      <c r="FFD20" s="98"/>
      <c r="FFE20" s="98"/>
      <c r="FFF20" s="98"/>
      <c r="FFG20" s="98"/>
      <c r="FFH20" s="98"/>
      <c r="FFI20" s="98"/>
      <c r="FFJ20" s="98"/>
      <c r="FFK20" s="98"/>
      <c r="FFL20" s="98"/>
      <c r="FFM20" s="98"/>
      <c r="FFN20" s="98"/>
      <c r="FFO20" s="98"/>
      <c r="FFP20" s="98"/>
      <c r="FFQ20" s="98"/>
      <c r="FFR20" s="98"/>
      <c r="FFS20" s="98"/>
      <c r="FFT20" s="98"/>
      <c r="FFU20" s="98"/>
      <c r="FFV20" s="98"/>
      <c r="FFW20" s="98"/>
      <c r="FFX20" s="98"/>
      <c r="FFY20" s="98"/>
      <c r="FFZ20" s="98"/>
      <c r="FGA20" s="98"/>
      <c r="FGB20" s="98"/>
      <c r="FGC20" s="98"/>
      <c r="FGD20" s="98"/>
      <c r="FGE20" s="98"/>
      <c r="FGF20" s="98"/>
      <c r="FGG20" s="98"/>
      <c r="FGH20" s="98"/>
      <c r="FGI20" s="98"/>
      <c r="FGJ20" s="98"/>
      <c r="FGK20" s="98"/>
      <c r="FGL20" s="98"/>
      <c r="FGM20" s="98"/>
      <c r="FGN20" s="98"/>
      <c r="FGO20" s="98"/>
      <c r="FGP20" s="98"/>
      <c r="FGQ20" s="98"/>
      <c r="FGR20" s="98"/>
      <c r="FGS20" s="98"/>
      <c r="FGT20" s="98"/>
      <c r="FGU20" s="98"/>
      <c r="FGV20" s="98"/>
      <c r="FGW20" s="98"/>
      <c r="FGX20" s="98"/>
      <c r="FGY20" s="98"/>
      <c r="FGZ20" s="98"/>
      <c r="FHA20" s="98"/>
      <c r="FHB20" s="98"/>
      <c r="FHC20" s="98"/>
      <c r="FHD20" s="98"/>
      <c r="FHE20" s="98"/>
      <c r="FHF20" s="98"/>
      <c r="FHG20" s="98"/>
      <c r="FHH20" s="98"/>
      <c r="FHI20" s="98"/>
      <c r="FHJ20" s="98"/>
      <c r="FHK20" s="98"/>
      <c r="FHL20" s="98"/>
      <c r="FHM20" s="98"/>
      <c r="FHN20" s="98"/>
      <c r="FHO20" s="98"/>
      <c r="FHP20" s="98"/>
      <c r="FHQ20" s="98"/>
      <c r="FHR20" s="98"/>
      <c r="FHS20" s="98"/>
      <c r="FHT20" s="98"/>
      <c r="FHU20" s="98"/>
      <c r="FHV20" s="98"/>
      <c r="FHW20" s="98"/>
      <c r="FHX20" s="98"/>
      <c r="FHY20" s="98"/>
      <c r="FHZ20" s="98"/>
      <c r="FIA20" s="98"/>
      <c r="FIB20" s="98"/>
      <c r="FIC20" s="98"/>
      <c r="FID20" s="98"/>
      <c r="FIE20" s="98"/>
      <c r="FIF20" s="98"/>
      <c r="FIG20" s="98"/>
      <c r="FIH20" s="98"/>
      <c r="FII20" s="98"/>
      <c r="FIJ20" s="98"/>
      <c r="FIK20" s="98"/>
      <c r="FIL20" s="98"/>
      <c r="FIM20" s="98"/>
      <c r="FIN20" s="98"/>
      <c r="FIO20" s="98"/>
      <c r="FIP20" s="98"/>
      <c r="FIQ20" s="98"/>
      <c r="FIR20" s="98"/>
      <c r="FIS20" s="98"/>
      <c r="FIT20" s="98"/>
      <c r="FIU20" s="98"/>
      <c r="FIV20" s="98"/>
      <c r="FIW20" s="98"/>
      <c r="FIX20" s="98"/>
      <c r="FIY20" s="98"/>
      <c r="FIZ20" s="98"/>
      <c r="FJA20" s="98"/>
      <c r="FJB20" s="98"/>
      <c r="FJC20" s="98"/>
      <c r="FJD20" s="98"/>
      <c r="FJE20" s="98"/>
      <c r="FJF20" s="98"/>
      <c r="FJG20" s="98"/>
      <c r="FJH20" s="98"/>
      <c r="FJI20" s="98"/>
      <c r="FJJ20" s="98"/>
      <c r="FJK20" s="98"/>
      <c r="FJL20" s="98"/>
      <c r="FJM20" s="98"/>
      <c r="FJN20" s="98"/>
      <c r="FJO20" s="98"/>
      <c r="FJP20" s="98"/>
      <c r="FJQ20" s="98"/>
      <c r="FJR20" s="98"/>
      <c r="FJS20" s="98"/>
      <c r="FJT20" s="98"/>
      <c r="FJU20" s="98"/>
      <c r="FJV20" s="98"/>
      <c r="FJW20" s="98"/>
      <c r="FJX20" s="98"/>
      <c r="FJY20" s="98"/>
      <c r="FJZ20" s="98"/>
      <c r="FKA20" s="98"/>
      <c r="FKB20" s="98"/>
      <c r="FKC20" s="98"/>
      <c r="FKD20" s="98"/>
      <c r="FKE20" s="98"/>
      <c r="FKF20" s="98"/>
      <c r="FKG20" s="98"/>
      <c r="FKH20" s="98"/>
      <c r="FKI20" s="98"/>
      <c r="FKJ20" s="98"/>
      <c r="FKK20" s="98"/>
      <c r="FKL20" s="98"/>
      <c r="FKM20" s="98"/>
      <c r="FKN20" s="98"/>
      <c r="FKO20" s="98"/>
      <c r="FKP20" s="98"/>
      <c r="FKQ20" s="98"/>
      <c r="FKR20" s="98"/>
      <c r="FKS20" s="98"/>
      <c r="FKT20" s="98"/>
      <c r="FKU20" s="98"/>
      <c r="FKV20" s="98"/>
      <c r="FKW20" s="98"/>
      <c r="FKX20" s="98"/>
      <c r="FKY20" s="98"/>
      <c r="FKZ20" s="98"/>
      <c r="FLA20" s="98"/>
      <c r="FLB20" s="98"/>
      <c r="FLC20" s="98"/>
      <c r="FLD20" s="98"/>
      <c r="FLE20" s="98"/>
      <c r="FLF20" s="98"/>
      <c r="FLG20" s="98"/>
      <c r="FLH20" s="98"/>
      <c r="FLI20" s="98"/>
      <c r="FLJ20" s="98"/>
      <c r="FLK20" s="98"/>
      <c r="FLL20" s="98"/>
      <c r="FLM20" s="98"/>
      <c r="FLN20" s="98"/>
      <c r="FLO20" s="98"/>
      <c r="FLP20" s="98"/>
      <c r="FLQ20" s="98"/>
      <c r="FLR20" s="98"/>
      <c r="FLS20" s="98"/>
      <c r="FLT20" s="98"/>
      <c r="FLU20" s="98"/>
      <c r="FLV20" s="98"/>
      <c r="FLW20" s="98"/>
      <c r="FLX20" s="98"/>
      <c r="FLY20" s="98"/>
      <c r="FLZ20" s="98"/>
      <c r="FMA20" s="98"/>
      <c r="FMB20" s="98"/>
      <c r="FMC20" s="98"/>
      <c r="FMD20" s="98"/>
      <c r="FME20" s="98"/>
      <c r="FMF20" s="98"/>
      <c r="FMG20" s="98"/>
      <c r="FMH20" s="98"/>
      <c r="FMI20" s="98"/>
      <c r="FMJ20" s="98"/>
      <c r="FMK20" s="98"/>
      <c r="FML20" s="98"/>
      <c r="FMM20" s="98"/>
      <c r="FMN20" s="98"/>
      <c r="FMO20" s="98"/>
      <c r="FMP20" s="98"/>
      <c r="FMQ20" s="98"/>
      <c r="FMR20" s="98"/>
      <c r="FMS20" s="98"/>
      <c r="FMT20" s="98"/>
      <c r="FMU20" s="98"/>
      <c r="FMV20" s="98"/>
      <c r="FMW20" s="98"/>
      <c r="FMX20" s="98"/>
      <c r="FMY20" s="98"/>
      <c r="FMZ20" s="98"/>
      <c r="FNA20" s="98"/>
      <c r="FNB20" s="98"/>
      <c r="FNC20" s="98"/>
      <c r="FND20" s="98"/>
      <c r="FNE20" s="98"/>
      <c r="FNF20" s="98"/>
      <c r="FNG20" s="98"/>
      <c r="FNH20" s="98"/>
      <c r="FNI20" s="98"/>
      <c r="FNJ20" s="98"/>
      <c r="FNK20" s="98"/>
      <c r="FNL20" s="98"/>
      <c r="FNM20" s="98"/>
      <c r="FNN20" s="98"/>
      <c r="FNO20" s="98"/>
      <c r="FNP20" s="98"/>
      <c r="FNQ20" s="98"/>
      <c r="FNR20" s="98"/>
      <c r="FNS20" s="98"/>
      <c r="FNT20" s="98"/>
      <c r="FNU20" s="98"/>
      <c r="FNV20" s="98"/>
      <c r="FNW20" s="98"/>
      <c r="FNX20" s="98"/>
      <c r="FNY20" s="98"/>
      <c r="FNZ20" s="98"/>
      <c r="FOA20" s="98"/>
      <c r="FOB20" s="98"/>
      <c r="FOC20" s="98"/>
      <c r="FOD20" s="98"/>
      <c r="FOE20" s="98"/>
      <c r="FOF20" s="98"/>
      <c r="FOG20" s="98"/>
      <c r="FOH20" s="98"/>
      <c r="FOI20" s="98"/>
      <c r="FOJ20" s="98"/>
      <c r="FOK20" s="98"/>
      <c r="FOL20" s="98"/>
      <c r="FOM20" s="98"/>
      <c r="FON20" s="98"/>
      <c r="FOO20" s="98"/>
      <c r="FOP20" s="98"/>
      <c r="FOQ20" s="98"/>
      <c r="FOR20" s="98"/>
      <c r="FOS20" s="98"/>
      <c r="FOT20" s="98"/>
      <c r="FOU20" s="98"/>
      <c r="FOV20" s="98"/>
      <c r="FOW20" s="98"/>
      <c r="FOX20" s="98"/>
      <c r="FOY20" s="98"/>
      <c r="FOZ20" s="98"/>
      <c r="FPA20" s="98"/>
      <c r="FPB20" s="98"/>
      <c r="FPC20" s="98"/>
      <c r="FPD20" s="98"/>
      <c r="FPE20" s="98"/>
      <c r="FPF20" s="98"/>
      <c r="FPG20" s="98"/>
      <c r="FPH20" s="98"/>
      <c r="FPI20" s="98"/>
      <c r="FPJ20" s="98"/>
      <c r="FPK20" s="98"/>
      <c r="FPL20" s="98"/>
      <c r="FPM20" s="98"/>
      <c r="FPN20" s="98"/>
      <c r="FPO20" s="98"/>
      <c r="FPP20" s="98"/>
      <c r="FPQ20" s="98"/>
      <c r="FPR20" s="98"/>
      <c r="FPS20" s="98"/>
      <c r="FPT20" s="98"/>
      <c r="FPU20" s="98"/>
      <c r="FPV20" s="98"/>
      <c r="FPW20" s="98"/>
      <c r="FPX20" s="98"/>
      <c r="FPY20" s="98"/>
      <c r="FPZ20" s="98"/>
      <c r="FQA20" s="98"/>
      <c r="FQB20" s="98"/>
      <c r="FQC20" s="98"/>
      <c r="FQD20" s="98"/>
      <c r="FQE20" s="98"/>
      <c r="FQF20" s="98"/>
      <c r="FQG20" s="98"/>
      <c r="FQH20" s="98"/>
      <c r="FQI20" s="98"/>
      <c r="FQJ20" s="98"/>
      <c r="FQK20" s="98"/>
      <c r="FQL20" s="98"/>
      <c r="FQM20" s="98"/>
      <c r="FQN20" s="98"/>
      <c r="FQO20" s="98"/>
      <c r="FQP20" s="98"/>
      <c r="FQQ20" s="98"/>
      <c r="FQR20" s="98"/>
      <c r="FQS20" s="98"/>
      <c r="FQT20" s="98"/>
      <c r="FQU20" s="98"/>
      <c r="FQV20" s="98"/>
      <c r="FQW20" s="98"/>
      <c r="FQX20" s="98"/>
      <c r="FQY20" s="98"/>
      <c r="FQZ20" s="98"/>
      <c r="FRA20" s="98"/>
      <c r="FRB20" s="98"/>
      <c r="FRC20" s="98"/>
      <c r="FRD20" s="98"/>
      <c r="FRE20" s="98"/>
      <c r="FRF20" s="98"/>
      <c r="FRG20" s="98"/>
      <c r="FRH20" s="98"/>
      <c r="FRI20" s="98"/>
      <c r="FRJ20" s="98"/>
      <c r="FRK20" s="98"/>
      <c r="FRL20" s="98"/>
      <c r="FRM20" s="98"/>
      <c r="FRN20" s="98"/>
      <c r="FRO20" s="98"/>
      <c r="FRP20" s="98"/>
      <c r="FRQ20" s="98"/>
      <c r="FRR20" s="98"/>
      <c r="FRS20" s="98"/>
      <c r="FRT20" s="98"/>
      <c r="FRU20" s="98"/>
      <c r="FRV20" s="98"/>
      <c r="FRW20" s="98"/>
      <c r="FRX20" s="98"/>
      <c r="FRY20" s="98"/>
      <c r="FRZ20" s="98"/>
      <c r="FSA20" s="98"/>
      <c r="FSB20" s="98"/>
      <c r="FSC20" s="98"/>
      <c r="FSD20" s="98"/>
      <c r="FSE20" s="98"/>
      <c r="FSF20" s="98"/>
      <c r="FSG20" s="98"/>
      <c r="FSH20" s="98"/>
      <c r="FSI20" s="98"/>
      <c r="FSJ20" s="98"/>
      <c r="FSK20" s="98"/>
      <c r="FSL20" s="98"/>
      <c r="FSM20" s="98"/>
      <c r="FSN20" s="98"/>
      <c r="FSO20" s="98"/>
      <c r="FSP20" s="98"/>
      <c r="FSQ20" s="98"/>
      <c r="FSR20" s="98"/>
      <c r="FSS20" s="98"/>
      <c r="FST20" s="98"/>
      <c r="FSU20" s="98"/>
      <c r="FSV20" s="98"/>
      <c r="FSW20" s="98"/>
      <c r="FSX20" s="98"/>
      <c r="FSY20" s="98"/>
      <c r="FSZ20" s="98"/>
      <c r="FTA20" s="98"/>
      <c r="FTB20" s="98"/>
      <c r="FTC20" s="98"/>
      <c r="FTD20" s="98"/>
      <c r="FTE20" s="98"/>
      <c r="FTF20" s="98"/>
      <c r="FTG20" s="98"/>
      <c r="FTH20" s="98"/>
      <c r="FTI20" s="98"/>
      <c r="FTJ20" s="98"/>
      <c r="FTK20" s="98"/>
      <c r="FTL20" s="98"/>
      <c r="FTM20" s="98"/>
      <c r="FTN20" s="98"/>
      <c r="FTO20" s="98"/>
      <c r="FTP20" s="98"/>
      <c r="FTQ20" s="98"/>
      <c r="FTR20" s="98"/>
      <c r="FTS20" s="98"/>
      <c r="FTT20" s="98"/>
      <c r="FTU20" s="98"/>
      <c r="FTV20" s="98"/>
      <c r="FTW20" s="98"/>
      <c r="FTX20" s="98"/>
      <c r="FTY20" s="98"/>
      <c r="FTZ20" s="98"/>
      <c r="FUA20" s="98"/>
      <c r="FUB20" s="98"/>
      <c r="FUC20" s="98"/>
      <c r="FUD20" s="98"/>
      <c r="FUE20" s="98"/>
      <c r="FUF20" s="98"/>
      <c r="FUG20" s="98"/>
      <c r="FUH20" s="98"/>
      <c r="FUI20" s="98"/>
      <c r="FUJ20" s="98"/>
      <c r="FUK20" s="98"/>
      <c r="FUL20" s="98"/>
      <c r="FUM20" s="98"/>
      <c r="FUN20" s="98"/>
      <c r="FUO20" s="98"/>
      <c r="FUP20" s="98"/>
      <c r="FUQ20" s="98"/>
      <c r="FUR20" s="98"/>
      <c r="FUS20" s="98"/>
      <c r="FUT20" s="98"/>
      <c r="FUU20" s="98"/>
      <c r="FUV20" s="98"/>
      <c r="FUW20" s="98"/>
      <c r="FUX20" s="98"/>
      <c r="FUY20" s="98"/>
      <c r="FUZ20" s="98"/>
      <c r="FVA20" s="98"/>
      <c r="FVB20" s="98"/>
      <c r="FVC20" s="98"/>
      <c r="FVD20" s="98"/>
      <c r="FVE20" s="98"/>
      <c r="FVF20" s="98"/>
      <c r="FVG20" s="98"/>
      <c r="FVH20" s="98"/>
      <c r="FVI20" s="98"/>
      <c r="FVJ20" s="98"/>
      <c r="FVK20" s="98"/>
      <c r="FVL20" s="98"/>
      <c r="FVM20" s="98"/>
      <c r="FVN20" s="98"/>
      <c r="FVO20" s="98"/>
      <c r="FVP20" s="98"/>
      <c r="FVQ20" s="98"/>
      <c r="FVR20" s="98"/>
      <c r="FVS20" s="98"/>
      <c r="FVT20" s="98"/>
      <c r="FVU20" s="98"/>
      <c r="FVV20" s="98"/>
      <c r="FVW20" s="98"/>
      <c r="FVX20" s="98"/>
      <c r="FVY20" s="98"/>
      <c r="FVZ20" s="98"/>
      <c r="FWA20" s="98"/>
      <c r="FWB20" s="98"/>
      <c r="FWC20" s="98"/>
      <c r="FWD20" s="98"/>
      <c r="FWE20" s="98"/>
      <c r="FWF20" s="98"/>
      <c r="FWG20" s="98"/>
      <c r="FWH20" s="98"/>
      <c r="FWI20" s="98"/>
      <c r="FWJ20" s="98"/>
      <c r="FWK20" s="98"/>
      <c r="FWL20" s="98"/>
      <c r="FWM20" s="98"/>
      <c r="FWN20" s="98"/>
      <c r="FWO20" s="98"/>
      <c r="FWP20" s="98"/>
      <c r="FWQ20" s="98"/>
      <c r="FWR20" s="98"/>
      <c r="FWS20" s="98"/>
      <c r="FWT20" s="98"/>
      <c r="FWU20" s="98"/>
      <c r="FWV20" s="98"/>
      <c r="FWW20" s="98"/>
      <c r="FWX20" s="98"/>
      <c r="FWY20" s="98"/>
      <c r="FWZ20" s="98"/>
      <c r="FXA20" s="98"/>
      <c r="FXB20" s="98"/>
      <c r="FXC20" s="98"/>
      <c r="FXD20" s="98"/>
      <c r="FXE20" s="98"/>
      <c r="FXF20" s="98"/>
      <c r="FXG20" s="98"/>
      <c r="FXH20" s="98"/>
      <c r="FXI20" s="98"/>
      <c r="FXJ20" s="98"/>
      <c r="FXK20" s="98"/>
      <c r="FXL20" s="98"/>
      <c r="FXM20" s="98"/>
      <c r="FXN20" s="98"/>
      <c r="FXO20" s="98"/>
      <c r="FXP20" s="98"/>
      <c r="FXQ20" s="98"/>
      <c r="FXR20" s="98"/>
      <c r="FXS20" s="98"/>
      <c r="FXT20" s="98"/>
      <c r="FXU20" s="98"/>
      <c r="FXV20" s="98"/>
      <c r="FXW20" s="98"/>
      <c r="FXX20" s="98"/>
      <c r="FXY20" s="98"/>
      <c r="FXZ20" s="98"/>
      <c r="FYA20" s="98"/>
      <c r="FYB20" s="98"/>
      <c r="FYC20" s="98"/>
      <c r="FYD20" s="98"/>
      <c r="FYE20" s="98"/>
      <c r="FYF20" s="98"/>
      <c r="FYG20" s="98"/>
      <c r="FYH20" s="98"/>
      <c r="FYI20" s="98"/>
      <c r="FYJ20" s="98"/>
      <c r="FYK20" s="98"/>
      <c r="FYL20" s="98"/>
      <c r="FYM20" s="98"/>
      <c r="FYN20" s="98"/>
      <c r="FYO20" s="98"/>
      <c r="FYP20" s="98"/>
      <c r="FYQ20" s="98"/>
      <c r="FYR20" s="98"/>
      <c r="FYS20" s="98"/>
      <c r="FYT20" s="98"/>
      <c r="FYU20" s="98"/>
      <c r="FYV20" s="98"/>
      <c r="FYW20" s="98"/>
      <c r="FYX20" s="98"/>
      <c r="FYY20" s="98"/>
      <c r="FYZ20" s="98"/>
      <c r="FZA20" s="98"/>
      <c r="FZB20" s="98"/>
      <c r="FZC20" s="98"/>
      <c r="FZD20" s="98"/>
      <c r="FZE20" s="98"/>
      <c r="FZF20" s="98"/>
      <c r="FZG20" s="98"/>
      <c r="FZH20" s="98"/>
      <c r="FZI20" s="98"/>
      <c r="FZJ20" s="98"/>
      <c r="FZK20" s="98"/>
      <c r="FZL20" s="98"/>
      <c r="FZM20" s="98"/>
      <c r="FZN20" s="98"/>
      <c r="FZO20" s="98"/>
      <c r="FZP20" s="98"/>
      <c r="FZQ20" s="98"/>
      <c r="FZR20" s="98"/>
      <c r="FZS20" s="98"/>
      <c r="FZT20" s="98"/>
      <c r="FZU20" s="98"/>
      <c r="FZV20" s="98"/>
      <c r="FZW20" s="98"/>
      <c r="FZX20" s="98"/>
      <c r="FZY20" s="98"/>
      <c r="FZZ20" s="98"/>
      <c r="GAA20" s="98"/>
      <c r="GAB20" s="98"/>
      <c r="GAC20" s="98"/>
      <c r="GAD20" s="98"/>
      <c r="GAE20" s="98"/>
      <c r="GAF20" s="98"/>
      <c r="GAG20" s="98"/>
      <c r="GAH20" s="98"/>
      <c r="GAI20" s="98"/>
      <c r="GAJ20" s="98"/>
      <c r="GAK20" s="98"/>
      <c r="GAL20" s="98"/>
      <c r="GAM20" s="98"/>
      <c r="GAN20" s="98"/>
      <c r="GAO20" s="98"/>
      <c r="GAP20" s="98"/>
      <c r="GAQ20" s="98"/>
      <c r="GAR20" s="98"/>
      <c r="GAS20" s="98"/>
      <c r="GAT20" s="98"/>
      <c r="GAU20" s="98"/>
      <c r="GAV20" s="98"/>
      <c r="GAW20" s="98"/>
      <c r="GAX20" s="98"/>
      <c r="GAY20" s="98"/>
      <c r="GAZ20" s="98"/>
      <c r="GBA20" s="98"/>
      <c r="GBB20" s="98"/>
      <c r="GBC20" s="98"/>
      <c r="GBD20" s="98"/>
      <c r="GBE20" s="98"/>
      <c r="GBF20" s="98"/>
      <c r="GBG20" s="98"/>
      <c r="GBH20" s="98"/>
      <c r="GBI20" s="98"/>
      <c r="GBJ20" s="98"/>
      <c r="GBK20" s="98"/>
      <c r="GBL20" s="98"/>
      <c r="GBM20" s="98"/>
      <c r="GBN20" s="98"/>
      <c r="GBO20" s="98"/>
      <c r="GBP20" s="98"/>
      <c r="GBQ20" s="98"/>
      <c r="GBR20" s="98"/>
      <c r="GBS20" s="98"/>
      <c r="GBT20" s="98"/>
      <c r="GBU20" s="98"/>
      <c r="GBV20" s="98"/>
      <c r="GBW20" s="98"/>
      <c r="GBX20" s="98"/>
      <c r="GBY20" s="98"/>
      <c r="GBZ20" s="98"/>
      <c r="GCA20" s="98"/>
      <c r="GCB20" s="98"/>
      <c r="GCC20" s="98"/>
      <c r="GCD20" s="98"/>
      <c r="GCE20" s="98"/>
      <c r="GCF20" s="98"/>
      <c r="GCG20" s="98"/>
      <c r="GCH20" s="98"/>
      <c r="GCI20" s="98"/>
      <c r="GCJ20" s="98"/>
      <c r="GCK20" s="98"/>
      <c r="GCL20" s="98"/>
      <c r="GCM20" s="98"/>
      <c r="GCN20" s="98"/>
      <c r="GCO20" s="98"/>
      <c r="GCP20" s="98"/>
      <c r="GCQ20" s="98"/>
      <c r="GCR20" s="98"/>
      <c r="GCS20" s="98"/>
      <c r="GCT20" s="98"/>
      <c r="GCU20" s="98"/>
      <c r="GCV20" s="98"/>
      <c r="GCW20" s="98"/>
      <c r="GCX20" s="98"/>
      <c r="GCY20" s="98"/>
      <c r="GCZ20" s="98"/>
      <c r="GDA20" s="98"/>
      <c r="GDB20" s="98"/>
      <c r="GDC20" s="98"/>
      <c r="GDD20" s="98"/>
      <c r="GDE20" s="98"/>
      <c r="GDF20" s="98"/>
      <c r="GDG20" s="98"/>
      <c r="GDH20" s="98"/>
      <c r="GDI20" s="98"/>
      <c r="GDJ20" s="98"/>
      <c r="GDK20" s="98"/>
      <c r="GDL20" s="98"/>
      <c r="GDM20" s="98"/>
      <c r="GDN20" s="98"/>
      <c r="GDO20" s="98"/>
      <c r="GDP20" s="98"/>
      <c r="GDQ20" s="98"/>
      <c r="GDR20" s="98"/>
      <c r="GDS20" s="98"/>
      <c r="GDT20" s="98"/>
      <c r="GDU20" s="98"/>
      <c r="GDV20" s="98"/>
      <c r="GDW20" s="98"/>
      <c r="GDX20" s="98"/>
      <c r="GDY20" s="98"/>
      <c r="GDZ20" s="98"/>
      <c r="GEA20" s="98"/>
      <c r="GEB20" s="98"/>
      <c r="GEC20" s="98"/>
      <c r="GED20" s="98"/>
      <c r="GEE20" s="98"/>
      <c r="GEF20" s="98"/>
      <c r="GEG20" s="98"/>
      <c r="GEH20" s="98"/>
      <c r="GEI20" s="98"/>
      <c r="GEJ20" s="98"/>
      <c r="GEK20" s="98"/>
      <c r="GEL20" s="98"/>
      <c r="GEM20" s="98"/>
      <c r="GEN20" s="98"/>
      <c r="GEO20" s="98"/>
      <c r="GEP20" s="98"/>
      <c r="GEQ20" s="98"/>
      <c r="GER20" s="98"/>
      <c r="GES20" s="98"/>
      <c r="GET20" s="98"/>
      <c r="GEU20" s="98"/>
      <c r="GEV20" s="98"/>
      <c r="GEW20" s="98"/>
      <c r="GEX20" s="98"/>
      <c r="GEY20" s="98"/>
      <c r="GEZ20" s="98"/>
      <c r="GFA20" s="98"/>
      <c r="GFB20" s="98"/>
      <c r="GFC20" s="98"/>
      <c r="GFD20" s="98"/>
      <c r="GFE20" s="98"/>
      <c r="GFF20" s="98"/>
      <c r="GFG20" s="98"/>
      <c r="GFH20" s="98"/>
      <c r="GFI20" s="98"/>
      <c r="GFJ20" s="98"/>
      <c r="GFK20" s="98"/>
      <c r="GFL20" s="98"/>
      <c r="GFM20" s="98"/>
      <c r="GFN20" s="98"/>
      <c r="GFO20" s="98"/>
      <c r="GFP20" s="98"/>
      <c r="GFQ20" s="98"/>
      <c r="GFR20" s="98"/>
      <c r="GFS20" s="98"/>
      <c r="GFT20" s="98"/>
      <c r="GFU20" s="98"/>
      <c r="GFV20" s="98"/>
      <c r="GFW20" s="98"/>
      <c r="GFX20" s="98"/>
      <c r="GFY20" s="98"/>
      <c r="GFZ20" s="98"/>
      <c r="GGA20" s="98"/>
      <c r="GGB20" s="98"/>
      <c r="GGC20" s="98"/>
      <c r="GGD20" s="98"/>
      <c r="GGE20" s="98"/>
      <c r="GGF20" s="98"/>
      <c r="GGG20" s="98"/>
      <c r="GGH20" s="98"/>
      <c r="GGI20" s="98"/>
      <c r="GGJ20" s="98"/>
      <c r="GGK20" s="98"/>
      <c r="GGL20" s="98"/>
      <c r="GGM20" s="98"/>
      <c r="GGN20" s="98"/>
      <c r="GGO20" s="98"/>
      <c r="GGP20" s="98"/>
      <c r="GGQ20" s="98"/>
      <c r="GGR20" s="98"/>
      <c r="GGS20" s="98"/>
      <c r="GGT20" s="98"/>
      <c r="GGU20" s="98"/>
      <c r="GGV20" s="98"/>
      <c r="GGW20" s="98"/>
      <c r="GGX20" s="98"/>
      <c r="GGY20" s="98"/>
      <c r="GGZ20" s="98"/>
      <c r="GHA20" s="98"/>
      <c r="GHB20" s="98"/>
      <c r="GHC20" s="98"/>
      <c r="GHD20" s="98"/>
      <c r="GHE20" s="98"/>
      <c r="GHF20" s="98"/>
      <c r="GHG20" s="98"/>
      <c r="GHH20" s="98"/>
      <c r="GHI20" s="98"/>
      <c r="GHJ20" s="98"/>
      <c r="GHK20" s="98"/>
      <c r="GHL20" s="98"/>
      <c r="GHM20" s="98"/>
      <c r="GHN20" s="98"/>
      <c r="GHO20" s="98"/>
      <c r="GHP20" s="98"/>
      <c r="GHQ20" s="98"/>
      <c r="GHR20" s="98"/>
      <c r="GHS20" s="98"/>
      <c r="GHT20" s="98"/>
      <c r="GHU20" s="98"/>
      <c r="GHV20" s="98"/>
      <c r="GHW20" s="98"/>
      <c r="GHX20" s="98"/>
      <c r="GHY20" s="98"/>
      <c r="GHZ20" s="98"/>
      <c r="GIA20" s="98"/>
      <c r="GIB20" s="98"/>
      <c r="GIC20" s="98"/>
      <c r="GID20" s="98"/>
      <c r="GIE20" s="98"/>
      <c r="GIF20" s="98"/>
      <c r="GIG20" s="98"/>
      <c r="GIH20" s="98"/>
      <c r="GII20" s="98"/>
      <c r="GIJ20" s="98"/>
      <c r="GIK20" s="98"/>
      <c r="GIL20" s="98"/>
      <c r="GIM20" s="98"/>
      <c r="GIN20" s="98"/>
      <c r="GIO20" s="98"/>
      <c r="GIP20" s="98"/>
      <c r="GIQ20" s="98"/>
      <c r="GIR20" s="98"/>
      <c r="GIS20" s="98"/>
      <c r="GIT20" s="98"/>
      <c r="GIU20" s="98"/>
      <c r="GIV20" s="98"/>
      <c r="GIW20" s="98"/>
      <c r="GIX20" s="98"/>
      <c r="GIY20" s="98"/>
      <c r="GIZ20" s="98"/>
      <c r="GJA20" s="98"/>
      <c r="GJB20" s="98"/>
      <c r="GJC20" s="98"/>
      <c r="GJD20" s="98"/>
      <c r="GJE20" s="98"/>
      <c r="GJF20" s="98"/>
      <c r="GJG20" s="98"/>
      <c r="GJH20" s="98"/>
      <c r="GJI20" s="98"/>
      <c r="GJJ20" s="98"/>
      <c r="GJK20" s="98"/>
      <c r="GJL20" s="98"/>
      <c r="GJM20" s="98"/>
      <c r="GJN20" s="98"/>
      <c r="GJO20" s="98"/>
      <c r="GJP20" s="98"/>
      <c r="GJQ20" s="98"/>
      <c r="GJR20" s="98"/>
      <c r="GJS20" s="98"/>
      <c r="GJT20" s="98"/>
      <c r="GJU20" s="98"/>
      <c r="GJV20" s="98"/>
      <c r="GJW20" s="98"/>
      <c r="GJX20" s="98"/>
      <c r="GJY20" s="98"/>
      <c r="GJZ20" s="98"/>
      <c r="GKA20" s="98"/>
      <c r="GKB20" s="98"/>
      <c r="GKC20" s="98"/>
      <c r="GKD20" s="98"/>
      <c r="GKE20" s="98"/>
      <c r="GKF20" s="98"/>
      <c r="GKG20" s="98"/>
      <c r="GKH20" s="98"/>
      <c r="GKI20" s="98"/>
      <c r="GKJ20" s="98"/>
      <c r="GKK20" s="98"/>
      <c r="GKL20" s="98"/>
      <c r="GKM20" s="98"/>
      <c r="GKN20" s="98"/>
      <c r="GKO20" s="98"/>
      <c r="GKP20" s="98"/>
      <c r="GKQ20" s="98"/>
      <c r="GKR20" s="98"/>
      <c r="GKS20" s="98"/>
      <c r="GKT20" s="98"/>
      <c r="GKU20" s="98"/>
      <c r="GKV20" s="98"/>
      <c r="GKW20" s="98"/>
      <c r="GKX20" s="98"/>
      <c r="GKY20" s="98"/>
      <c r="GKZ20" s="98"/>
      <c r="GLA20" s="98"/>
      <c r="GLB20" s="98"/>
      <c r="GLC20" s="98"/>
      <c r="GLD20" s="98"/>
      <c r="GLE20" s="98"/>
      <c r="GLF20" s="98"/>
      <c r="GLG20" s="98"/>
      <c r="GLH20" s="98"/>
      <c r="GLI20" s="98"/>
      <c r="GLJ20" s="98"/>
      <c r="GLK20" s="98"/>
      <c r="GLL20" s="98"/>
      <c r="GLM20" s="98"/>
      <c r="GLN20" s="98"/>
      <c r="GLO20" s="98"/>
      <c r="GLP20" s="98"/>
      <c r="GLQ20" s="98"/>
      <c r="GLR20" s="98"/>
      <c r="GLS20" s="98"/>
      <c r="GLT20" s="98"/>
      <c r="GLU20" s="98"/>
      <c r="GLV20" s="98"/>
      <c r="GLW20" s="98"/>
      <c r="GLX20" s="98"/>
      <c r="GLY20" s="98"/>
      <c r="GLZ20" s="98"/>
      <c r="GMA20" s="98"/>
      <c r="GMB20" s="98"/>
      <c r="GMC20" s="98"/>
      <c r="GMD20" s="98"/>
      <c r="GME20" s="98"/>
      <c r="GMF20" s="98"/>
      <c r="GMG20" s="98"/>
      <c r="GMH20" s="98"/>
      <c r="GMI20" s="98"/>
      <c r="GMJ20" s="98"/>
      <c r="GMK20" s="98"/>
      <c r="GML20" s="98"/>
      <c r="GMM20" s="98"/>
      <c r="GMN20" s="98"/>
      <c r="GMO20" s="98"/>
      <c r="GMP20" s="98"/>
      <c r="GMQ20" s="98"/>
      <c r="GMR20" s="98"/>
      <c r="GMS20" s="98"/>
      <c r="GMT20" s="98"/>
      <c r="GMU20" s="98"/>
      <c r="GMV20" s="98"/>
      <c r="GMW20" s="98"/>
      <c r="GMX20" s="98"/>
      <c r="GMY20" s="98"/>
      <c r="GMZ20" s="98"/>
      <c r="GNA20" s="98"/>
      <c r="GNB20" s="98"/>
      <c r="GNC20" s="98"/>
      <c r="GND20" s="98"/>
      <c r="GNE20" s="98"/>
      <c r="GNF20" s="98"/>
      <c r="GNG20" s="98"/>
      <c r="GNH20" s="98"/>
      <c r="GNI20" s="98"/>
      <c r="GNJ20" s="98"/>
      <c r="GNK20" s="98"/>
      <c r="GNL20" s="98"/>
      <c r="GNM20" s="98"/>
      <c r="GNN20" s="98"/>
      <c r="GNO20" s="98"/>
      <c r="GNP20" s="98"/>
      <c r="GNQ20" s="98"/>
      <c r="GNR20" s="98"/>
      <c r="GNS20" s="98"/>
      <c r="GNT20" s="98"/>
      <c r="GNU20" s="98"/>
      <c r="GNV20" s="98"/>
      <c r="GNW20" s="98"/>
      <c r="GNX20" s="98"/>
      <c r="GNY20" s="98"/>
      <c r="GNZ20" s="98"/>
      <c r="GOA20" s="98"/>
      <c r="GOB20" s="98"/>
      <c r="GOC20" s="98"/>
      <c r="GOD20" s="98"/>
      <c r="GOE20" s="98"/>
      <c r="GOF20" s="98"/>
      <c r="GOG20" s="98"/>
      <c r="GOH20" s="98"/>
      <c r="GOI20" s="98"/>
      <c r="GOJ20" s="98"/>
      <c r="GOK20" s="98"/>
      <c r="GOL20" s="98"/>
      <c r="GOM20" s="98"/>
      <c r="GON20" s="98"/>
      <c r="GOO20" s="98"/>
      <c r="GOP20" s="98"/>
      <c r="GOQ20" s="98"/>
      <c r="GOR20" s="98"/>
      <c r="GOS20" s="98"/>
      <c r="GOT20" s="98"/>
      <c r="GOU20" s="98"/>
      <c r="GOV20" s="98"/>
      <c r="GOW20" s="98"/>
      <c r="GOX20" s="98"/>
      <c r="GOY20" s="98"/>
      <c r="GOZ20" s="98"/>
      <c r="GPA20" s="98"/>
      <c r="GPB20" s="98"/>
      <c r="GPC20" s="98"/>
      <c r="GPD20" s="98"/>
      <c r="GPE20" s="98"/>
      <c r="GPF20" s="98"/>
      <c r="GPG20" s="98"/>
      <c r="GPH20" s="98"/>
      <c r="GPI20" s="98"/>
      <c r="GPJ20" s="98"/>
      <c r="GPK20" s="98"/>
      <c r="GPL20" s="98"/>
      <c r="GPM20" s="98"/>
      <c r="GPN20" s="98"/>
      <c r="GPO20" s="98"/>
      <c r="GPP20" s="98"/>
      <c r="GPQ20" s="98"/>
      <c r="GPR20" s="98"/>
      <c r="GPS20" s="98"/>
      <c r="GPT20" s="98"/>
      <c r="GPU20" s="98"/>
      <c r="GPV20" s="98"/>
      <c r="GPW20" s="98"/>
      <c r="GPX20" s="98"/>
      <c r="GPY20" s="98"/>
      <c r="GPZ20" s="98"/>
      <c r="GQA20" s="98"/>
      <c r="GQB20" s="98"/>
      <c r="GQC20" s="98"/>
      <c r="GQD20" s="98"/>
      <c r="GQE20" s="98"/>
      <c r="GQF20" s="98"/>
      <c r="GQG20" s="98"/>
      <c r="GQH20" s="98"/>
      <c r="GQI20" s="98"/>
      <c r="GQJ20" s="98"/>
      <c r="GQK20" s="98"/>
      <c r="GQL20" s="98"/>
      <c r="GQM20" s="98"/>
      <c r="GQN20" s="98"/>
      <c r="GQO20" s="98"/>
      <c r="GQP20" s="98"/>
      <c r="GQQ20" s="98"/>
      <c r="GQR20" s="98"/>
      <c r="GQS20" s="98"/>
      <c r="GQT20" s="98"/>
      <c r="GQU20" s="98"/>
      <c r="GQV20" s="98"/>
      <c r="GQW20" s="98"/>
      <c r="GQX20" s="98"/>
      <c r="GQY20" s="98"/>
      <c r="GQZ20" s="98"/>
      <c r="GRA20" s="98"/>
      <c r="GRB20" s="98"/>
      <c r="GRC20" s="98"/>
      <c r="GRD20" s="98"/>
      <c r="GRE20" s="98"/>
      <c r="GRF20" s="98"/>
      <c r="GRG20" s="98"/>
      <c r="GRH20" s="98"/>
      <c r="GRI20" s="98"/>
      <c r="GRJ20" s="98"/>
      <c r="GRK20" s="98"/>
      <c r="GRL20" s="98"/>
      <c r="GRM20" s="98"/>
      <c r="GRN20" s="98"/>
      <c r="GRO20" s="98"/>
      <c r="GRP20" s="98"/>
      <c r="GRQ20" s="98"/>
      <c r="GRR20" s="98"/>
      <c r="GRS20" s="98"/>
      <c r="GRT20" s="98"/>
      <c r="GRU20" s="98"/>
      <c r="GRV20" s="98"/>
      <c r="GRW20" s="98"/>
      <c r="GRX20" s="98"/>
      <c r="GRY20" s="98"/>
      <c r="GRZ20" s="98"/>
      <c r="GSA20" s="98"/>
      <c r="GSB20" s="98"/>
      <c r="GSC20" s="98"/>
      <c r="GSD20" s="98"/>
      <c r="GSE20" s="98"/>
      <c r="GSF20" s="98"/>
      <c r="GSG20" s="98"/>
      <c r="GSH20" s="98"/>
      <c r="GSI20" s="98"/>
      <c r="GSJ20" s="98"/>
      <c r="GSK20" s="98"/>
      <c r="GSL20" s="98"/>
      <c r="GSM20" s="98"/>
      <c r="GSN20" s="98"/>
      <c r="GSO20" s="98"/>
      <c r="GSP20" s="98"/>
      <c r="GSQ20" s="98"/>
      <c r="GSR20" s="98"/>
      <c r="GSS20" s="98"/>
      <c r="GST20" s="98"/>
      <c r="GSU20" s="98"/>
      <c r="GSV20" s="98"/>
      <c r="GSW20" s="98"/>
      <c r="GSX20" s="98"/>
      <c r="GSY20" s="98"/>
      <c r="GSZ20" s="98"/>
      <c r="GTA20" s="98"/>
      <c r="GTB20" s="98"/>
      <c r="GTC20" s="98"/>
      <c r="GTD20" s="98"/>
      <c r="GTE20" s="98"/>
      <c r="GTF20" s="98"/>
      <c r="GTG20" s="98"/>
      <c r="GTH20" s="98"/>
      <c r="GTI20" s="98"/>
      <c r="GTJ20" s="98"/>
      <c r="GTK20" s="98"/>
      <c r="GTL20" s="98"/>
      <c r="GTM20" s="98"/>
      <c r="GTN20" s="98"/>
      <c r="GTO20" s="98"/>
      <c r="GTP20" s="98"/>
      <c r="GTQ20" s="98"/>
      <c r="GTR20" s="98"/>
      <c r="GTS20" s="98"/>
      <c r="GTT20" s="98"/>
      <c r="GTU20" s="98"/>
      <c r="GTV20" s="98"/>
      <c r="GTW20" s="98"/>
      <c r="GTX20" s="98"/>
      <c r="GTY20" s="98"/>
      <c r="GTZ20" s="98"/>
      <c r="GUA20" s="98"/>
      <c r="GUB20" s="98"/>
      <c r="GUC20" s="98"/>
      <c r="GUD20" s="98"/>
      <c r="GUE20" s="98"/>
      <c r="GUF20" s="98"/>
      <c r="GUG20" s="98"/>
      <c r="GUH20" s="98"/>
      <c r="GUI20" s="98"/>
      <c r="GUJ20" s="98"/>
      <c r="GUK20" s="98"/>
      <c r="GUL20" s="98"/>
      <c r="GUM20" s="98"/>
      <c r="GUN20" s="98"/>
      <c r="GUO20" s="98"/>
      <c r="GUP20" s="98"/>
      <c r="GUQ20" s="98"/>
      <c r="GUR20" s="98"/>
      <c r="GUS20" s="98"/>
      <c r="GUT20" s="98"/>
      <c r="GUU20" s="98"/>
      <c r="GUV20" s="98"/>
      <c r="GUW20" s="98"/>
      <c r="GUX20" s="98"/>
      <c r="GUY20" s="98"/>
      <c r="GUZ20" s="98"/>
      <c r="GVA20" s="98"/>
      <c r="GVB20" s="98"/>
      <c r="GVC20" s="98"/>
      <c r="GVD20" s="98"/>
      <c r="GVE20" s="98"/>
      <c r="GVF20" s="98"/>
      <c r="GVG20" s="98"/>
      <c r="GVH20" s="98"/>
      <c r="GVI20" s="98"/>
      <c r="GVJ20" s="98"/>
      <c r="GVK20" s="98"/>
      <c r="GVL20" s="98"/>
      <c r="GVM20" s="98"/>
      <c r="GVN20" s="98"/>
      <c r="GVO20" s="98"/>
      <c r="GVP20" s="98"/>
      <c r="GVQ20" s="98"/>
      <c r="GVR20" s="98"/>
      <c r="GVS20" s="98"/>
      <c r="GVT20" s="98"/>
      <c r="GVU20" s="98"/>
      <c r="GVV20" s="98"/>
      <c r="GVW20" s="98"/>
      <c r="GVX20" s="98"/>
      <c r="GVY20" s="98"/>
      <c r="GVZ20" s="98"/>
      <c r="GWA20" s="98"/>
      <c r="GWB20" s="98"/>
      <c r="GWC20" s="98"/>
      <c r="GWD20" s="98"/>
      <c r="GWE20" s="98"/>
      <c r="GWF20" s="98"/>
      <c r="GWG20" s="98"/>
      <c r="GWH20" s="98"/>
      <c r="GWI20" s="98"/>
      <c r="GWJ20" s="98"/>
      <c r="GWK20" s="98"/>
      <c r="GWL20" s="98"/>
      <c r="GWM20" s="98"/>
      <c r="GWN20" s="98"/>
      <c r="GWO20" s="98"/>
      <c r="GWP20" s="98"/>
      <c r="GWQ20" s="98"/>
      <c r="GWR20" s="98"/>
      <c r="GWS20" s="98"/>
      <c r="GWT20" s="98"/>
      <c r="GWU20" s="98"/>
      <c r="GWV20" s="98"/>
      <c r="GWW20" s="98"/>
      <c r="GWX20" s="98"/>
      <c r="GWY20" s="98"/>
      <c r="GWZ20" s="98"/>
      <c r="GXA20" s="98"/>
      <c r="GXB20" s="98"/>
      <c r="GXC20" s="98"/>
      <c r="GXD20" s="98"/>
      <c r="GXE20" s="98"/>
      <c r="GXF20" s="98"/>
      <c r="GXG20" s="98"/>
      <c r="GXH20" s="98"/>
      <c r="GXI20" s="98"/>
      <c r="GXJ20" s="98"/>
      <c r="GXK20" s="98"/>
      <c r="GXL20" s="98"/>
      <c r="GXM20" s="98"/>
      <c r="GXN20" s="98"/>
      <c r="GXO20" s="98"/>
      <c r="GXP20" s="98"/>
      <c r="GXQ20" s="98"/>
      <c r="GXR20" s="98"/>
      <c r="GXS20" s="98"/>
      <c r="GXT20" s="98"/>
      <c r="GXU20" s="98"/>
      <c r="GXV20" s="98"/>
      <c r="GXW20" s="98"/>
      <c r="GXX20" s="98"/>
      <c r="GXY20" s="98"/>
      <c r="GXZ20" s="98"/>
      <c r="GYA20" s="98"/>
      <c r="GYB20" s="98"/>
      <c r="GYC20" s="98"/>
      <c r="GYD20" s="98"/>
      <c r="GYE20" s="98"/>
      <c r="GYF20" s="98"/>
      <c r="GYG20" s="98"/>
      <c r="GYH20" s="98"/>
      <c r="GYI20" s="98"/>
      <c r="GYJ20" s="98"/>
      <c r="GYK20" s="98"/>
      <c r="GYL20" s="98"/>
      <c r="GYM20" s="98"/>
      <c r="GYN20" s="98"/>
      <c r="GYO20" s="98"/>
      <c r="GYP20" s="98"/>
      <c r="GYQ20" s="98"/>
      <c r="GYR20" s="98"/>
      <c r="GYS20" s="98"/>
      <c r="GYT20" s="98"/>
      <c r="GYU20" s="98"/>
      <c r="GYV20" s="98"/>
      <c r="GYW20" s="98"/>
      <c r="GYX20" s="98"/>
      <c r="GYY20" s="98"/>
      <c r="GYZ20" s="98"/>
      <c r="GZA20" s="98"/>
      <c r="GZB20" s="98"/>
      <c r="GZC20" s="98"/>
      <c r="GZD20" s="98"/>
      <c r="GZE20" s="98"/>
      <c r="GZF20" s="98"/>
      <c r="GZG20" s="98"/>
      <c r="GZH20" s="98"/>
      <c r="GZI20" s="98"/>
      <c r="GZJ20" s="98"/>
      <c r="GZK20" s="98"/>
      <c r="GZL20" s="98"/>
      <c r="GZM20" s="98"/>
      <c r="GZN20" s="98"/>
      <c r="GZO20" s="98"/>
      <c r="GZP20" s="98"/>
      <c r="GZQ20" s="98"/>
      <c r="GZR20" s="98"/>
      <c r="GZS20" s="98"/>
      <c r="GZT20" s="98"/>
      <c r="GZU20" s="98"/>
      <c r="GZV20" s="98"/>
      <c r="GZW20" s="98"/>
      <c r="GZX20" s="98"/>
      <c r="GZY20" s="98"/>
      <c r="GZZ20" s="98"/>
      <c r="HAA20" s="98"/>
      <c r="HAB20" s="98"/>
      <c r="HAC20" s="98"/>
      <c r="HAD20" s="98"/>
      <c r="HAE20" s="98"/>
      <c r="HAF20" s="98"/>
      <c r="HAG20" s="98"/>
      <c r="HAH20" s="98"/>
      <c r="HAI20" s="98"/>
      <c r="HAJ20" s="98"/>
      <c r="HAK20" s="98"/>
      <c r="HAL20" s="98"/>
      <c r="HAM20" s="98"/>
      <c r="HAN20" s="98"/>
      <c r="HAO20" s="98"/>
      <c r="HAP20" s="98"/>
      <c r="HAQ20" s="98"/>
      <c r="HAR20" s="98"/>
      <c r="HAS20" s="98"/>
      <c r="HAT20" s="98"/>
      <c r="HAU20" s="98"/>
      <c r="HAV20" s="98"/>
      <c r="HAW20" s="98"/>
      <c r="HAX20" s="98"/>
      <c r="HAY20" s="98"/>
      <c r="HAZ20" s="98"/>
      <c r="HBA20" s="98"/>
      <c r="HBB20" s="98"/>
      <c r="HBC20" s="98"/>
      <c r="HBD20" s="98"/>
      <c r="HBE20" s="98"/>
      <c r="HBF20" s="98"/>
      <c r="HBG20" s="98"/>
      <c r="HBH20" s="98"/>
      <c r="HBI20" s="98"/>
      <c r="HBJ20" s="98"/>
      <c r="HBK20" s="98"/>
      <c r="HBL20" s="98"/>
      <c r="HBM20" s="98"/>
      <c r="HBN20" s="98"/>
      <c r="HBO20" s="98"/>
      <c r="HBP20" s="98"/>
      <c r="HBQ20" s="98"/>
      <c r="HBR20" s="98"/>
      <c r="HBS20" s="98"/>
      <c r="HBT20" s="98"/>
      <c r="HBU20" s="98"/>
      <c r="HBV20" s="98"/>
      <c r="HBW20" s="98"/>
      <c r="HBX20" s="98"/>
      <c r="HBY20" s="98"/>
      <c r="HBZ20" s="98"/>
      <c r="HCA20" s="98"/>
      <c r="HCB20" s="98"/>
      <c r="HCC20" s="98"/>
      <c r="HCD20" s="98"/>
      <c r="HCE20" s="98"/>
      <c r="HCF20" s="98"/>
      <c r="HCG20" s="98"/>
      <c r="HCH20" s="98"/>
      <c r="HCI20" s="98"/>
      <c r="HCJ20" s="98"/>
      <c r="HCK20" s="98"/>
      <c r="HCL20" s="98"/>
      <c r="HCM20" s="98"/>
      <c r="HCN20" s="98"/>
      <c r="HCO20" s="98"/>
      <c r="HCP20" s="98"/>
      <c r="HCQ20" s="98"/>
      <c r="HCR20" s="98"/>
      <c r="HCS20" s="98"/>
      <c r="HCT20" s="98"/>
      <c r="HCU20" s="98"/>
      <c r="HCV20" s="98"/>
      <c r="HCW20" s="98"/>
      <c r="HCX20" s="98"/>
      <c r="HCY20" s="98"/>
      <c r="HCZ20" s="98"/>
      <c r="HDA20" s="98"/>
      <c r="HDB20" s="98"/>
      <c r="HDC20" s="98"/>
      <c r="HDD20" s="98"/>
      <c r="HDE20" s="98"/>
      <c r="HDF20" s="98"/>
      <c r="HDG20" s="98"/>
      <c r="HDH20" s="98"/>
      <c r="HDI20" s="98"/>
      <c r="HDJ20" s="98"/>
      <c r="HDK20" s="98"/>
      <c r="HDL20" s="98"/>
      <c r="HDM20" s="98"/>
      <c r="HDN20" s="98"/>
      <c r="HDO20" s="98"/>
      <c r="HDP20" s="98"/>
      <c r="HDQ20" s="98"/>
      <c r="HDR20" s="98"/>
      <c r="HDS20" s="98"/>
      <c r="HDT20" s="98"/>
      <c r="HDU20" s="98"/>
      <c r="HDV20" s="98"/>
      <c r="HDW20" s="98"/>
      <c r="HDX20" s="98"/>
      <c r="HDY20" s="98"/>
      <c r="HDZ20" s="98"/>
      <c r="HEA20" s="98"/>
      <c r="HEB20" s="98"/>
      <c r="HEC20" s="98"/>
      <c r="HED20" s="98"/>
      <c r="HEE20" s="98"/>
      <c r="HEF20" s="98"/>
      <c r="HEG20" s="98"/>
      <c r="HEH20" s="98"/>
      <c r="HEI20" s="98"/>
      <c r="HEJ20" s="98"/>
      <c r="HEK20" s="98"/>
      <c r="HEL20" s="98"/>
      <c r="HEM20" s="98"/>
      <c r="HEN20" s="98"/>
      <c r="HEO20" s="98"/>
      <c r="HEP20" s="98"/>
      <c r="HEQ20" s="98"/>
      <c r="HER20" s="98"/>
      <c r="HES20" s="98"/>
      <c r="HET20" s="98"/>
      <c r="HEU20" s="98"/>
      <c r="HEV20" s="98"/>
      <c r="HEW20" s="98"/>
      <c r="HEX20" s="98"/>
      <c r="HEY20" s="98"/>
      <c r="HEZ20" s="98"/>
      <c r="HFA20" s="98"/>
      <c r="HFB20" s="98"/>
      <c r="HFC20" s="98"/>
      <c r="HFD20" s="98"/>
      <c r="HFE20" s="98"/>
      <c r="HFF20" s="98"/>
      <c r="HFG20" s="98"/>
      <c r="HFH20" s="98"/>
      <c r="HFI20" s="98"/>
      <c r="HFJ20" s="98"/>
      <c r="HFK20" s="98"/>
      <c r="HFL20" s="98"/>
      <c r="HFM20" s="98"/>
      <c r="HFN20" s="98"/>
      <c r="HFO20" s="98"/>
      <c r="HFP20" s="98"/>
      <c r="HFQ20" s="98"/>
      <c r="HFR20" s="98"/>
      <c r="HFS20" s="98"/>
      <c r="HFT20" s="98"/>
      <c r="HFU20" s="98"/>
      <c r="HFV20" s="98"/>
      <c r="HFW20" s="98"/>
      <c r="HFX20" s="98"/>
      <c r="HFY20" s="98"/>
      <c r="HFZ20" s="98"/>
      <c r="HGA20" s="98"/>
      <c r="HGB20" s="98"/>
      <c r="HGC20" s="98"/>
      <c r="HGD20" s="98"/>
      <c r="HGE20" s="98"/>
      <c r="HGF20" s="98"/>
      <c r="HGG20" s="98"/>
      <c r="HGH20" s="98"/>
      <c r="HGI20" s="98"/>
      <c r="HGJ20" s="98"/>
      <c r="HGK20" s="98"/>
      <c r="HGL20" s="98"/>
      <c r="HGM20" s="98"/>
      <c r="HGN20" s="98"/>
      <c r="HGO20" s="98"/>
      <c r="HGP20" s="98"/>
      <c r="HGQ20" s="98"/>
      <c r="HGR20" s="98"/>
      <c r="HGS20" s="98"/>
      <c r="HGT20" s="98"/>
      <c r="HGU20" s="98"/>
      <c r="HGV20" s="98"/>
      <c r="HGW20" s="98"/>
      <c r="HGX20" s="98"/>
      <c r="HGY20" s="98"/>
      <c r="HGZ20" s="98"/>
      <c r="HHA20" s="98"/>
      <c r="HHB20" s="98"/>
      <c r="HHC20" s="98"/>
      <c r="HHD20" s="98"/>
      <c r="HHE20" s="98"/>
      <c r="HHF20" s="98"/>
      <c r="HHG20" s="98"/>
      <c r="HHH20" s="98"/>
      <c r="HHI20" s="98"/>
      <c r="HHJ20" s="98"/>
      <c r="HHK20" s="98"/>
      <c r="HHL20" s="98"/>
      <c r="HHM20" s="98"/>
      <c r="HHN20" s="98"/>
      <c r="HHO20" s="98"/>
      <c r="HHP20" s="98"/>
      <c r="HHQ20" s="98"/>
      <c r="HHR20" s="98"/>
      <c r="HHS20" s="98"/>
      <c r="HHT20" s="98"/>
      <c r="HHU20" s="98"/>
      <c r="HHV20" s="98"/>
      <c r="HHW20" s="98"/>
      <c r="HHX20" s="98"/>
      <c r="HHY20" s="98"/>
      <c r="HHZ20" s="98"/>
      <c r="HIA20" s="98"/>
      <c r="HIB20" s="98"/>
      <c r="HIC20" s="98"/>
      <c r="HID20" s="98"/>
      <c r="HIE20" s="98"/>
      <c r="HIF20" s="98"/>
      <c r="HIG20" s="98"/>
      <c r="HIH20" s="98"/>
      <c r="HII20" s="98"/>
      <c r="HIJ20" s="98"/>
      <c r="HIK20" s="98"/>
      <c r="HIL20" s="98"/>
      <c r="HIM20" s="98"/>
      <c r="HIN20" s="98"/>
      <c r="HIO20" s="98"/>
      <c r="HIP20" s="98"/>
      <c r="HIQ20" s="98"/>
      <c r="HIR20" s="98"/>
      <c r="HIS20" s="98"/>
      <c r="HIT20" s="98"/>
      <c r="HIU20" s="98"/>
      <c r="HIV20" s="98"/>
      <c r="HIW20" s="98"/>
      <c r="HIX20" s="98"/>
      <c r="HIY20" s="98"/>
      <c r="HIZ20" s="98"/>
      <c r="HJA20" s="98"/>
      <c r="HJB20" s="98"/>
      <c r="HJC20" s="98"/>
      <c r="HJD20" s="98"/>
      <c r="HJE20" s="98"/>
      <c r="HJF20" s="98"/>
      <c r="HJG20" s="98"/>
      <c r="HJH20" s="98"/>
      <c r="HJI20" s="98"/>
      <c r="HJJ20" s="98"/>
      <c r="HJK20" s="98"/>
      <c r="HJL20" s="98"/>
      <c r="HJM20" s="98"/>
      <c r="HJN20" s="98"/>
      <c r="HJO20" s="98"/>
      <c r="HJP20" s="98"/>
      <c r="HJQ20" s="98"/>
      <c r="HJR20" s="98"/>
      <c r="HJS20" s="98"/>
      <c r="HJT20" s="98"/>
      <c r="HJU20" s="98"/>
      <c r="HJV20" s="98"/>
      <c r="HJW20" s="98"/>
      <c r="HJX20" s="98"/>
      <c r="HJY20" s="98"/>
      <c r="HJZ20" s="98"/>
      <c r="HKA20" s="98"/>
      <c r="HKB20" s="98"/>
      <c r="HKC20" s="98"/>
      <c r="HKD20" s="98"/>
      <c r="HKE20" s="98"/>
      <c r="HKF20" s="98"/>
      <c r="HKG20" s="98"/>
      <c r="HKH20" s="98"/>
      <c r="HKI20" s="98"/>
      <c r="HKJ20" s="98"/>
      <c r="HKK20" s="98"/>
      <c r="HKL20" s="98"/>
      <c r="HKM20" s="98"/>
      <c r="HKN20" s="98"/>
      <c r="HKO20" s="98"/>
      <c r="HKP20" s="98"/>
      <c r="HKQ20" s="98"/>
      <c r="HKR20" s="98"/>
      <c r="HKS20" s="98"/>
      <c r="HKT20" s="98"/>
      <c r="HKU20" s="98"/>
      <c r="HKV20" s="98"/>
      <c r="HKW20" s="98"/>
      <c r="HKX20" s="98"/>
      <c r="HKY20" s="98"/>
      <c r="HKZ20" s="98"/>
      <c r="HLA20" s="98"/>
      <c r="HLB20" s="98"/>
      <c r="HLC20" s="98"/>
      <c r="HLD20" s="98"/>
      <c r="HLE20" s="98"/>
      <c r="HLF20" s="98"/>
      <c r="HLG20" s="98"/>
      <c r="HLH20" s="98"/>
      <c r="HLI20" s="98"/>
      <c r="HLJ20" s="98"/>
      <c r="HLK20" s="98"/>
      <c r="HLL20" s="98"/>
      <c r="HLM20" s="98"/>
      <c r="HLN20" s="98"/>
      <c r="HLO20" s="98"/>
      <c r="HLP20" s="98"/>
      <c r="HLQ20" s="98"/>
      <c r="HLR20" s="98"/>
      <c r="HLS20" s="98"/>
      <c r="HLT20" s="98"/>
      <c r="HLU20" s="98"/>
      <c r="HLV20" s="98"/>
      <c r="HLW20" s="98"/>
      <c r="HLX20" s="98"/>
      <c r="HLY20" s="98"/>
      <c r="HLZ20" s="98"/>
      <c r="HMA20" s="98"/>
      <c r="HMB20" s="98"/>
      <c r="HMC20" s="98"/>
      <c r="HMD20" s="98"/>
      <c r="HME20" s="98"/>
      <c r="HMF20" s="98"/>
      <c r="HMG20" s="98"/>
      <c r="HMH20" s="98"/>
      <c r="HMI20" s="98"/>
      <c r="HMJ20" s="98"/>
      <c r="HMK20" s="98"/>
      <c r="HML20" s="98"/>
      <c r="HMM20" s="98"/>
      <c r="HMN20" s="98"/>
      <c r="HMO20" s="98"/>
      <c r="HMP20" s="98"/>
      <c r="HMQ20" s="98"/>
      <c r="HMR20" s="98"/>
      <c r="HMS20" s="98"/>
      <c r="HMT20" s="98"/>
      <c r="HMU20" s="98"/>
      <c r="HMV20" s="98"/>
      <c r="HMW20" s="98"/>
      <c r="HMX20" s="98"/>
      <c r="HMY20" s="98"/>
      <c r="HMZ20" s="98"/>
      <c r="HNA20" s="98"/>
      <c r="HNB20" s="98"/>
      <c r="HNC20" s="98"/>
      <c r="HND20" s="98"/>
      <c r="HNE20" s="98"/>
      <c r="HNF20" s="98"/>
      <c r="HNG20" s="98"/>
      <c r="HNH20" s="98"/>
      <c r="HNI20" s="98"/>
      <c r="HNJ20" s="98"/>
      <c r="HNK20" s="98"/>
      <c r="HNL20" s="98"/>
      <c r="HNM20" s="98"/>
      <c r="HNN20" s="98"/>
      <c r="HNO20" s="98"/>
      <c r="HNP20" s="98"/>
      <c r="HNQ20" s="98"/>
      <c r="HNR20" s="98"/>
      <c r="HNS20" s="98"/>
      <c r="HNT20" s="98"/>
      <c r="HNU20" s="98"/>
      <c r="HNV20" s="98"/>
      <c r="HNW20" s="98"/>
      <c r="HNX20" s="98"/>
      <c r="HNY20" s="98"/>
      <c r="HNZ20" s="98"/>
      <c r="HOA20" s="98"/>
      <c r="HOB20" s="98"/>
      <c r="HOC20" s="98"/>
      <c r="HOD20" s="98"/>
      <c r="HOE20" s="98"/>
      <c r="HOF20" s="98"/>
      <c r="HOG20" s="98"/>
      <c r="HOH20" s="98"/>
      <c r="HOI20" s="98"/>
      <c r="HOJ20" s="98"/>
      <c r="HOK20" s="98"/>
      <c r="HOL20" s="98"/>
      <c r="HOM20" s="98"/>
      <c r="HON20" s="98"/>
      <c r="HOO20" s="98"/>
      <c r="HOP20" s="98"/>
      <c r="HOQ20" s="98"/>
      <c r="HOR20" s="98"/>
      <c r="HOS20" s="98"/>
      <c r="HOT20" s="98"/>
      <c r="HOU20" s="98"/>
      <c r="HOV20" s="98"/>
      <c r="HOW20" s="98"/>
      <c r="HOX20" s="98"/>
      <c r="HOY20" s="98"/>
      <c r="HOZ20" s="98"/>
      <c r="HPA20" s="98"/>
      <c r="HPB20" s="98"/>
      <c r="HPC20" s="98"/>
      <c r="HPD20" s="98"/>
      <c r="HPE20" s="98"/>
      <c r="HPF20" s="98"/>
      <c r="HPG20" s="98"/>
      <c r="HPH20" s="98"/>
      <c r="HPI20" s="98"/>
      <c r="HPJ20" s="98"/>
      <c r="HPK20" s="98"/>
      <c r="HPL20" s="98"/>
      <c r="HPM20" s="98"/>
      <c r="HPN20" s="98"/>
      <c r="HPO20" s="98"/>
      <c r="HPP20" s="98"/>
      <c r="HPQ20" s="98"/>
      <c r="HPR20" s="98"/>
      <c r="HPS20" s="98"/>
      <c r="HPT20" s="98"/>
      <c r="HPU20" s="98"/>
      <c r="HPV20" s="98"/>
      <c r="HPW20" s="98"/>
      <c r="HPX20" s="98"/>
      <c r="HPY20" s="98"/>
      <c r="HPZ20" s="98"/>
      <c r="HQA20" s="98"/>
      <c r="HQB20" s="98"/>
      <c r="HQC20" s="98"/>
      <c r="HQD20" s="98"/>
      <c r="HQE20" s="98"/>
      <c r="HQF20" s="98"/>
      <c r="HQG20" s="98"/>
      <c r="HQH20" s="98"/>
      <c r="HQI20" s="98"/>
      <c r="HQJ20" s="98"/>
      <c r="HQK20" s="98"/>
      <c r="HQL20" s="98"/>
      <c r="HQM20" s="98"/>
      <c r="HQN20" s="98"/>
      <c r="HQO20" s="98"/>
      <c r="HQP20" s="98"/>
      <c r="HQQ20" s="98"/>
      <c r="HQR20" s="98"/>
      <c r="HQS20" s="98"/>
      <c r="HQT20" s="98"/>
      <c r="HQU20" s="98"/>
      <c r="HQV20" s="98"/>
      <c r="HQW20" s="98"/>
      <c r="HQX20" s="98"/>
      <c r="HQY20" s="98"/>
      <c r="HQZ20" s="98"/>
      <c r="HRA20" s="98"/>
      <c r="HRB20" s="98"/>
      <c r="HRC20" s="98"/>
      <c r="HRD20" s="98"/>
      <c r="HRE20" s="98"/>
      <c r="HRF20" s="98"/>
      <c r="HRG20" s="98"/>
      <c r="HRH20" s="98"/>
      <c r="HRI20" s="98"/>
      <c r="HRJ20" s="98"/>
      <c r="HRK20" s="98"/>
      <c r="HRL20" s="98"/>
      <c r="HRM20" s="98"/>
      <c r="HRN20" s="98"/>
      <c r="HRO20" s="98"/>
      <c r="HRP20" s="98"/>
      <c r="HRQ20" s="98"/>
      <c r="HRR20" s="98"/>
      <c r="HRS20" s="98"/>
      <c r="HRT20" s="98"/>
      <c r="HRU20" s="98"/>
      <c r="HRV20" s="98"/>
      <c r="HRW20" s="98"/>
      <c r="HRX20" s="98"/>
      <c r="HRY20" s="98"/>
      <c r="HRZ20" s="98"/>
      <c r="HSA20" s="98"/>
      <c r="HSB20" s="98"/>
      <c r="HSC20" s="98"/>
      <c r="HSD20" s="98"/>
      <c r="HSE20" s="98"/>
      <c r="HSF20" s="98"/>
      <c r="HSG20" s="98"/>
      <c r="HSH20" s="98"/>
      <c r="HSI20" s="98"/>
      <c r="HSJ20" s="98"/>
      <c r="HSK20" s="98"/>
      <c r="HSL20" s="98"/>
      <c r="HSM20" s="98"/>
      <c r="HSN20" s="98"/>
      <c r="HSO20" s="98"/>
      <c r="HSP20" s="98"/>
      <c r="HSQ20" s="98"/>
      <c r="HSR20" s="98"/>
      <c r="HSS20" s="98"/>
      <c r="HST20" s="98"/>
      <c r="HSU20" s="98"/>
      <c r="HSV20" s="98"/>
      <c r="HSW20" s="98"/>
      <c r="HSX20" s="98"/>
      <c r="HSY20" s="98"/>
      <c r="HSZ20" s="98"/>
      <c r="HTA20" s="98"/>
      <c r="HTB20" s="98"/>
      <c r="HTC20" s="98"/>
      <c r="HTD20" s="98"/>
      <c r="HTE20" s="98"/>
      <c r="HTF20" s="98"/>
      <c r="HTG20" s="98"/>
      <c r="HTH20" s="98"/>
      <c r="HTI20" s="98"/>
      <c r="HTJ20" s="98"/>
      <c r="HTK20" s="98"/>
      <c r="HTL20" s="98"/>
      <c r="HTM20" s="98"/>
      <c r="HTN20" s="98"/>
      <c r="HTO20" s="98"/>
      <c r="HTP20" s="98"/>
      <c r="HTQ20" s="98"/>
      <c r="HTR20" s="98"/>
      <c r="HTS20" s="98"/>
      <c r="HTT20" s="98"/>
      <c r="HTU20" s="98"/>
      <c r="HTV20" s="98"/>
      <c r="HTW20" s="98"/>
      <c r="HTX20" s="98"/>
      <c r="HTY20" s="98"/>
      <c r="HTZ20" s="98"/>
      <c r="HUA20" s="98"/>
      <c r="HUB20" s="98"/>
      <c r="HUC20" s="98"/>
      <c r="HUD20" s="98"/>
      <c r="HUE20" s="98"/>
      <c r="HUF20" s="98"/>
      <c r="HUG20" s="98"/>
      <c r="HUH20" s="98"/>
      <c r="HUI20" s="98"/>
      <c r="HUJ20" s="98"/>
      <c r="HUK20" s="98"/>
      <c r="HUL20" s="98"/>
      <c r="HUM20" s="98"/>
      <c r="HUN20" s="98"/>
      <c r="HUO20" s="98"/>
      <c r="HUP20" s="98"/>
      <c r="HUQ20" s="98"/>
      <c r="HUR20" s="98"/>
      <c r="HUS20" s="98"/>
      <c r="HUT20" s="98"/>
      <c r="HUU20" s="98"/>
      <c r="HUV20" s="98"/>
      <c r="HUW20" s="98"/>
      <c r="HUX20" s="98"/>
      <c r="HUY20" s="98"/>
      <c r="HUZ20" s="98"/>
      <c r="HVA20" s="98"/>
      <c r="HVB20" s="98"/>
      <c r="HVC20" s="98"/>
      <c r="HVD20" s="98"/>
      <c r="HVE20" s="98"/>
      <c r="HVF20" s="98"/>
      <c r="HVG20" s="98"/>
      <c r="HVH20" s="98"/>
      <c r="HVI20" s="98"/>
      <c r="HVJ20" s="98"/>
      <c r="HVK20" s="98"/>
      <c r="HVL20" s="98"/>
      <c r="HVM20" s="98"/>
      <c r="HVN20" s="98"/>
      <c r="HVO20" s="98"/>
      <c r="HVP20" s="98"/>
      <c r="HVQ20" s="98"/>
      <c r="HVR20" s="98"/>
      <c r="HVS20" s="98"/>
      <c r="HVT20" s="98"/>
      <c r="HVU20" s="98"/>
      <c r="HVV20" s="98"/>
      <c r="HVW20" s="98"/>
      <c r="HVX20" s="98"/>
      <c r="HVY20" s="98"/>
      <c r="HVZ20" s="98"/>
      <c r="HWA20" s="98"/>
      <c r="HWB20" s="98"/>
      <c r="HWC20" s="98"/>
      <c r="HWD20" s="98"/>
      <c r="HWE20" s="98"/>
      <c r="HWF20" s="98"/>
      <c r="HWG20" s="98"/>
      <c r="HWH20" s="98"/>
      <c r="HWI20" s="98"/>
      <c r="HWJ20" s="98"/>
      <c r="HWK20" s="98"/>
      <c r="HWL20" s="98"/>
      <c r="HWM20" s="98"/>
      <c r="HWN20" s="98"/>
      <c r="HWO20" s="98"/>
      <c r="HWP20" s="98"/>
      <c r="HWQ20" s="98"/>
      <c r="HWR20" s="98"/>
      <c r="HWS20" s="98"/>
      <c r="HWT20" s="98"/>
      <c r="HWU20" s="98"/>
      <c r="HWV20" s="98"/>
      <c r="HWW20" s="98"/>
      <c r="HWX20" s="98"/>
      <c r="HWY20" s="98"/>
      <c r="HWZ20" s="98"/>
      <c r="HXA20" s="98"/>
      <c r="HXB20" s="98"/>
      <c r="HXC20" s="98"/>
      <c r="HXD20" s="98"/>
      <c r="HXE20" s="98"/>
      <c r="HXF20" s="98"/>
      <c r="HXG20" s="98"/>
      <c r="HXH20" s="98"/>
      <c r="HXI20" s="98"/>
      <c r="HXJ20" s="98"/>
      <c r="HXK20" s="98"/>
      <c r="HXL20" s="98"/>
      <c r="HXM20" s="98"/>
      <c r="HXN20" s="98"/>
      <c r="HXO20" s="98"/>
      <c r="HXP20" s="98"/>
      <c r="HXQ20" s="98"/>
      <c r="HXR20" s="98"/>
      <c r="HXS20" s="98"/>
      <c r="HXT20" s="98"/>
      <c r="HXU20" s="98"/>
      <c r="HXV20" s="98"/>
      <c r="HXW20" s="98"/>
      <c r="HXX20" s="98"/>
      <c r="HXY20" s="98"/>
      <c r="HXZ20" s="98"/>
      <c r="HYA20" s="98"/>
      <c r="HYB20" s="98"/>
      <c r="HYC20" s="98"/>
      <c r="HYD20" s="98"/>
      <c r="HYE20" s="98"/>
      <c r="HYF20" s="98"/>
      <c r="HYG20" s="98"/>
      <c r="HYH20" s="98"/>
      <c r="HYI20" s="98"/>
      <c r="HYJ20" s="98"/>
      <c r="HYK20" s="98"/>
      <c r="HYL20" s="98"/>
      <c r="HYM20" s="98"/>
      <c r="HYN20" s="98"/>
      <c r="HYO20" s="98"/>
      <c r="HYP20" s="98"/>
      <c r="HYQ20" s="98"/>
      <c r="HYR20" s="98"/>
      <c r="HYS20" s="98"/>
      <c r="HYT20" s="98"/>
      <c r="HYU20" s="98"/>
      <c r="HYV20" s="98"/>
      <c r="HYW20" s="98"/>
      <c r="HYX20" s="98"/>
      <c r="HYY20" s="98"/>
      <c r="HYZ20" s="98"/>
      <c r="HZA20" s="98"/>
      <c r="HZB20" s="98"/>
      <c r="HZC20" s="98"/>
      <c r="HZD20" s="98"/>
      <c r="HZE20" s="98"/>
      <c r="HZF20" s="98"/>
      <c r="HZG20" s="98"/>
      <c r="HZH20" s="98"/>
      <c r="HZI20" s="98"/>
      <c r="HZJ20" s="98"/>
      <c r="HZK20" s="98"/>
      <c r="HZL20" s="98"/>
      <c r="HZM20" s="98"/>
      <c r="HZN20" s="98"/>
      <c r="HZO20" s="98"/>
      <c r="HZP20" s="98"/>
      <c r="HZQ20" s="98"/>
      <c r="HZR20" s="98"/>
      <c r="HZS20" s="98"/>
      <c r="HZT20" s="98"/>
      <c r="HZU20" s="98"/>
      <c r="HZV20" s="98"/>
      <c r="HZW20" s="98"/>
      <c r="HZX20" s="98"/>
      <c r="HZY20" s="98"/>
      <c r="HZZ20" s="98"/>
      <c r="IAA20" s="98"/>
      <c r="IAB20" s="98"/>
      <c r="IAC20" s="98"/>
      <c r="IAD20" s="98"/>
      <c r="IAE20" s="98"/>
      <c r="IAF20" s="98"/>
      <c r="IAG20" s="98"/>
      <c r="IAH20" s="98"/>
      <c r="IAI20" s="98"/>
      <c r="IAJ20" s="98"/>
      <c r="IAK20" s="98"/>
      <c r="IAL20" s="98"/>
      <c r="IAM20" s="98"/>
      <c r="IAN20" s="98"/>
      <c r="IAO20" s="98"/>
      <c r="IAP20" s="98"/>
      <c r="IAQ20" s="98"/>
      <c r="IAR20" s="98"/>
      <c r="IAS20" s="98"/>
      <c r="IAT20" s="98"/>
      <c r="IAU20" s="98"/>
      <c r="IAV20" s="98"/>
      <c r="IAW20" s="98"/>
      <c r="IAX20" s="98"/>
      <c r="IAY20" s="98"/>
      <c r="IAZ20" s="98"/>
      <c r="IBA20" s="98"/>
      <c r="IBB20" s="98"/>
      <c r="IBC20" s="98"/>
      <c r="IBD20" s="98"/>
      <c r="IBE20" s="98"/>
      <c r="IBF20" s="98"/>
      <c r="IBG20" s="98"/>
      <c r="IBH20" s="98"/>
      <c r="IBI20" s="98"/>
      <c r="IBJ20" s="98"/>
      <c r="IBK20" s="98"/>
      <c r="IBL20" s="98"/>
      <c r="IBM20" s="98"/>
      <c r="IBN20" s="98"/>
      <c r="IBO20" s="98"/>
      <c r="IBP20" s="98"/>
      <c r="IBQ20" s="98"/>
      <c r="IBR20" s="98"/>
      <c r="IBS20" s="98"/>
      <c r="IBT20" s="98"/>
      <c r="IBU20" s="98"/>
      <c r="IBV20" s="98"/>
      <c r="IBW20" s="98"/>
      <c r="IBX20" s="98"/>
      <c r="IBY20" s="98"/>
      <c r="IBZ20" s="98"/>
      <c r="ICA20" s="98"/>
      <c r="ICB20" s="98"/>
      <c r="ICC20" s="98"/>
      <c r="ICD20" s="98"/>
      <c r="ICE20" s="98"/>
      <c r="ICF20" s="98"/>
      <c r="ICG20" s="98"/>
      <c r="ICH20" s="98"/>
      <c r="ICI20" s="98"/>
      <c r="ICJ20" s="98"/>
      <c r="ICK20" s="98"/>
      <c r="ICL20" s="98"/>
      <c r="ICM20" s="98"/>
      <c r="ICN20" s="98"/>
      <c r="ICO20" s="98"/>
      <c r="ICP20" s="98"/>
      <c r="ICQ20" s="98"/>
      <c r="ICR20" s="98"/>
      <c r="ICS20" s="98"/>
      <c r="ICT20" s="98"/>
      <c r="ICU20" s="98"/>
      <c r="ICV20" s="98"/>
      <c r="ICW20" s="98"/>
      <c r="ICX20" s="98"/>
      <c r="ICY20" s="98"/>
      <c r="ICZ20" s="98"/>
      <c r="IDA20" s="98"/>
      <c r="IDB20" s="98"/>
      <c r="IDC20" s="98"/>
      <c r="IDD20" s="98"/>
      <c r="IDE20" s="98"/>
      <c r="IDF20" s="98"/>
      <c r="IDG20" s="98"/>
      <c r="IDH20" s="98"/>
      <c r="IDI20" s="98"/>
      <c r="IDJ20" s="98"/>
      <c r="IDK20" s="98"/>
      <c r="IDL20" s="98"/>
      <c r="IDM20" s="98"/>
      <c r="IDN20" s="98"/>
      <c r="IDO20" s="98"/>
      <c r="IDP20" s="98"/>
      <c r="IDQ20" s="98"/>
      <c r="IDR20" s="98"/>
      <c r="IDS20" s="98"/>
      <c r="IDT20" s="98"/>
      <c r="IDU20" s="98"/>
      <c r="IDV20" s="98"/>
      <c r="IDW20" s="98"/>
      <c r="IDX20" s="98"/>
      <c r="IDY20" s="98"/>
      <c r="IDZ20" s="98"/>
      <c r="IEA20" s="98"/>
      <c r="IEB20" s="98"/>
      <c r="IEC20" s="98"/>
      <c r="IED20" s="98"/>
      <c r="IEE20" s="98"/>
      <c r="IEF20" s="98"/>
      <c r="IEG20" s="98"/>
      <c r="IEH20" s="98"/>
      <c r="IEI20" s="98"/>
      <c r="IEJ20" s="98"/>
      <c r="IEK20" s="98"/>
      <c r="IEL20" s="98"/>
      <c r="IEM20" s="98"/>
      <c r="IEN20" s="98"/>
      <c r="IEO20" s="98"/>
      <c r="IEP20" s="98"/>
      <c r="IEQ20" s="98"/>
      <c r="IER20" s="98"/>
      <c r="IES20" s="98"/>
      <c r="IET20" s="98"/>
      <c r="IEU20" s="98"/>
      <c r="IEV20" s="98"/>
      <c r="IEW20" s="98"/>
      <c r="IEX20" s="98"/>
      <c r="IEY20" s="98"/>
      <c r="IEZ20" s="98"/>
      <c r="IFA20" s="98"/>
      <c r="IFB20" s="98"/>
      <c r="IFC20" s="98"/>
      <c r="IFD20" s="98"/>
      <c r="IFE20" s="98"/>
      <c r="IFF20" s="98"/>
      <c r="IFG20" s="98"/>
      <c r="IFH20" s="98"/>
      <c r="IFI20" s="98"/>
      <c r="IFJ20" s="98"/>
      <c r="IFK20" s="98"/>
      <c r="IFL20" s="98"/>
      <c r="IFM20" s="98"/>
      <c r="IFN20" s="98"/>
      <c r="IFO20" s="98"/>
      <c r="IFP20" s="98"/>
      <c r="IFQ20" s="98"/>
      <c r="IFR20" s="98"/>
      <c r="IFS20" s="98"/>
      <c r="IFT20" s="98"/>
      <c r="IFU20" s="98"/>
      <c r="IFV20" s="98"/>
      <c r="IFW20" s="98"/>
      <c r="IFX20" s="98"/>
      <c r="IFY20" s="98"/>
      <c r="IFZ20" s="98"/>
      <c r="IGA20" s="98"/>
      <c r="IGB20" s="98"/>
      <c r="IGC20" s="98"/>
      <c r="IGD20" s="98"/>
      <c r="IGE20" s="98"/>
      <c r="IGF20" s="98"/>
      <c r="IGG20" s="98"/>
      <c r="IGH20" s="98"/>
      <c r="IGI20" s="98"/>
      <c r="IGJ20" s="98"/>
      <c r="IGK20" s="98"/>
      <c r="IGL20" s="98"/>
      <c r="IGM20" s="98"/>
      <c r="IGN20" s="98"/>
      <c r="IGO20" s="98"/>
      <c r="IGP20" s="98"/>
      <c r="IGQ20" s="98"/>
      <c r="IGR20" s="98"/>
      <c r="IGS20" s="98"/>
      <c r="IGT20" s="98"/>
      <c r="IGU20" s="98"/>
      <c r="IGV20" s="98"/>
      <c r="IGW20" s="98"/>
      <c r="IGX20" s="98"/>
      <c r="IGY20" s="98"/>
      <c r="IGZ20" s="98"/>
      <c r="IHA20" s="98"/>
      <c r="IHB20" s="98"/>
      <c r="IHC20" s="98"/>
      <c r="IHD20" s="98"/>
      <c r="IHE20" s="98"/>
      <c r="IHF20" s="98"/>
      <c r="IHG20" s="98"/>
      <c r="IHH20" s="98"/>
      <c r="IHI20" s="98"/>
      <c r="IHJ20" s="98"/>
      <c r="IHK20" s="98"/>
      <c r="IHL20" s="98"/>
      <c r="IHM20" s="98"/>
      <c r="IHN20" s="98"/>
      <c r="IHO20" s="98"/>
      <c r="IHP20" s="98"/>
      <c r="IHQ20" s="98"/>
      <c r="IHR20" s="98"/>
      <c r="IHS20" s="98"/>
      <c r="IHT20" s="98"/>
      <c r="IHU20" s="98"/>
      <c r="IHV20" s="98"/>
      <c r="IHW20" s="98"/>
      <c r="IHX20" s="98"/>
      <c r="IHY20" s="98"/>
      <c r="IHZ20" s="98"/>
      <c r="IIA20" s="98"/>
      <c r="IIB20" s="98"/>
      <c r="IIC20" s="98"/>
      <c r="IID20" s="98"/>
      <c r="IIE20" s="98"/>
      <c r="IIF20" s="98"/>
      <c r="IIG20" s="98"/>
      <c r="IIH20" s="98"/>
      <c r="III20" s="98"/>
      <c r="IIJ20" s="98"/>
      <c r="IIK20" s="98"/>
      <c r="IIL20" s="98"/>
      <c r="IIM20" s="98"/>
      <c r="IIN20" s="98"/>
      <c r="IIO20" s="98"/>
      <c r="IIP20" s="98"/>
      <c r="IIQ20" s="98"/>
      <c r="IIR20" s="98"/>
      <c r="IIS20" s="98"/>
      <c r="IIT20" s="98"/>
      <c r="IIU20" s="98"/>
      <c r="IIV20" s="98"/>
      <c r="IIW20" s="98"/>
      <c r="IIX20" s="98"/>
      <c r="IIY20" s="98"/>
      <c r="IIZ20" s="98"/>
      <c r="IJA20" s="98"/>
      <c r="IJB20" s="98"/>
      <c r="IJC20" s="98"/>
      <c r="IJD20" s="98"/>
      <c r="IJE20" s="98"/>
      <c r="IJF20" s="98"/>
      <c r="IJG20" s="98"/>
      <c r="IJH20" s="98"/>
      <c r="IJI20" s="98"/>
      <c r="IJJ20" s="98"/>
      <c r="IJK20" s="98"/>
      <c r="IJL20" s="98"/>
      <c r="IJM20" s="98"/>
      <c r="IJN20" s="98"/>
      <c r="IJO20" s="98"/>
      <c r="IJP20" s="98"/>
      <c r="IJQ20" s="98"/>
      <c r="IJR20" s="98"/>
      <c r="IJS20" s="98"/>
      <c r="IJT20" s="98"/>
      <c r="IJU20" s="98"/>
      <c r="IJV20" s="98"/>
      <c r="IJW20" s="98"/>
      <c r="IJX20" s="98"/>
      <c r="IJY20" s="98"/>
      <c r="IJZ20" s="98"/>
      <c r="IKA20" s="98"/>
      <c r="IKB20" s="98"/>
      <c r="IKC20" s="98"/>
      <c r="IKD20" s="98"/>
      <c r="IKE20" s="98"/>
      <c r="IKF20" s="98"/>
      <c r="IKG20" s="98"/>
      <c r="IKH20" s="98"/>
      <c r="IKI20" s="98"/>
      <c r="IKJ20" s="98"/>
      <c r="IKK20" s="98"/>
      <c r="IKL20" s="98"/>
      <c r="IKM20" s="98"/>
      <c r="IKN20" s="98"/>
      <c r="IKO20" s="98"/>
      <c r="IKP20" s="98"/>
      <c r="IKQ20" s="98"/>
      <c r="IKR20" s="98"/>
      <c r="IKS20" s="98"/>
      <c r="IKT20" s="98"/>
      <c r="IKU20" s="98"/>
      <c r="IKV20" s="98"/>
      <c r="IKW20" s="98"/>
      <c r="IKX20" s="98"/>
      <c r="IKY20" s="98"/>
      <c r="IKZ20" s="98"/>
      <c r="ILA20" s="98"/>
      <c r="ILB20" s="98"/>
      <c r="ILC20" s="98"/>
      <c r="ILD20" s="98"/>
      <c r="ILE20" s="98"/>
      <c r="ILF20" s="98"/>
      <c r="ILG20" s="98"/>
      <c r="ILH20" s="98"/>
      <c r="ILI20" s="98"/>
      <c r="ILJ20" s="98"/>
      <c r="ILK20" s="98"/>
      <c r="ILL20" s="98"/>
      <c r="ILM20" s="98"/>
      <c r="ILN20" s="98"/>
      <c r="ILO20" s="98"/>
      <c r="ILP20" s="98"/>
      <c r="ILQ20" s="98"/>
      <c r="ILR20" s="98"/>
      <c r="ILS20" s="98"/>
      <c r="ILT20" s="98"/>
      <c r="ILU20" s="98"/>
      <c r="ILV20" s="98"/>
      <c r="ILW20" s="98"/>
      <c r="ILX20" s="98"/>
      <c r="ILY20" s="98"/>
      <c r="ILZ20" s="98"/>
      <c r="IMA20" s="98"/>
      <c r="IMB20" s="98"/>
      <c r="IMC20" s="98"/>
      <c r="IMD20" s="98"/>
      <c r="IME20" s="98"/>
      <c r="IMF20" s="98"/>
      <c r="IMG20" s="98"/>
      <c r="IMH20" s="98"/>
      <c r="IMI20" s="98"/>
      <c r="IMJ20" s="98"/>
      <c r="IMK20" s="98"/>
      <c r="IML20" s="98"/>
      <c r="IMM20" s="98"/>
      <c r="IMN20" s="98"/>
      <c r="IMO20" s="98"/>
      <c r="IMP20" s="98"/>
      <c r="IMQ20" s="98"/>
      <c r="IMR20" s="98"/>
      <c r="IMS20" s="98"/>
      <c r="IMT20" s="98"/>
      <c r="IMU20" s="98"/>
      <c r="IMV20" s="98"/>
      <c r="IMW20" s="98"/>
      <c r="IMX20" s="98"/>
      <c r="IMY20" s="98"/>
      <c r="IMZ20" s="98"/>
      <c r="INA20" s="98"/>
      <c r="INB20" s="98"/>
      <c r="INC20" s="98"/>
      <c r="IND20" s="98"/>
      <c r="INE20" s="98"/>
      <c r="INF20" s="98"/>
      <c r="ING20" s="98"/>
      <c r="INH20" s="98"/>
      <c r="INI20" s="98"/>
      <c r="INJ20" s="98"/>
      <c r="INK20" s="98"/>
      <c r="INL20" s="98"/>
      <c r="INM20" s="98"/>
      <c r="INN20" s="98"/>
      <c r="INO20" s="98"/>
      <c r="INP20" s="98"/>
      <c r="INQ20" s="98"/>
      <c r="INR20" s="98"/>
      <c r="INS20" s="98"/>
      <c r="INT20" s="98"/>
      <c r="INU20" s="98"/>
      <c r="INV20" s="98"/>
      <c r="INW20" s="98"/>
      <c r="INX20" s="98"/>
      <c r="INY20" s="98"/>
      <c r="INZ20" s="98"/>
      <c r="IOA20" s="98"/>
      <c r="IOB20" s="98"/>
      <c r="IOC20" s="98"/>
      <c r="IOD20" s="98"/>
      <c r="IOE20" s="98"/>
      <c r="IOF20" s="98"/>
      <c r="IOG20" s="98"/>
      <c r="IOH20" s="98"/>
      <c r="IOI20" s="98"/>
      <c r="IOJ20" s="98"/>
      <c r="IOK20" s="98"/>
      <c r="IOL20" s="98"/>
      <c r="IOM20" s="98"/>
      <c r="ION20" s="98"/>
      <c r="IOO20" s="98"/>
      <c r="IOP20" s="98"/>
      <c r="IOQ20" s="98"/>
      <c r="IOR20" s="98"/>
      <c r="IOS20" s="98"/>
      <c r="IOT20" s="98"/>
      <c r="IOU20" s="98"/>
      <c r="IOV20" s="98"/>
      <c r="IOW20" s="98"/>
      <c r="IOX20" s="98"/>
      <c r="IOY20" s="98"/>
      <c r="IOZ20" s="98"/>
      <c r="IPA20" s="98"/>
      <c r="IPB20" s="98"/>
      <c r="IPC20" s="98"/>
      <c r="IPD20" s="98"/>
      <c r="IPE20" s="98"/>
      <c r="IPF20" s="98"/>
      <c r="IPG20" s="98"/>
      <c r="IPH20" s="98"/>
      <c r="IPI20" s="98"/>
      <c r="IPJ20" s="98"/>
      <c r="IPK20" s="98"/>
      <c r="IPL20" s="98"/>
      <c r="IPM20" s="98"/>
      <c r="IPN20" s="98"/>
      <c r="IPO20" s="98"/>
      <c r="IPP20" s="98"/>
      <c r="IPQ20" s="98"/>
      <c r="IPR20" s="98"/>
      <c r="IPS20" s="98"/>
      <c r="IPT20" s="98"/>
      <c r="IPU20" s="98"/>
      <c r="IPV20" s="98"/>
      <c r="IPW20" s="98"/>
      <c r="IPX20" s="98"/>
      <c r="IPY20" s="98"/>
      <c r="IPZ20" s="98"/>
      <c r="IQA20" s="98"/>
      <c r="IQB20" s="98"/>
      <c r="IQC20" s="98"/>
      <c r="IQD20" s="98"/>
      <c r="IQE20" s="98"/>
      <c r="IQF20" s="98"/>
      <c r="IQG20" s="98"/>
      <c r="IQH20" s="98"/>
      <c r="IQI20" s="98"/>
      <c r="IQJ20" s="98"/>
      <c r="IQK20" s="98"/>
      <c r="IQL20" s="98"/>
      <c r="IQM20" s="98"/>
      <c r="IQN20" s="98"/>
      <c r="IQO20" s="98"/>
      <c r="IQP20" s="98"/>
      <c r="IQQ20" s="98"/>
      <c r="IQR20" s="98"/>
      <c r="IQS20" s="98"/>
      <c r="IQT20" s="98"/>
      <c r="IQU20" s="98"/>
      <c r="IQV20" s="98"/>
      <c r="IQW20" s="98"/>
      <c r="IQX20" s="98"/>
      <c r="IQY20" s="98"/>
      <c r="IQZ20" s="98"/>
      <c r="IRA20" s="98"/>
      <c r="IRB20" s="98"/>
      <c r="IRC20" s="98"/>
      <c r="IRD20" s="98"/>
      <c r="IRE20" s="98"/>
      <c r="IRF20" s="98"/>
      <c r="IRG20" s="98"/>
      <c r="IRH20" s="98"/>
      <c r="IRI20" s="98"/>
      <c r="IRJ20" s="98"/>
      <c r="IRK20" s="98"/>
      <c r="IRL20" s="98"/>
      <c r="IRM20" s="98"/>
      <c r="IRN20" s="98"/>
      <c r="IRO20" s="98"/>
      <c r="IRP20" s="98"/>
      <c r="IRQ20" s="98"/>
      <c r="IRR20" s="98"/>
      <c r="IRS20" s="98"/>
      <c r="IRT20" s="98"/>
      <c r="IRU20" s="98"/>
      <c r="IRV20" s="98"/>
      <c r="IRW20" s="98"/>
      <c r="IRX20" s="98"/>
      <c r="IRY20" s="98"/>
      <c r="IRZ20" s="98"/>
      <c r="ISA20" s="98"/>
      <c r="ISB20" s="98"/>
      <c r="ISC20" s="98"/>
      <c r="ISD20" s="98"/>
      <c r="ISE20" s="98"/>
      <c r="ISF20" s="98"/>
      <c r="ISG20" s="98"/>
      <c r="ISH20" s="98"/>
      <c r="ISI20" s="98"/>
      <c r="ISJ20" s="98"/>
      <c r="ISK20" s="98"/>
      <c r="ISL20" s="98"/>
      <c r="ISM20" s="98"/>
      <c r="ISN20" s="98"/>
      <c r="ISO20" s="98"/>
      <c r="ISP20" s="98"/>
      <c r="ISQ20" s="98"/>
      <c r="ISR20" s="98"/>
      <c r="ISS20" s="98"/>
      <c r="IST20" s="98"/>
      <c r="ISU20" s="98"/>
      <c r="ISV20" s="98"/>
      <c r="ISW20" s="98"/>
      <c r="ISX20" s="98"/>
      <c r="ISY20" s="98"/>
      <c r="ISZ20" s="98"/>
      <c r="ITA20" s="98"/>
      <c r="ITB20" s="98"/>
      <c r="ITC20" s="98"/>
      <c r="ITD20" s="98"/>
      <c r="ITE20" s="98"/>
      <c r="ITF20" s="98"/>
      <c r="ITG20" s="98"/>
      <c r="ITH20" s="98"/>
      <c r="ITI20" s="98"/>
      <c r="ITJ20" s="98"/>
      <c r="ITK20" s="98"/>
      <c r="ITL20" s="98"/>
      <c r="ITM20" s="98"/>
      <c r="ITN20" s="98"/>
      <c r="ITO20" s="98"/>
      <c r="ITP20" s="98"/>
      <c r="ITQ20" s="98"/>
      <c r="ITR20" s="98"/>
      <c r="ITS20" s="98"/>
      <c r="ITT20" s="98"/>
      <c r="ITU20" s="98"/>
      <c r="ITV20" s="98"/>
      <c r="ITW20" s="98"/>
      <c r="ITX20" s="98"/>
      <c r="ITY20" s="98"/>
      <c r="ITZ20" s="98"/>
      <c r="IUA20" s="98"/>
      <c r="IUB20" s="98"/>
      <c r="IUC20" s="98"/>
      <c r="IUD20" s="98"/>
      <c r="IUE20" s="98"/>
      <c r="IUF20" s="98"/>
      <c r="IUG20" s="98"/>
      <c r="IUH20" s="98"/>
      <c r="IUI20" s="98"/>
      <c r="IUJ20" s="98"/>
      <c r="IUK20" s="98"/>
      <c r="IUL20" s="98"/>
      <c r="IUM20" s="98"/>
      <c r="IUN20" s="98"/>
      <c r="IUO20" s="98"/>
      <c r="IUP20" s="98"/>
      <c r="IUQ20" s="98"/>
      <c r="IUR20" s="98"/>
      <c r="IUS20" s="98"/>
      <c r="IUT20" s="98"/>
      <c r="IUU20" s="98"/>
      <c r="IUV20" s="98"/>
      <c r="IUW20" s="98"/>
      <c r="IUX20" s="98"/>
      <c r="IUY20" s="98"/>
      <c r="IUZ20" s="98"/>
      <c r="IVA20" s="98"/>
      <c r="IVB20" s="98"/>
      <c r="IVC20" s="98"/>
      <c r="IVD20" s="98"/>
      <c r="IVE20" s="98"/>
      <c r="IVF20" s="98"/>
      <c r="IVG20" s="98"/>
      <c r="IVH20" s="98"/>
      <c r="IVI20" s="98"/>
      <c r="IVJ20" s="98"/>
      <c r="IVK20" s="98"/>
      <c r="IVL20" s="98"/>
      <c r="IVM20" s="98"/>
      <c r="IVN20" s="98"/>
      <c r="IVO20" s="98"/>
      <c r="IVP20" s="98"/>
      <c r="IVQ20" s="98"/>
      <c r="IVR20" s="98"/>
      <c r="IVS20" s="98"/>
      <c r="IVT20" s="98"/>
      <c r="IVU20" s="98"/>
      <c r="IVV20" s="98"/>
      <c r="IVW20" s="98"/>
      <c r="IVX20" s="98"/>
      <c r="IVY20" s="98"/>
      <c r="IVZ20" s="98"/>
      <c r="IWA20" s="98"/>
      <c r="IWB20" s="98"/>
      <c r="IWC20" s="98"/>
      <c r="IWD20" s="98"/>
      <c r="IWE20" s="98"/>
      <c r="IWF20" s="98"/>
      <c r="IWG20" s="98"/>
      <c r="IWH20" s="98"/>
      <c r="IWI20" s="98"/>
      <c r="IWJ20" s="98"/>
      <c r="IWK20" s="98"/>
      <c r="IWL20" s="98"/>
      <c r="IWM20" s="98"/>
      <c r="IWN20" s="98"/>
      <c r="IWO20" s="98"/>
      <c r="IWP20" s="98"/>
      <c r="IWQ20" s="98"/>
      <c r="IWR20" s="98"/>
      <c r="IWS20" s="98"/>
      <c r="IWT20" s="98"/>
      <c r="IWU20" s="98"/>
      <c r="IWV20" s="98"/>
      <c r="IWW20" s="98"/>
      <c r="IWX20" s="98"/>
      <c r="IWY20" s="98"/>
      <c r="IWZ20" s="98"/>
      <c r="IXA20" s="98"/>
      <c r="IXB20" s="98"/>
      <c r="IXC20" s="98"/>
      <c r="IXD20" s="98"/>
      <c r="IXE20" s="98"/>
      <c r="IXF20" s="98"/>
      <c r="IXG20" s="98"/>
      <c r="IXH20" s="98"/>
      <c r="IXI20" s="98"/>
      <c r="IXJ20" s="98"/>
      <c r="IXK20" s="98"/>
      <c r="IXL20" s="98"/>
      <c r="IXM20" s="98"/>
      <c r="IXN20" s="98"/>
      <c r="IXO20" s="98"/>
      <c r="IXP20" s="98"/>
      <c r="IXQ20" s="98"/>
      <c r="IXR20" s="98"/>
      <c r="IXS20" s="98"/>
      <c r="IXT20" s="98"/>
      <c r="IXU20" s="98"/>
      <c r="IXV20" s="98"/>
      <c r="IXW20" s="98"/>
      <c r="IXX20" s="98"/>
      <c r="IXY20" s="98"/>
      <c r="IXZ20" s="98"/>
      <c r="IYA20" s="98"/>
      <c r="IYB20" s="98"/>
      <c r="IYC20" s="98"/>
      <c r="IYD20" s="98"/>
      <c r="IYE20" s="98"/>
      <c r="IYF20" s="98"/>
      <c r="IYG20" s="98"/>
      <c r="IYH20" s="98"/>
      <c r="IYI20" s="98"/>
      <c r="IYJ20" s="98"/>
      <c r="IYK20" s="98"/>
      <c r="IYL20" s="98"/>
      <c r="IYM20" s="98"/>
      <c r="IYN20" s="98"/>
      <c r="IYO20" s="98"/>
      <c r="IYP20" s="98"/>
      <c r="IYQ20" s="98"/>
      <c r="IYR20" s="98"/>
      <c r="IYS20" s="98"/>
      <c r="IYT20" s="98"/>
      <c r="IYU20" s="98"/>
      <c r="IYV20" s="98"/>
      <c r="IYW20" s="98"/>
      <c r="IYX20" s="98"/>
      <c r="IYY20" s="98"/>
      <c r="IYZ20" s="98"/>
      <c r="IZA20" s="98"/>
      <c r="IZB20" s="98"/>
      <c r="IZC20" s="98"/>
      <c r="IZD20" s="98"/>
      <c r="IZE20" s="98"/>
      <c r="IZF20" s="98"/>
      <c r="IZG20" s="98"/>
      <c r="IZH20" s="98"/>
      <c r="IZI20" s="98"/>
      <c r="IZJ20" s="98"/>
      <c r="IZK20" s="98"/>
      <c r="IZL20" s="98"/>
      <c r="IZM20" s="98"/>
      <c r="IZN20" s="98"/>
      <c r="IZO20" s="98"/>
      <c r="IZP20" s="98"/>
      <c r="IZQ20" s="98"/>
      <c r="IZR20" s="98"/>
      <c r="IZS20" s="98"/>
      <c r="IZT20" s="98"/>
      <c r="IZU20" s="98"/>
      <c r="IZV20" s="98"/>
      <c r="IZW20" s="98"/>
      <c r="IZX20" s="98"/>
      <c r="IZY20" s="98"/>
      <c r="IZZ20" s="98"/>
      <c r="JAA20" s="98"/>
      <c r="JAB20" s="98"/>
      <c r="JAC20" s="98"/>
      <c r="JAD20" s="98"/>
      <c r="JAE20" s="98"/>
      <c r="JAF20" s="98"/>
      <c r="JAG20" s="98"/>
      <c r="JAH20" s="98"/>
      <c r="JAI20" s="98"/>
      <c r="JAJ20" s="98"/>
      <c r="JAK20" s="98"/>
      <c r="JAL20" s="98"/>
      <c r="JAM20" s="98"/>
      <c r="JAN20" s="98"/>
      <c r="JAO20" s="98"/>
      <c r="JAP20" s="98"/>
      <c r="JAQ20" s="98"/>
      <c r="JAR20" s="98"/>
      <c r="JAS20" s="98"/>
      <c r="JAT20" s="98"/>
      <c r="JAU20" s="98"/>
      <c r="JAV20" s="98"/>
      <c r="JAW20" s="98"/>
      <c r="JAX20" s="98"/>
      <c r="JAY20" s="98"/>
      <c r="JAZ20" s="98"/>
      <c r="JBA20" s="98"/>
      <c r="JBB20" s="98"/>
      <c r="JBC20" s="98"/>
      <c r="JBD20" s="98"/>
      <c r="JBE20" s="98"/>
      <c r="JBF20" s="98"/>
      <c r="JBG20" s="98"/>
      <c r="JBH20" s="98"/>
      <c r="JBI20" s="98"/>
      <c r="JBJ20" s="98"/>
      <c r="JBK20" s="98"/>
      <c r="JBL20" s="98"/>
      <c r="JBM20" s="98"/>
      <c r="JBN20" s="98"/>
      <c r="JBO20" s="98"/>
      <c r="JBP20" s="98"/>
      <c r="JBQ20" s="98"/>
      <c r="JBR20" s="98"/>
      <c r="JBS20" s="98"/>
      <c r="JBT20" s="98"/>
      <c r="JBU20" s="98"/>
      <c r="JBV20" s="98"/>
      <c r="JBW20" s="98"/>
      <c r="JBX20" s="98"/>
      <c r="JBY20" s="98"/>
      <c r="JBZ20" s="98"/>
      <c r="JCA20" s="98"/>
      <c r="JCB20" s="98"/>
      <c r="JCC20" s="98"/>
      <c r="JCD20" s="98"/>
      <c r="JCE20" s="98"/>
      <c r="JCF20" s="98"/>
      <c r="JCG20" s="98"/>
      <c r="JCH20" s="98"/>
      <c r="JCI20" s="98"/>
      <c r="JCJ20" s="98"/>
      <c r="JCK20" s="98"/>
      <c r="JCL20" s="98"/>
      <c r="JCM20" s="98"/>
      <c r="JCN20" s="98"/>
      <c r="JCO20" s="98"/>
      <c r="JCP20" s="98"/>
      <c r="JCQ20" s="98"/>
      <c r="JCR20" s="98"/>
      <c r="JCS20" s="98"/>
      <c r="JCT20" s="98"/>
      <c r="JCU20" s="98"/>
      <c r="JCV20" s="98"/>
      <c r="JCW20" s="98"/>
      <c r="JCX20" s="98"/>
      <c r="JCY20" s="98"/>
      <c r="JCZ20" s="98"/>
      <c r="JDA20" s="98"/>
      <c r="JDB20" s="98"/>
      <c r="JDC20" s="98"/>
      <c r="JDD20" s="98"/>
      <c r="JDE20" s="98"/>
      <c r="JDF20" s="98"/>
      <c r="JDG20" s="98"/>
      <c r="JDH20" s="98"/>
      <c r="JDI20" s="98"/>
      <c r="JDJ20" s="98"/>
      <c r="JDK20" s="98"/>
      <c r="JDL20" s="98"/>
      <c r="JDM20" s="98"/>
      <c r="JDN20" s="98"/>
      <c r="JDO20" s="98"/>
      <c r="JDP20" s="98"/>
      <c r="JDQ20" s="98"/>
      <c r="JDR20" s="98"/>
      <c r="JDS20" s="98"/>
      <c r="JDT20" s="98"/>
      <c r="JDU20" s="98"/>
      <c r="JDV20" s="98"/>
      <c r="JDW20" s="98"/>
      <c r="JDX20" s="98"/>
      <c r="JDY20" s="98"/>
      <c r="JDZ20" s="98"/>
      <c r="JEA20" s="98"/>
      <c r="JEB20" s="98"/>
      <c r="JEC20" s="98"/>
      <c r="JED20" s="98"/>
      <c r="JEE20" s="98"/>
      <c r="JEF20" s="98"/>
      <c r="JEG20" s="98"/>
      <c r="JEH20" s="98"/>
      <c r="JEI20" s="98"/>
      <c r="JEJ20" s="98"/>
      <c r="JEK20" s="98"/>
      <c r="JEL20" s="98"/>
      <c r="JEM20" s="98"/>
      <c r="JEN20" s="98"/>
      <c r="JEO20" s="98"/>
      <c r="JEP20" s="98"/>
      <c r="JEQ20" s="98"/>
      <c r="JER20" s="98"/>
      <c r="JES20" s="98"/>
      <c r="JET20" s="98"/>
      <c r="JEU20" s="98"/>
      <c r="JEV20" s="98"/>
      <c r="JEW20" s="98"/>
      <c r="JEX20" s="98"/>
      <c r="JEY20" s="98"/>
      <c r="JEZ20" s="98"/>
      <c r="JFA20" s="98"/>
      <c r="JFB20" s="98"/>
      <c r="JFC20" s="98"/>
      <c r="JFD20" s="98"/>
      <c r="JFE20" s="98"/>
      <c r="JFF20" s="98"/>
      <c r="JFG20" s="98"/>
      <c r="JFH20" s="98"/>
      <c r="JFI20" s="98"/>
      <c r="JFJ20" s="98"/>
      <c r="JFK20" s="98"/>
      <c r="JFL20" s="98"/>
      <c r="JFM20" s="98"/>
      <c r="JFN20" s="98"/>
      <c r="JFO20" s="98"/>
      <c r="JFP20" s="98"/>
      <c r="JFQ20" s="98"/>
      <c r="JFR20" s="98"/>
      <c r="JFS20" s="98"/>
      <c r="JFT20" s="98"/>
      <c r="JFU20" s="98"/>
      <c r="JFV20" s="98"/>
      <c r="JFW20" s="98"/>
      <c r="JFX20" s="98"/>
      <c r="JFY20" s="98"/>
      <c r="JFZ20" s="98"/>
      <c r="JGA20" s="98"/>
      <c r="JGB20" s="98"/>
      <c r="JGC20" s="98"/>
      <c r="JGD20" s="98"/>
      <c r="JGE20" s="98"/>
      <c r="JGF20" s="98"/>
      <c r="JGG20" s="98"/>
      <c r="JGH20" s="98"/>
      <c r="JGI20" s="98"/>
      <c r="JGJ20" s="98"/>
      <c r="JGK20" s="98"/>
      <c r="JGL20" s="98"/>
      <c r="JGM20" s="98"/>
      <c r="JGN20" s="98"/>
      <c r="JGO20" s="98"/>
      <c r="JGP20" s="98"/>
      <c r="JGQ20" s="98"/>
      <c r="JGR20" s="98"/>
      <c r="JGS20" s="98"/>
      <c r="JGT20" s="98"/>
      <c r="JGU20" s="98"/>
      <c r="JGV20" s="98"/>
      <c r="JGW20" s="98"/>
      <c r="JGX20" s="98"/>
      <c r="JGY20" s="98"/>
      <c r="JGZ20" s="98"/>
      <c r="JHA20" s="98"/>
      <c r="JHB20" s="98"/>
      <c r="JHC20" s="98"/>
      <c r="JHD20" s="98"/>
      <c r="JHE20" s="98"/>
      <c r="JHF20" s="98"/>
      <c r="JHG20" s="98"/>
      <c r="JHH20" s="98"/>
      <c r="JHI20" s="98"/>
      <c r="JHJ20" s="98"/>
      <c r="JHK20" s="98"/>
      <c r="JHL20" s="98"/>
      <c r="JHM20" s="98"/>
      <c r="JHN20" s="98"/>
      <c r="JHO20" s="98"/>
      <c r="JHP20" s="98"/>
      <c r="JHQ20" s="98"/>
      <c r="JHR20" s="98"/>
      <c r="JHS20" s="98"/>
      <c r="JHT20" s="98"/>
      <c r="JHU20" s="98"/>
      <c r="JHV20" s="98"/>
      <c r="JHW20" s="98"/>
      <c r="JHX20" s="98"/>
      <c r="JHY20" s="98"/>
      <c r="JHZ20" s="98"/>
      <c r="JIA20" s="98"/>
      <c r="JIB20" s="98"/>
      <c r="JIC20" s="98"/>
      <c r="JID20" s="98"/>
      <c r="JIE20" s="98"/>
      <c r="JIF20" s="98"/>
      <c r="JIG20" s="98"/>
      <c r="JIH20" s="98"/>
      <c r="JII20" s="98"/>
      <c r="JIJ20" s="98"/>
      <c r="JIK20" s="98"/>
      <c r="JIL20" s="98"/>
      <c r="JIM20" s="98"/>
      <c r="JIN20" s="98"/>
      <c r="JIO20" s="98"/>
      <c r="JIP20" s="98"/>
      <c r="JIQ20" s="98"/>
      <c r="JIR20" s="98"/>
      <c r="JIS20" s="98"/>
      <c r="JIT20" s="98"/>
      <c r="JIU20" s="98"/>
      <c r="JIV20" s="98"/>
      <c r="JIW20" s="98"/>
      <c r="JIX20" s="98"/>
      <c r="JIY20" s="98"/>
      <c r="JIZ20" s="98"/>
      <c r="JJA20" s="98"/>
      <c r="JJB20" s="98"/>
      <c r="JJC20" s="98"/>
      <c r="JJD20" s="98"/>
      <c r="JJE20" s="98"/>
      <c r="JJF20" s="98"/>
      <c r="JJG20" s="98"/>
      <c r="JJH20" s="98"/>
      <c r="JJI20" s="98"/>
      <c r="JJJ20" s="98"/>
      <c r="JJK20" s="98"/>
      <c r="JJL20" s="98"/>
      <c r="JJM20" s="98"/>
      <c r="JJN20" s="98"/>
      <c r="JJO20" s="98"/>
      <c r="JJP20" s="98"/>
      <c r="JJQ20" s="98"/>
      <c r="JJR20" s="98"/>
      <c r="JJS20" s="98"/>
      <c r="JJT20" s="98"/>
      <c r="JJU20" s="98"/>
      <c r="JJV20" s="98"/>
      <c r="JJW20" s="98"/>
      <c r="JJX20" s="98"/>
      <c r="JJY20" s="98"/>
      <c r="JJZ20" s="98"/>
      <c r="JKA20" s="98"/>
      <c r="JKB20" s="98"/>
      <c r="JKC20" s="98"/>
      <c r="JKD20" s="98"/>
      <c r="JKE20" s="98"/>
      <c r="JKF20" s="98"/>
      <c r="JKG20" s="98"/>
      <c r="JKH20" s="98"/>
      <c r="JKI20" s="98"/>
      <c r="JKJ20" s="98"/>
      <c r="JKK20" s="98"/>
      <c r="JKL20" s="98"/>
      <c r="JKM20" s="98"/>
      <c r="JKN20" s="98"/>
      <c r="JKO20" s="98"/>
      <c r="JKP20" s="98"/>
      <c r="JKQ20" s="98"/>
      <c r="JKR20" s="98"/>
      <c r="JKS20" s="98"/>
      <c r="JKT20" s="98"/>
      <c r="JKU20" s="98"/>
      <c r="JKV20" s="98"/>
      <c r="JKW20" s="98"/>
      <c r="JKX20" s="98"/>
      <c r="JKY20" s="98"/>
      <c r="JKZ20" s="98"/>
      <c r="JLA20" s="98"/>
      <c r="JLB20" s="98"/>
      <c r="JLC20" s="98"/>
      <c r="JLD20" s="98"/>
      <c r="JLE20" s="98"/>
      <c r="JLF20" s="98"/>
      <c r="JLG20" s="98"/>
      <c r="JLH20" s="98"/>
      <c r="JLI20" s="98"/>
      <c r="JLJ20" s="98"/>
      <c r="JLK20" s="98"/>
      <c r="JLL20" s="98"/>
      <c r="JLM20" s="98"/>
      <c r="JLN20" s="98"/>
      <c r="JLO20" s="98"/>
      <c r="JLP20" s="98"/>
      <c r="JLQ20" s="98"/>
      <c r="JLR20" s="98"/>
      <c r="JLS20" s="98"/>
      <c r="JLT20" s="98"/>
      <c r="JLU20" s="98"/>
      <c r="JLV20" s="98"/>
      <c r="JLW20" s="98"/>
      <c r="JLX20" s="98"/>
      <c r="JLY20" s="98"/>
      <c r="JLZ20" s="98"/>
      <c r="JMA20" s="98"/>
      <c r="JMB20" s="98"/>
      <c r="JMC20" s="98"/>
      <c r="JMD20" s="98"/>
      <c r="JME20" s="98"/>
      <c r="JMF20" s="98"/>
      <c r="JMG20" s="98"/>
      <c r="JMH20" s="98"/>
      <c r="JMI20" s="98"/>
      <c r="JMJ20" s="98"/>
      <c r="JMK20" s="98"/>
      <c r="JML20" s="98"/>
      <c r="JMM20" s="98"/>
      <c r="JMN20" s="98"/>
      <c r="JMO20" s="98"/>
      <c r="JMP20" s="98"/>
      <c r="JMQ20" s="98"/>
      <c r="JMR20" s="98"/>
      <c r="JMS20" s="98"/>
      <c r="JMT20" s="98"/>
      <c r="JMU20" s="98"/>
      <c r="JMV20" s="98"/>
      <c r="JMW20" s="98"/>
      <c r="JMX20" s="98"/>
      <c r="JMY20" s="98"/>
      <c r="JMZ20" s="98"/>
      <c r="JNA20" s="98"/>
      <c r="JNB20" s="98"/>
      <c r="JNC20" s="98"/>
      <c r="JND20" s="98"/>
      <c r="JNE20" s="98"/>
      <c r="JNF20" s="98"/>
      <c r="JNG20" s="98"/>
      <c r="JNH20" s="98"/>
      <c r="JNI20" s="98"/>
      <c r="JNJ20" s="98"/>
      <c r="JNK20" s="98"/>
      <c r="JNL20" s="98"/>
      <c r="JNM20" s="98"/>
      <c r="JNN20" s="98"/>
      <c r="JNO20" s="98"/>
      <c r="JNP20" s="98"/>
      <c r="JNQ20" s="98"/>
      <c r="JNR20" s="98"/>
      <c r="JNS20" s="98"/>
      <c r="JNT20" s="98"/>
      <c r="JNU20" s="98"/>
      <c r="JNV20" s="98"/>
      <c r="JNW20" s="98"/>
      <c r="JNX20" s="98"/>
      <c r="JNY20" s="98"/>
      <c r="JNZ20" s="98"/>
      <c r="JOA20" s="98"/>
      <c r="JOB20" s="98"/>
      <c r="JOC20" s="98"/>
      <c r="JOD20" s="98"/>
      <c r="JOE20" s="98"/>
      <c r="JOF20" s="98"/>
      <c r="JOG20" s="98"/>
      <c r="JOH20" s="98"/>
      <c r="JOI20" s="98"/>
      <c r="JOJ20" s="98"/>
      <c r="JOK20" s="98"/>
      <c r="JOL20" s="98"/>
      <c r="JOM20" s="98"/>
      <c r="JON20" s="98"/>
      <c r="JOO20" s="98"/>
      <c r="JOP20" s="98"/>
      <c r="JOQ20" s="98"/>
      <c r="JOR20" s="98"/>
      <c r="JOS20" s="98"/>
      <c r="JOT20" s="98"/>
      <c r="JOU20" s="98"/>
      <c r="JOV20" s="98"/>
      <c r="JOW20" s="98"/>
      <c r="JOX20" s="98"/>
      <c r="JOY20" s="98"/>
      <c r="JOZ20" s="98"/>
      <c r="JPA20" s="98"/>
      <c r="JPB20" s="98"/>
      <c r="JPC20" s="98"/>
      <c r="JPD20" s="98"/>
      <c r="JPE20" s="98"/>
      <c r="JPF20" s="98"/>
      <c r="JPG20" s="98"/>
      <c r="JPH20" s="98"/>
      <c r="JPI20" s="98"/>
      <c r="JPJ20" s="98"/>
      <c r="JPK20" s="98"/>
      <c r="JPL20" s="98"/>
      <c r="JPM20" s="98"/>
      <c r="JPN20" s="98"/>
      <c r="JPO20" s="98"/>
      <c r="JPP20" s="98"/>
      <c r="JPQ20" s="98"/>
      <c r="JPR20" s="98"/>
      <c r="JPS20" s="98"/>
      <c r="JPT20" s="98"/>
      <c r="JPU20" s="98"/>
      <c r="JPV20" s="98"/>
      <c r="JPW20" s="98"/>
      <c r="JPX20" s="98"/>
      <c r="JPY20" s="98"/>
      <c r="JPZ20" s="98"/>
      <c r="JQA20" s="98"/>
      <c r="JQB20" s="98"/>
      <c r="JQC20" s="98"/>
      <c r="JQD20" s="98"/>
      <c r="JQE20" s="98"/>
      <c r="JQF20" s="98"/>
      <c r="JQG20" s="98"/>
      <c r="JQH20" s="98"/>
      <c r="JQI20" s="98"/>
      <c r="JQJ20" s="98"/>
      <c r="JQK20" s="98"/>
      <c r="JQL20" s="98"/>
      <c r="JQM20" s="98"/>
      <c r="JQN20" s="98"/>
      <c r="JQO20" s="98"/>
      <c r="JQP20" s="98"/>
      <c r="JQQ20" s="98"/>
      <c r="JQR20" s="98"/>
      <c r="JQS20" s="98"/>
      <c r="JQT20" s="98"/>
      <c r="JQU20" s="98"/>
      <c r="JQV20" s="98"/>
      <c r="JQW20" s="98"/>
      <c r="JQX20" s="98"/>
      <c r="JQY20" s="98"/>
      <c r="JQZ20" s="98"/>
      <c r="JRA20" s="98"/>
      <c r="JRB20" s="98"/>
      <c r="JRC20" s="98"/>
      <c r="JRD20" s="98"/>
      <c r="JRE20" s="98"/>
      <c r="JRF20" s="98"/>
      <c r="JRG20" s="98"/>
      <c r="JRH20" s="98"/>
      <c r="JRI20" s="98"/>
      <c r="JRJ20" s="98"/>
      <c r="JRK20" s="98"/>
      <c r="JRL20" s="98"/>
      <c r="JRM20" s="98"/>
      <c r="JRN20" s="98"/>
      <c r="JRO20" s="98"/>
      <c r="JRP20" s="98"/>
      <c r="JRQ20" s="98"/>
      <c r="JRR20" s="98"/>
      <c r="JRS20" s="98"/>
      <c r="JRT20" s="98"/>
      <c r="JRU20" s="98"/>
      <c r="JRV20" s="98"/>
      <c r="JRW20" s="98"/>
      <c r="JRX20" s="98"/>
      <c r="JRY20" s="98"/>
      <c r="JRZ20" s="98"/>
      <c r="JSA20" s="98"/>
      <c r="JSB20" s="98"/>
      <c r="JSC20" s="98"/>
      <c r="JSD20" s="98"/>
      <c r="JSE20" s="98"/>
      <c r="JSF20" s="98"/>
      <c r="JSG20" s="98"/>
      <c r="JSH20" s="98"/>
      <c r="JSI20" s="98"/>
      <c r="JSJ20" s="98"/>
      <c r="JSK20" s="98"/>
      <c r="JSL20" s="98"/>
      <c r="JSM20" s="98"/>
      <c r="JSN20" s="98"/>
      <c r="JSO20" s="98"/>
      <c r="JSP20" s="98"/>
      <c r="JSQ20" s="98"/>
      <c r="JSR20" s="98"/>
      <c r="JSS20" s="98"/>
      <c r="JST20" s="98"/>
      <c r="JSU20" s="98"/>
      <c r="JSV20" s="98"/>
      <c r="JSW20" s="98"/>
      <c r="JSX20" s="98"/>
      <c r="JSY20" s="98"/>
      <c r="JSZ20" s="98"/>
      <c r="JTA20" s="98"/>
      <c r="JTB20" s="98"/>
      <c r="JTC20" s="98"/>
      <c r="JTD20" s="98"/>
      <c r="JTE20" s="98"/>
      <c r="JTF20" s="98"/>
      <c r="JTG20" s="98"/>
      <c r="JTH20" s="98"/>
      <c r="JTI20" s="98"/>
      <c r="JTJ20" s="98"/>
      <c r="JTK20" s="98"/>
      <c r="JTL20" s="98"/>
      <c r="JTM20" s="98"/>
      <c r="JTN20" s="98"/>
      <c r="JTO20" s="98"/>
      <c r="JTP20" s="98"/>
      <c r="JTQ20" s="98"/>
      <c r="JTR20" s="98"/>
      <c r="JTS20" s="98"/>
      <c r="JTT20" s="98"/>
      <c r="JTU20" s="98"/>
      <c r="JTV20" s="98"/>
      <c r="JTW20" s="98"/>
      <c r="JTX20" s="98"/>
      <c r="JTY20" s="98"/>
      <c r="JTZ20" s="98"/>
      <c r="JUA20" s="98"/>
      <c r="JUB20" s="98"/>
      <c r="JUC20" s="98"/>
      <c r="JUD20" s="98"/>
      <c r="JUE20" s="98"/>
      <c r="JUF20" s="98"/>
      <c r="JUG20" s="98"/>
      <c r="JUH20" s="98"/>
      <c r="JUI20" s="98"/>
      <c r="JUJ20" s="98"/>
      <c r="JUK20" s="98"/>
      <c r="JUL20" s="98"/>
      <c r="JUM20" s="98"/>
      <c r="JUN20" s="98"/>
      <c r="JUO20" s="98"/>
      <c r="JUP20" s="98"/>
      <c r="JUQ20" s="98"/>
      <c r="JUR20" s="98"/>
      <c r="JUS20" s="98"/>
      <c r="JUT20" s="98"/>
      <c r="JUU20" s="98"/>
      <c r="JUV20" s="98"/>
      <c r="JUW20" s="98"/>
      <c r="JUX20" s="98"/>
      <c r="JUY20" s="98"/>
      <c r="JUZ20" s="98"/>
      <c r="JVA20" s="98"/>
      <c r="JVB20" s="98"/>
      <c r="JVC20" s="98"/>
      <c r="JVD20" s="98"/>
      <c r="JVE20" s="98"/>
      <c r="JVF20" s="98"/>
      <c r="JVG20" s="98"/>
      <c r="JVH20" s="98"/>
      <c r="JVI20" s="98"/>
      <c r="JVJ20" s="98"/>
      <c r="JVK20" s="98"/>
      <c r="JVL20" s="98"/>
      <c r="JVM20" s="98"/>
      <c r="JVN20" s="98"/>
      <c r="JVO20" s="98"/>
      <c r="JVP20" s="98"/>
      <c r="JVQ20" s="98"/>
      <c r="JVR20" s="98"/>
      <c r="JVS20" s="98"/>
      <c r="JVT20" s="98"/>
      <c r="JVU20" s="98"/>
      <c r="JVV20" s="98"/>
      <c r="JVW20" s="98"/>
      <c r="JVX20" s="98"/>
      <c r="JVY20" s="98"/>
      <c r="JVZ20" s="98"/>
      <c r="JWA20" s="98"/>
      <c r="JWB20" s="98"/>
      <c r="JWC20" s="98"/>
      <c r="JWD20" s="98"/>
      <c r="JWE20" s="98"/>
      <c r="JWF20" s="98"/>
      <c r="JWG20" s="98"/>
      <c r="JWH20" s="98"/>
      <c r="JWI20" s="98"/>
      <c r="JWJ20" s="98"/>
      <c r="JWK20" s="98"/>
      <c r="JWL20" s="98"/>
      <c r="JWM20" s="98"/>
      <c r="JWN20" s="98"/>
      <c r="JWO20" s="98"/>
      <c r="JWP20" s="98"/>
      <c r="JWQ20" s="98"/>
      <c r="JWR20" s="98"/>
      <c r="JWS20" s="98"/>
      <c r="JWT20" s="98"/>
      <c r="JWU20" s="98"/>
      <c r="JWV20" s="98"/>
      <c r="JWW20" s="98"/>
      <c r="JWX20" s="98"/>
      <c r="JWY20" s="98"/>
      <c r="JWZ20" s="98"/>
      <c r="JXA20" s="98"/>
      <c r="JXB20" s="98"/>
      <c r="JXC20" s="98"/>
      <c r="JXD20" s="98"/>
      <c r="JXE20" s="98"/>
      <c r="JXF20" s="98"/>
      <c r="JXG20" s="98"/>
      <c r="JXH20" s="98"/>
      <c r="JXI20" s="98"/>
      <c r="JXJ20" s="98"/>
      <c r="JXK20" s="98"/>
      <c r="JXL20" s="98"/>
      <c r="JXM20" s="98"/>
      <c r="JXN20" s="98"/>
      <c r="JXO20" s="98"/>
      <c r="JXP20" s="98"/>
      <c r="JXQ20" s="98"/>
      <c r="JXR20" s="98"/>
      <c r="JXS20" s="98"/>
      <c r="JXT20" s="98"/>
      <c r="JXU20" s="98"/>
      <c r="JXV20" s="98"/>
      <c r="JXW20" s="98"/>
      <c r="JXX20" s="98"/>
      <c r="JXY20" s="98"/>
      <c r="JXZ20" s="98"/>
      <c r="JYA20" s="98"/>
      <c r="JYB20" s="98"/>
      <c r="JYC20" s="98"/>
      <c r="JYD20" s="98"/>
      <c r="JYE20" s="98"/>
      <c r="JYF20" s="98"/>
      <c r="JYG20" s="98"/>
      <c r="JYH20" s="98"/>
      <c r="JYI20" s="98"/>
      <c r="JYJ20" s="98"/>
      <c r="JYK20" s="98"/>
      <c r="JYL20" s="98"/>
      <c r="JYM20" s="98"/>
      <c r="JYN20" s="98"/>
      <c r="JYO20" s="98"/>
      <c r="JYP20" s="98"/>
      <c r="JYQ20" s="98"/>
      <c r="JYR20" s="98"/>
      <c r="JYS20" s="98"/>
      <c r="JYT20" s="98"/>
      <c r="JYU20" s="98"/>
      <c r="JYV20" s="98"/>
      <c r="JYW20" s="98"/>
      <c r="JYX20" s="98"/>
      <c r="JYY20" s="98"/>
      <c r="JYZ20" s="98"/>
      <c r="JZA20" s="98"/>
      <c r="JZB20" s="98"/>
      <c r="JZC20" s="98"/>
      <c r="JZD20" s="98"/>
      <c r="JZE20" s="98"/>
      <c r="JZF20" s="98"/>
      <c r="JZG20" s="98"/>
      <c r="JZH20" s="98"/>
      <c r="JZI20" s="98"/>
      <c r="JZJ20" s="98"/>
      <c r="JZK20" s="98"/>
      <c r="JZL20" s="98"/>
      <c r="JZM20" s="98"/>
      <c r="JZN20" s="98"/>
      <c r="JZO20" s="98"/>
      <c r="JZP20" s="98"/>
      <c r="JZQ20" s="98"/>
      <c r="JZR20" s="98"/>
      <c r="JZS20" s="98"/>
      <c r="JZT20" s="98"/>
      <c r="JZU20" s="98"/>
      <c r="JZV20" s="98"/>
      <c r="JZW20" s="98"/>
      <c r="JZX20" s="98"/>
      <c r="JZY20" s="98"/>
      <c r="JZZ20" s="98"/>
      <c r="KAA20" s="98"/>
      <c r="KAB20" s="98"/>
      <c r="KAC20" s="98"/>
      <c r="KAD20" s="98"/>
      <c r="KAE20" s="98"/>
      <c r="KAF20" s="98"/>
      <c r="KAG20" s="98"/>
      <c r="KAH20" s="98"/>
      <c r="KAI20" s="98"/>
      <c r="KAJ20" s="98"/>
      <c r="KAK20" s="98"/>
      <c r="KAL20" s="98"/>
      <c r="KAM20" s="98"/>
      <c r="KAN20" s="98"/>
      <c r="KAO20" s="98"/>
      <c r="KAP20" s="98"/>
      <c r="KAQ20" s="98"/>
      <c r="KAR20" s="98"/>
      <c r="KAS20" s="98"/>
      <c r="KAT20" s="98"/>
      <c r="KAU20" s="98"/>
      <c r="KAV20" s="98"/>
      <c r="KAW20" s="98"/>
      <c r="KAX20" s="98"/>
      <c r="KAY20" s="98"/>
      <c r="KAZ20" s="98"/>
      <c r="KBA20" s="98"/>
      <c r="KBB20" s="98"/>
      <c r="KBC20" s="98"/>
      <c r="KBD20" s="98"/>
      <c r="KBE20" s="98"/>
      <c r="KBF20" s="98"/>
      <c r="KBG20" s="98"/>
      <c r="KBH20" s="98"/>
      <c r="KBI20" s="98"/>
      <c r="KBJ20" s="98"/>
      <c r="KBK20" s="98"/>
      <c r="KBL20" s="98"/>
      <c r="KBM20" s="98"/>
      <c r="KBN20" s="98"/>
      <c r="KBO20" s="98"/>
      <c r="KBP20" s="98"/>
      <c r="KBQ20" s="98"/>
      <c r="KBR20" s="98"/>
      <c r="KBS20" s="98"/>
      <c r="KBT20" s="98"/>
      <c r="KBU20" s="98"/>
      <c r="KBV20" s="98"/>
      <c r="KBW20" s="98"/>
      <c r="KBX20" s="98"/>
      <c r="KBY20" s="98"/>
      <c r="KBZ20" s="98"/>
      <c r="KCA20" s="98"/>
      <c r="KCB20" s="98"/>
      <c r="KCC20" s="98"/>
      <c r="KCD20" s="98"/>
      <c r="KCE20" s="98"/>
      <c r="KCF20" s="98"/>
      <c r="KCG20" s="98"/>
      <c r="KCH20" s="98"/>
      <c r="KCI20" s="98"/>
      <c r="KCJ20" s="98"/>
      <c r="KCK20" s="98"/>
      <c r="KCL20" s="98"/>
      <c r="KCM20" s="98"/>
      <c r="KCN20" s="98"/>
      <c r="KCO20" s="98"/>
      <c r="KCP20" s="98"/>
      <c r="KCQ20" s="98"/>
      <c r="KCR20" s="98"/>
      <c r="KCS20" s="98"/>
      <c r="KCT20" s="98"/>
      <c r="KCU20" s="98"/>
      <c r="KCV20" s="98"/>
      <c r="KCW20" s="98"/>
      <c r="KCX20" s="98"/>
      <c r="KCY20" s="98"/>
      <c r="KCZ20" s="98"/>
      <c r="KDA20" s="98"/>
      <c r="KDB20" s="98"/>
      <c r="KDC20" s="98"/>
      <c r="KDD20" s="98"/>
      <c r="KDE20" s="98"/>
      <c r="KDF20" s="98"/>
      <c r="KDG20" s="98"/>
      <c r="KDH20" s="98"/>
      <c r="KDI20" s="98"/>
      <c r="KDJ20" s="98"/>
      <c r="KDK20" s="98"/>
      <c r="KDL20" s="98"/>
      <c r="KDM20" s="98"/>
      <c r="KDN20" s="98"/>
      <c r="KDO20" s="98"/>
      <c r="KDP20" s="98"/>
      <c r="KDQ20" s="98"/>
      <c r="KDR20" s="98"/>
      <c r="KDS20" s="98"/>
      <c r="KDT20" s="98"/>
      <c r="KDU20" s="98"/>
      <c r="KDV20" s="98"/>
      <c r="KDW20" s="98"/>
      <c r="KDX20" s="98"/>
      <c r="KDY20" s="98"/>
      <c r="KDZ20" s="98"/>
      <c r="KEA20" s="98"/>
      <c r="KEB20" s="98"/>
      <c r="KEC20" s="98"/>
      <c r="KED20" s="98"/>
      <c r="KEE20" s="98"/>
      <c r="KEF20" s="98"/>
      <c r="KEG20" s="98"/>
      <c r="KEH20" s="98"/>
      <c r="KEI20" s="98"/>
      <c r="KEJ20" s="98"/>
      <c r="KEK20" s="98"/>
      <c r="KEL20" s="98"/>
      <c r="KEM20" s="98"/>
      <c r="KEN20" s="98"/>
      <c r="KEO20" s="98"/>
      <c r="KEP20" s="98"/>
      <c r="KEQ20" s="98"/>
      <c r="KER20" s="98"/>
      <c r="KES20" s="98"/>
      <c r="KET20" s="98"/>
      <c r="KEU20" s="98"/>
      <c r="KEV20" s="98"/>
      <c r="KEW20" s="98"/>
      <c r="KEX20" s="98"/>
      <c r="KEY20" s="98"/>
      <c r="KEZ20" s="98"/>
      <c r="KFA20" s="98"/>
      <c r="KFB20" s="98"/>
      <c r="KFC20" s="98"/>
      <c r="KFD20" s="98"/>
      <c r="KFE20" s="98"/>
      <c r="KFF20" s="98"/>
      <c r="KFG20" s="98"/>
      <c r="KFH20" s="98"/>
      <c r="KFI20" s="98"/>
      <c r="KFJ20" s="98"/>
      <c r="KFK20" s="98"/>
      <c r="KFL20" s="98"/>
      <c r="KFM20" s="98"/>
      <c r="KFN20" s="98"/>
      <c r="KFO20" s="98"/>
      <c r="KFP20" s="98"/>
      <c r="KFQ20" s="98"/>
      <c r="KFR20" s="98"/>
      <c r="KFS20" s="98"/>
      <c r="KFT20" s="98"/>
      <c r="KFU20" s="98"/>
      <c r="KFV20" s="98"/>
      <c r="KFW20" s="98"/>
      <c r="KFX20" s="98"/>
      <c r="KFY20" s="98"/>
      <c r="KFZ20" s="98"/>
      <c r="KGA20" s="98"/>
      <c r="KGB20" s="98"/>
      <c r="KGC20" s="98"/>
      <c r="KGD20" s="98"/>
      <c r="KGE20" s="98"/>
      <c r="KGF20" s="98"/>
      <c r="KGG20" s="98"/>
      <c r="KGH20" s="98"/>
      <c r="KGI20" s="98"/>
      <c r="KGJ20" s="98"/>
      <c r="KGK20" s="98"/>
      <c r="KGL20" s="98"/>
      <c r="KGM20" s="98"/>
      <c r="KGN20" s="98"/>
      <c r="KGO20" s="98"/>
      <c r="KGP20" s="98"/>
      <c r="KGQ20" s="98"/>
      <c r="KGR20" s="98"/>
      <c r="KGS20" s="98"/>
      <c r="KGT20" s="98"/>
      <c r="KGU20" s="98"/>
      <c r="KGV20" s="98"/>
      <c r="KGW20" s="98"/>
      <c r="KGX20" s="98"/>
      <c r="KGY20" s="98"/>
      <c r="KGZ20" s="98"/>
      <c r="KHA20" s="98"/>
      <c r="KHB20" s="98"/>
      <c r="KHC20" s="98"/>
      <c r="KHD20" s="98"/>
      <c r="KHE20" s="98"/>
      <c r="KHF20" s="98"/>
      <c r="KHG20" s="98"/>
      <c r="KHH20" s="98"/>
      <c r="KHI20" s="98"/>
      <c r="KHJ20" s="98"/>
      <c r="KHK20" s="98"/>
      <c r="KHL20" s="98"/>
      <c r="KHM20" s="98"/>
      <c r="KHN20" s="98"/>
      <c r="KHO20" s="98"/>
      <c r="KHP20" s="98"/>
      <c r="KHQ20" s="98"/>
      <c r="KHR20" s="98"/>
      <c r="KHS20" s="98"/>
      <c r="KHT20" s="98"/>
      <c r="KHU20" s="98"/>
      <c r="KHV20" s="98"/>
      <c r="KHW20" s="98"/>
      <c r="KHX20" s="98"/>
      <c r="KHY20" s="98"/>
      <c r="KHZ20" s="98"/>
      <c r="KIA20" s="98"/>
      <c r="KIB20" s="98"/>
      <c r="KIC20" s="98"/>
      <c r="KID20" s="98"/>
      <c r="KIE20" s="98"/>
      <c r="KIF20" s="98"/>
      <c r="KIG20" s="98"/>
      <c r="KIH20" s="98"/>
      <c r="KII20" s="98"/>
      <c r="KIJ20" s="98"/>
      <c r="KIK20" s="98"/>
      <c r="KIL20" s="98"/>
      <c r="KIM20" s="98"/>
      <c r="KIN20" s="98"/>
      <c r="KIO20" s="98"/>
      <c r="KIP20" s="98"/>
      <c r="KIQ20" s="98"/>
      <c r="KIR20" s="98"/>
      <c r="KIS20" s="98"/>
      <c r="KIT20" s="98"/>
      <c r="KIU20" s="98"/>
      <c r="KIV20" s="98"/>
      <c r="KIW20" s="98"/>
      <c r="KIX20" s="98"/>
      <c r="KIY20" s="98"/>
      <c r="KIZ20" s="98"/>
      <c r="KJA20" s="98"/>
      <c r="KJB20" s="98"/>
      <c r="KJC20" s="98"/>
      <c r="KJD20" s="98"/>
      <c r="KJE20" s="98"/>
      <c r="KJF20" s="98"/>
      <c r="KJG20" s="98"/>
      <c r="KJH20" s="98"/>
      <c r="KJI20" s="98"/>
      <c r="KJJ20" s="98"/>
      <c r="KJK20" s="98"/>
      <c r="KJL20" s="98"/>
      <c r="KJM20" s="98"/>
      <c r="KJN20" s="98"/>
      <c r="KJO20" s="98"/>
      <c r="KJP20" s="98"/>
      <c r="KJQ20" s="98"/>
      <c r="KJR20" s="98"/>
      <c r="KJS20" s="98"/>
      <c r="KJT20" s="98"/>
      <c r="KJU20" s="98"/>
      <c r="KJV20" s="98"/>
      <c r="KJW20" s="98"/>
      <c r="KJX20" s="98"/>
      <c r="KJY20" s="98"/>
      <c r="KJZ20" s="98"/>
      <c r="KKA20" s="98"/>
      <c r="KKB20" s="98"/>
      <c r="KKC20" s="98"/>
      <c r="KKD20" s="98"/>
      <c r="KKE20" s="98"/>
      <c r="KKF20" s="98"/>
      <c r="KKG20" s="98"/>
      <c r="KKH20" s="98"/>
      <c r="KKI20" s="98"/>
      <c r="KKJ20" s="98"/>
      <c r="KKK20" s="98"/>
      <c r="KKL20" s="98"/>
      <c r="KKM20" s="98"/>
      <c r="KKN20" s="98"/>
      <c r="KKO20" s="98"/>
      <c r="KKP20" s="98"/>
      <c r="KKQ20" s="98"/>
      <c r="KKR20" s="98"/>
      <c r="KKS20" s="98"/>
      <c r="KKT20" s="98"/>
      <c r="KKU20" s="98"/>
      <c r="KKV20" s="98"/>
      <c r="KKW20" s="98"/>
      <c r="KKX20" s="98"/>
      <c r="KKY20" s="98"/>
      <c r="KKZ20" s="98"/>
      <c r="KLA20" s="98"/>
      <c r="KLB20" s="98"/>
      <c r="KLC20" s="98"/>
      <c r="KLD20" s="98"/>
      <c r="KLE20" s="98"/>
      <c r="KLF20" s="98"/>
      <c r="KLG20" s="98"/>
      <c r="KLH20" s="98"/>
      <c r="KLI20" s="98"/>
      <c r="KLJ20" s="98"/>
      <c r="KLK20" s="98"/>
      <c r="KLL20" s="98"/>
      <c r="KLM20" s="98"/>
      <c r="KLN20" s="98"/>
      <c r="KLO20" s="98"/>
      <c r="KLP20" s="98"/>
      <c r="KLQ20" s="98"/>
      <c r="KLR20" s="98"/>
      <c r="KLS20" s="98"/>
      <c r="KLT20" s="98"/>
      <c r="KLU20" s="98"/>
      <c r="KLV20" s="98"/>
      <c r="KLW20" s="98"/>
      <c r="KLX20" s="98"/>
      <c r="KLY20" s="98"/>
      <c r="KLZ20" s="98"/>
      <c r="KMA20" s="98"/>
      <c r="KMB20" s="98"/>
      <c r="KMC20" s="98"/>
      <c r="KMD20" s="98"/>
      <c r="KME20" s="98"/>
      <c r="KMF20" s="98"/>
      <c r="KMG20" s="98"/>
      <c r="KMH20" s="98"/>
      <c r="KMI20" s="98"/>
      <c r="KMJ20" s="98"/>
      <c r="KMK20" s="98"/>
      <c r="KML20" s="98"/>
      <c r="KMM20" s="98"/>
      <c r="KMN20" s="98"/>
      <c r="KMO20" s="98"/>
      <c r="KMP20" s="98"/>
      <c r="KMQ20" s="98"/>
      <c r="KMR20" s="98"/>
      <c r="KMS20" s="98"/>
      <c r="KMT20" s="98"/>
      <c r="KMU20" s="98"/>
      <c r="KMV20" s="98"/>
      <c r="KMW20" s="98"/>
      <c r="KMX20" s="98"/>
      <c r="KMY20" s="98"/>
      <c r="KMZ20" s="98"/>
      <c r="KNA20" s="98"/>
      <c r="KNB20" s="98"/>
      <c r="KNC20" s="98"/>
      <c r="KND20" s="98"/>
      <c r="KNE20" s="98"/>
      <c r="KNF20" s="98"/>
      <c r="KNG20" s="98"/>
      <c r="KNH20" s="98"/>
      <c r="KNI20" s="98"/>
      <c r="KNJ20" s="98"/>
      <c r="KNK20" s="98"/>
      <c r="KNL20" s="98"/>
      <c r="KNM20" s="98"/>
      <c r="KNN20" s="98"/>
      <c r="KNO20" s="98"/>
      <c r="KNP20" s="98"/>
      <c r="KNQ20" s="98"/>
      <c r="KNR20" s="98"/>
      <c r="KNS20" s="98"/>
      <c r="KNT20" s="98"/>
      <c r="KNU20" s="98"/>
      <c r="KNV20" s="98"/>
      <c r="KNW20" s="98"/>
      <c r="KNX20" s="98"/>
      <c r="KNY20" s="98"/>
      <c r="KNZ20" s="98"/>
      <c r="KOA20" s="98"/>
      <c r="KOB20" s="98"/>
      <c r="KOC20" s="98"/>
      <c r="KOD20" s="98"/>
      <c r="KOE20" s="98"/>
      <c r="KOF20" s="98"/>
      <c r="KOG20" s="98"/>
      <c r="KOH20" s="98"/>
      <c r="KOI20" s="98"/>
      <c r="KOJ20" s="98"/>
      <c r="KOK20" s="98"/>
      <c r="KOL20" s="98"/>
      <c r="KOM20" s="98"/>
      <c r="KON20" s="98"/>
      <c r="KOO20" s="98"/>
      <c r="KOP20" s="98"/>
      <c r="KOQ20" s="98"/>
      <c r="KOR20" s="98"/>
      <c r="KOS20" s="98"/>
      <c r="KOT20" s="98"/>
      <c r="KOU20" s="98"/>
      <c r="KOV20" s="98"/>
      <c r="KOW20" s="98"/>
      <c r="KOX20" s="98"/>
      <c r="KOY20" s="98"/>
      <c r="KOZ20" s="98"/>
      <c r="KPA20" s="98"/>
      <c r="KPB20" s="98"/>
      <c r="KPC20" s="98"/>
      <c r="KPD20" s="98"/>
      <c r="KPE20" s="98"/>
      <c r="KPF20" s="98"/>
      <c r="KPG20" s="98"/>
      <c r="KPH20" s="98"/>
      <c r="KPI20" s="98"/>
      <c r="KPJ20" s="98"/>
      <c r="KPK20" s="98"/>
      <c r="KPL20" s="98"/>
      <c r="KPM20" s="98"/>
      <c r="KPN20" s="98"/>
      <c r="KPO20" s="98"/>
      <c r="KPP20" s="98"/>
      <c r="KPQ20" s="98"/>
      <c r="KPR20" s="98"/>
      <c r="KPS20" s="98"/>
      <c r="KPT20" s="98"/>
      <c r="KPU20" s="98"/>
      <c r="KPV20" s="98"/>
      <c r="KPW20" s="98"/>
      <c r="KPX20" s="98"/>
      <c r="KPY20" s="98"/>
      <c r="KPZ20" s="98"/>
      <c r="KQA20" s="98"/>
      <c r="KQB20" s="98"/>
      <c r="KQC20" s="98"/>
      <c r="KQD20" s="98"/>
      <c r="KQE20" s="98"/>
      <c r="KQF20" s="98"/>
      <c r="KQG20" s="98"/>
      <c r="KQH20" s="98"/>
      <c r="KQI20" s="98"/>
      <c r="KQJ20" s="98"/>
      <c r="KQK20" s="98"/>
      <c r="KQL20" s="98"/>
      <c r="KQM20" s="98"/>
      <c r="KQN20" s="98"/>
      <c r="KQO20" s="98"/>
      <c r="KQP20" s="98"/>
      <c r="KQQ20" s="98"/>
      <c r="KQR20" s="98"/>
      <c r="KQS20" s="98"/>
      <c r="KQT20" s="98"/>
      <c r="KQU20" s="98"/>
      <c r="KQV20" s="98"/>
      <c r="KQW20" s="98"/>
      <c r="KQX20" s="98"/>
      <c r="KQY20" s="98"/>
      <c r="KQZ20" s="98"/>
      <c r="KRA20" s="98"/>
      <c r="KRB20" s="98"/>
      <c r="KRC20" s="98"/>
      <c r="KRD20" s="98"/>
      <c r="KRE20" s="98"/>
      <c r="KRF20" s="98"/>
      <c r="KRG20" s="98"/>
      <c r="KRH20" s="98"/>
      <c r="KRI20" s="98"/>
      <c r="KRJ20" s="98"/>
      <c r="KRK20" s="98"/>
      <c r="KRL20" s="98"/>
      <c r="KRM20" s="98"/>
      <c r="KRN20" s="98"/>
      <c r="KRO20" s="98"/>
      <c r="KRP20" s="98"/>
      <c r="KRQ20" s="98"/>
      <c r="KRR20" s="98"/>
      <c r="KRS20" s="98"/>
      <c r="KRT20" s="98"/>
      <c r="KRU20" s="98"/>
      <c r="KRV20" s="98"/>
      <c r="KRW20" s="98"/>
      <c r="KRX20" s="98"/>
      <c r="KRY20" s="98"/>
      <c r="KRZ20" s="98"/>
      <c r="KSA20" s="98"/>
      <c r="KSB20" s="98"/>
      <c r="KSC20" s="98"/>
      <c r="KSD20" s="98"/>
      <c r="KSE20" s="98"/>
      <c r="KSF20" s="98"/>
      <c r="KSG20" s="98"/>
      <c r="KSH20" s="98"/>
      <c r="KSI20" s="98"/>
      <c r="KSJ20" s="98"/>
      <c r="KSK20" s="98"/>
      <c r="KSL20" s="98"/>
      <c r="KSM20" s="98"/>
      <c r="KSN20" s="98"/>
      <c r="KSO20" s="98"/>
      <c r="KSP20" s="98"/>
      <c r="KSQ20" s="98"/>
      <c r="KSR20" s="98"/>
      <c r="KSS20" s="98"/>
      <c r="KST20" s="98"/>
      <c r="KSU20" s="98"/>
      <c r="KSV20" s="98"/>
      <c r="KSW20" s="98"/>
      <c r="KSX20" s="98"/>
      <c r="KSY20" s="98"/>
      <c r="KSZ20" s="98"/>
      <c r="KTA20" s="98"/>
      <c r="KTB20" s="98"/>
      <c r="KTC20" s="98"/>
      <c r="KTD20" s="98"/>
      <c r="KTE20" s="98"/>
      <c r="KTF20" s="98"/>
      <c r="KTG20" s="98"/>
      <c r="KTH20" s="98"/>
      <c r="KTI20" s="98"/>
      <c r="KTJ20" s="98"/>
      <c r="KTK20" s="98"/>
      <c r="KTL20" s="98"/>
      <c r="KTM20" s="98"/>
      <c r="KTN20" s="98"/>
      <c r="KTO20" s="98"/>
      <c r="KTP20" s="98"/>
      <c r="KTQ20" s="98"/>
      <c r="KTR20" s="98"/>
      <c r="KTS20" s="98"/>
      <c r="KTT20" s="98"/>
      <c r="KTU20" s="98"/>
      <c r="KTV20" s="98"/>
      <c r="KTW20" s="98"/>
      <c r="KTX20" s="98"/>
      <c r="KTY20" s="98"/>
      <c r="KTZ20" s="98"/>
      <c r="KUA20" s="98"/>
      <c r="KUB20" s="98"/>
      <c r="KUC20" s="98"/>
      <c r="KUD20" s="98"/>
      <c r="KUE20" s="98"/>
      <c r="KUF20" s="98"/>
      <c r="KUG20" s="98"/>
      <c r="KUH20" s="98"/>
      <c r="KUI20" s="98"/>
      <c r="KUJ20" s="98"/>
      <c r="KUK20" s="98"/>
      <c r="KUL20" s="98"/>
      <c r="KUM20" s="98"/>
      <c r="KUN20" s="98"/>
      <c r="KUO20" s="98"/>
      <c r="KUP20" s="98"/>
      <c r="KUQ20" s="98"/>
      <c r="KUR20" s="98"/>
      <c r="KUS20" s="98"/>
      <c r="KUT20" s="98"/>
      <c r="KUU20" s="98"/>
      <c r="KUV20" s="98"/>
      <c r="KUW20" s="98"/>
      <c r="KUX20" s="98"/>
      <c r="KUY20" s="98"/>
      <c r="KUZ20" s="98"/>
      <c r="KVA20" s="98"/>
      <c r="KVB20" s="98"/>
      <c r="KVC20" s="98"/>
      <c r="KVD20" s="98"/>
      <c r="KVE20" s="98"/>
      <c r="KVF20" s="98"/>
      <c r="KVG20" s="98"/>
      <c r="KVH20" s="98"/>
      <c r="KVI20" s="98"/>
      <c r="KVJ20" s="98"/>
      <c r="KVK20" s="98"/>
      <c r="KVL20" s="98"/>
      <c r="KVM20" s="98"/>
      <c r="KVN20" s="98"/>
      <c r="KVO20" s="98"/>
      <c r="KVP20" s="98"/>
      <c r="KVQ20" s="98"/>
      <c r="KVR20" s="98"/>
      <c r="KVS20" s="98"/>
      <c r="KVT20" s="98"/>
      <c r="KVU20" s="98"/>
      <c r="KVV20" s="98"/>
      <c r="KVW20" s="98"/>
      <c r="KVX20" s="98"/>
      <c r="KVY20" s="98"/>
      <c r="KVZ20" s="98"/>
      <c r="KWA20" s="98"/>
      <c r="KWB20" s="98"/>
      <c r="KWC20" s="98"/>
      <c r="KWD20" s="98"/>
      <c r="KWE20" s="98"/>
      <c r="KWF20" s="98"/>
      <c r="KWG20" s="98"/>
      <c r="KWH20" s="98"/>
      <c r="KWI20" s="98"/>
      <c r="KWJ20" s="98"/>
      <c r="KWK20" s="98"/>
      <c r="KWL20" s="98"/>
      <c r="KWM20" s="98"/>
      <c r="KWN20" s="98"/>
      <c r="KWO20" s="98"/>
      <c r="KWP20" s="98"/>
      <c r="KWQ20" s="98"/>
      <c r="KWR20" s="98"/>
      <c r="KWS20" s="98"/>
      <c r="KWT20" s="98"/>
      <c r="KWU20" s="98"/>
      <c r="KWV20" s="98"/>
      <c r="KWW20" s="98"/>
      <c r="KWX20" s="98"/>
      <c r="KWY20" s="98"/>
      <c r="KWZ20" s="98"/>
      <c r="KXA20" s="98"/>
      <c r="KXB20" s="98"/>
      <c r="KXC20" s="98"/>
      <c r="KXD20" s="98"/>
      <c r="KXE20" s="98"/>
      <c r="KXF20" s="98"/>
      <c r="KXG20" s="98"/>
      <c r="KXH20" s="98"/>
      <c r="KXI20" s="98"/>
      <c r="KXJ20" s="98"/>
      <c r="KXK20" s="98"/>
      <c r="KXL20" s="98"/>
      <c r="KXM20" s="98"/>
      <c r="KXN20" s="98"/>
      <c r="KXO20" s="98"/>
      <c r="KXP20" s="98"/>
      <c r="KXQ20" s="98"/>
      <c r="KXR20" s="98"/>
      <c r="KXS20" s="98"/>
      <c r="KXT20" s="98"/>
      <c r="KXU20" s="98"/>
      <c r="KXV20" s="98"/>
      <c r="KXW20" s="98"/>
      <c r="KXX20" s="98"/>
      <c r="KXY20" s="98"/>
      <c r="KXZ20" s="98"/>
      <c r="KYA20" s="98"/>
      <c r="KYB20" s="98"/>
      <c r="KYC20" s="98"/>
      <c r="KYD20" s="98"/>
      <c r="KYE20" s="98"/>
      <c r="KYF20" s="98"/>
      <c r="KYG20" s="98"/>
      <c r="KYH20" s="98"/>
      <c r="KYI20" s="98"/>
      <c r="KYJ20" s="98"/>
      <c r="KYK20" s="98"/>
      <c r="KYL20" s="98"/>
      <c r="KYM20" s="98"/>
      <c r="KYN20" s="98"/>
      <c r="KYO20" s="98"/>
      <c r="KYP20" s="98"/>
      <c r="KYQ20" s="98"/>
      <c r="KYR20" s="98"/>
      <c r="KYS20" s="98"/>
      <c r="KYT20" s="98"/>
      <c r="KYU20" s="98"/>
      <c r="KYV20" s="98"/>
      <c r="KYW20" s="98"/>
      <c r="KYX20" s="98"/>
      <c r="KYY20" s="98"/>
      <c r="KYZ20" s="98"/>
      <c r="KZA20" s="98"/>
      <c r="KZB20" s="98"/>
      <c r="KZC20" s="98"/>
      <c r="KZD20" s="98"/>
      <c r="KZE20" s="98"/>
      <c r="KZF20" s="98"/>
      <c r="KZG20" s="98"/>
      <c r="KZH20" s="98"/>
      <c r="KZI20" s="98"/>
      <c r="KZJ20" s="98"/>
      <c r="KZK20" s="98"/>
      <c r="KZL20" s="98"/>
      <c r="KZM20" s="98"/>
      <c r="KZN20" s="98"/>
      <c r="KZO20" s="98"/>
      <c r="KZP20" s="98"/>
      <c r="KZQ20" s="98"/>
      <c r="KZR20" s="98"/>
      <c r="KZS20" s="98"/>
      <c r="KZT20" s="98"/>
      <c r="KZU20" s="98"/>
      <c r="KZV20" s="98"/>
      <c r="KZW20" s="98"/>
      <c r="KZX20" s="98"/>
      <c r="KZY20" s="98"/>
      <c r="KZZ20" s="98"/>
      <c r="LAA20" s="98"/>
      <c r="LAB20" s="98"/>
      <c r="LAC20" s="98"/>
      <c r="LAD20" s="98"/>
      <c r="LAE20" s="98"/>
      <c r="LAF20" s="98"/>
      <c r="LAG20" s="98"/>
      <c r="LAH20" s="98"/>
      <c r="LAI20" s="98"/>
      <c r="LAJ20" s="98"/>
      <c r="LAK20" s="98"/>
      <c r="LAL20" s="98"/>
      <c r="LAM20" s="98"/>
      <c r="LAN20" s="98"/>
      <c r="LAO20" s="98"/>
      <c r="LAP20" s="98"/>
      <c r="LAQ20" s="98"/>
      <c r="LAR20" s="98"/>
      <c r="LAS20" s="98"/>
      <c r="LAT20" s="98"/>
      <c r="LAU20" s="98"/>
      <c r="LAV20" s="98"/>
      <c r="LAW20" s="98"/>
      <c r="LAX20" s="98"/>
      <c r="LAY20" s="98"/>
      <c r="LAZ20" s="98"/>
      <c r="LBA20" s="98"/>
      <c r="LBB20" s="98"/>
      <c r="LBC20" s="98"/>
      <c r="LBD20" s="98"/>
      <c r="LBE20" s="98"/>
      <c r="LBF20" s="98"/>
      <c r="LBG20" s="98"/>
      <c r="LBH20" s="98"/>
      <c r="LBI20" s="98"/>
      <c r="LBJ20" s="98"/>
      <c r="LBK20" s="98"/>
      <c r="LBL20" s="98"/>
      <c r="LBM20" s="98"/>
      <c r="LBN20" s="98"/>
      <c r="LBO20" s="98"/>
      <c r="LBP20" s="98"/>
      <c r="LBQ20" s="98"/>
      <c r="LBR20" s="98"/>
      <c r="LBS20" s="98"/>
      <c r="LBT20" s="98"/>
      <c r="LBU20" s="98"/>
      <c r="LBV20" s="98"/>
      <c r="LBW20" s="98"/>
      <c r="LBX20" s="98"/>
      <c r="LBY20" s="98"/>
      <c r="LBZ20" s="98"/>
      <c r="LCA20" s="98"/>
      <c r="LCB20" s="98"/>
      <c r="LCC20" s="98"/>
      <c r="LCD20" s="98"/>
      <c r="LCE20" s="98"/>
      <c r="LCF20" s="98"/>
      <c r="LCG20" s="98"/>
      <c r="LCH20" s="98"/>
      <c r="LCI20" s="98"/>
      <c r="LCJ20" s="98"/>
      <c r="LCK20" s="98"/>
      <c r="LCL20" s="98"/>
      <c r="LCM20" s="98"/>
      <c r="LCN20" s="98"/>
      <c r="LCO20" s="98"/>
      <c r="LCP20" s="98"/>
      <c r="LCQ20" s="98"/>
      <c r="LCR20" s="98"/>
      <c r="LCS20" s="98"/>
      <c r="LCT20" s="98"/>
      <c r="LCU20" s="98"/>
      <c r="LCV20" s="98"/>
      <c r="LCW20" s="98"/>
      <c r="LCX20" s="98"/>
      <c r="LCY20" s="98"/>
      <c r="LCZ20" s="98"/>
      <c r="LDA20" s="98"/>
      <c r="LDB20" s="98"/>
      <c r="LDC20" s="98"/>
      <c r="LDD20" s="98"/>
      <c r="LDE20" s="98"/>
      <c r="LDF20" s="98"/>
      <c r="LDG20" s="98"/>
      <c r="LDH20" s="98"/>
      <c r="LDI20" s="98"/>
      <c r="LDJ20" s="98"/>
      <c r="LDK20" s="98"/>
      <c r="LDL20" s="98"/>
      <c r="LDM20" s="98"/>
      <c r="LDN20" s="98"/>
      <c r="LDO20" s="98"/>
      <c r="LDP20" s="98"/>
      <c r="LDQ20" s="98"/>
      <c r="LDR20" s="98"/>
      <c r="LDS20" s="98"/>
      <c r="LDT20" s="98"/>
      <c r="LDU20" s="98"/>
      <c r="LDV20" s="98"/>
      <c r="LDW20" s="98"/>
      <c r="LDX20" s="98"/>
      <c r="LDY20" s="98"/>
      <c r="LDZ20" s="98"/>
      <c r="LEA20" s="98"/>
      <c r="LEB20" s="98"/>
      <c r="LEC20" s="98"/>
      <c r="LED20" s="98"/>
      <c r="LEE20" s="98"/>
      <c r="LEF20" s="98"/>
      <c r="LEG20" s="98"/>
      <c r="LEH20" s="98"/>
      <c r="LEI20" s="98"/>
      <c r="LEJ20" s="98"/>
      <c r="LEK20" s="98"/>
      <c r="LEL20" s="98"/>
      <c r="LEM20" s="98"/>
      <c r="LEN20" s="98"/>
      <c r="LEO20" s="98"/>
      <c r="LEP20" s="98"/>
      <c r="LEQ20" s="98"/>
      <c r="LER20" s="98"/>
      <c r="LES20" s="98"/>
      <c r="LET20" s="98"/>
      <c r="LEU20" s="98"/>
      <c r="LEV20" s="98"/>
      <c r="LEW20" s="98"/>
      <c r="LEX20" s="98"/>
      <c r="LEY20" s="98"/>
      <c r="LEZ20" s="98"/>
      <c r="LFA20" s="98"/>
      <c r="LFB20" s="98"/>
      <c r="LFC20" s="98"/>
      <c r="LFD20" s="98"/>
      <c r="LFE20" s="98"/>
      <c r="LFF20" s="98"/>
      <c r="LFG20" s="98"/>
      <c r="LFH20" s="98"/>
      <c r="LFI20" s="98"/>
      <c r="LFJ20" s="98"/>
      <c r="LFK20" s="98"/>
      <c r="LFL20" s="98"/>
      <c r="LFM20" s="98"/>
      <c r="LFN20" s="98"/>
      <c r="LFO20" s="98"/>
      <c r="LFP20" s="98"/>
      <c r="LFQ20" s="98"/>
      <c r="LFR20" s="98"/>
      <c r="LFS20" s="98"/>
      <c r="LFT20" s="98"/>
      <c r="LFU20" s="98"/>
      <c r="LFV20" s="98"/>
      <c r="LFW20" s="98"/>
      <c r="LFX20" s="98"/>
      <c r="LFY20" s="98"/>
      <c r="LFZ20" s="98"/>
      <c r="LGA20" s="98"/>
      <c r="LGB20" s="98"/>
      <c r="LGC20" s="98"/>
      <c r="LGD20" s="98"/>
      <c r="LGE20" s="98"/>
      <c r="LGF20" s="98"/>
      <c r="LGG20" s="98"/>
      <c r="LGH20" s="98"/>
      <c r="LGI20" s="98"/>
      <c r="LGJ20" s="98"/>
      <c r="LGK20" s="98"/>
      <c r="LGL20" s="98"/>
      <c r="LGM20" s="98"/>
      <c r="LGN20" s="98"/>
      <c r="LGO20" s="98"/>
      <c r="LGP20" s="98"/>
      <c r="LGQ20" s="98"/>
      <c r="LGR20" s="98"/>
      <c r="LGS20" s="98"/>
      <c r="LGT20" s="98"/>
      <c r="LGU20" s="98"/>
      <c r="LGV20" s="98"/>
      <c r="LGW20" s="98"/>
      <c r="LGX20" s="98"/>
      <c r="LGY20" s="98"/>
      <c r="LGZ20" s="98"/>
      <c r="LHA20" s="98"/>
      <c r="LHB20" s="98"/>
      <c r="LHC20" s="98"/>
      <c r="LHD20" s="98"/>
      <c r="LHE20" s="98"/>
      <c r="LHF20" s="98"/>
      <c r="LHG20" s="98"/>
      <c r="LHH20" s="98"/>
      <c r="LHI20" s="98"/>
      <c r="LHJ20" s="98"/>
      <c r="LHK20" s="98"/>
      <c r="LHL20" s="98"/>
      <c r="LHM20" s="98"/>
      <c r="LHN20" s="98"/>
      <c r="LHO20" s="98"/>
      <c r="LHP20" s="98"/>
      <c r="LHQ20" s="98"/>
      <c r="LHR20" s="98"/>
      <c r="LHS20" s="98"/>
      <c r="LHT20" s="98"/>
      <c r="LHU20" s="98"/>
      <c r="LHV20" s="98"/>
      <c r="LHW20" s="98"/>
      <c r="LHX20" s="98"/>
      <c r="LHY20" s="98"/>
      <c r="LHZ20" s="98"/>
      <c r="LIA20" s="98"/>
      <c r="LIB20" s="98"/>
      <c r="LIC20" s="98"/>
      <c r="LID20" s="98"/>
      <c r="LIE20" s="98"/>
      <c r="LIF20" s="98"/>
      <c r="LIG20" s="98"/>
      <c r="LIH20" s="98"/>
      <c r="LII20" s="98"/>
      <c r="LIJ20" s="98"/>
      <c r="LIK20" s="98"/>
      <c r="LIL20" s="98"/>
      <c r="LIM20" s="98"/>
      <c r="LIN20" s="98"/>
      <c r="LIO20" s="98"/>
      <c r="LIP20" s="98"/>
      <c r="LIQ20" s="98"/>
      <c r="LIR20" s="98"/>
      <c r="LIS20" s="98"/>
      <c r="LIT20" s="98"/>
      <c r="LIU20" s="98"/>
      <c r="LIV20" s="98"/>
      <c r="LIW20" s="98"/>
      <c r="LIX20" s="98"/>
      <c r="LIY20" s="98"/>
      <c r="LIZ20" s="98"/>
      <c r="LJA20" s="98"/>
      <c r="LJB20" s="98"/>
      <c r="LJC20" s="98"/>
      <c r="LJD20" s="98"/>
      <c r="LJE20" s="98"/>
      <c r="LJF20" s="98"/>
      <c r="LJG20" s="98"/>
      <c r="LJH20" s="98"/>
      <c r="LJI20" s="98"/>
      <c r="LJJ20" s="98"/>
      <c r="LJK20" s="98"/>
      <c r="LJL20" s="98"/>
      <c r="LJM20" s="98"/>
      <c r="LJN20" s="98"/>
      <c r="LJO20" s="98"/>
      <c r="LJP20" s="98"/>
      <c r="LJQ20" s="98"/>
      <c r="LJR20" s="98"/>
      <c r="LJS20" s="98"/>
      <c r="LJT20" s="98"/>
      <c r="LJU20" s="98"/>
      <c r="LJV20" s="98"/>
      <c r="LJW20" s="98"/>
      <c r="LJX20" s="98"/>
      <c r="LJY20" s="98"/>
      <c r="LJZ20" s="98"/>
      <c r="LKA20" s="98"/>
      <c r="LKB20" s="98"/>
      <c r="LKC20" s="98"/>
      <c r="LKD20" s="98"/>
      <c r="LKE20" s="98"/>
      <c r="LKF20" s="98"/>
      <c r="LKG20" s="98"/>
      <c r="LKH20" s="98"/>
      <c r="LKI20" s="98"/>
      <c r="LKJ20" s="98"/>
      <c r="LKK20" s="98"/>
      <c r="LKL20" s="98"/>
      <c r="LKM20" s="98"/>
      <c r="LKN20" s="98"/>
      <c r="LKO20" s="98"/>
      <c r="LKP20" s="98"/>
      <c r="LKQ20" s="98"/>
      <c r="LKR20" s="98"/>
      <c r="LKS20" s="98"/>
      <c r="LKT20" s="98"/>
      <c r="LKU20" s="98"/>
      <c r="LKV20" s="98"/>
      <c r="LKW20" s="98"/>
      <c r="LKX20" s="98"/>
      <c r="LKY20" s="98"/>
      <c r="LKZ20" s="98"/>
      <c r="LLA20" s="98"/>
      <c r="LLB20" s="98"/>
      <c r="LLC20" s="98"/>
      <c r="LLD20" s="98"/>
      <c r="LLE20" s="98"/>
      <c r="LLF20" s="98"/>
      <c r="LLG20" s="98"/>
      <c r="LLH20" s="98"/>
      <c r="LLI20" s="98"/>
      <c r="LLJ20" s="98"/>
      <c r="LLK20" s="98"/>
      <c r="LLL20" s="98"/>
      <c r="LLM20" s="98"/>
      <c r="LLN20" s="98"/>
      <c r="LLO20" s="98"/>
      <c r="LLP20" s="98"/>
      <c r="LLQ20" s="98"/>
      <c r="LLR20" s="98"/>
      <c r="LLS20" s="98"/>
      <c r="LLT20" s="98"/>
      <c r="LLU20" s="98"/>
      <c r="LLV20" s="98"/>
      <c r="LLW20" s="98"/>
      <c r="LLX20" s="98"/>
      <c r="LLY20" s="98"/>
      <c r="LLZ20" s="98"/>
      <c r="LMA20" s="98"/>
      <c r="LMB20" s="98"/>
      <c r="LMC20" s="98"/>
      <c r="LMD20" s="98"/>
      <c r="LME20" s="98"/>
      <c r="LMF20" s="98"/>
      <c r="LMG20" s="98"/>
      <c r="LMH20" s="98"/>
      <c r="LMI20" s="98"/>
      <c r="LMJ20" s="98"/>
      <c r="LMK20" s="98"/>
      <c r="LML20" s="98"/>
      <c r="LMM20" s="98"/>
      <c r="LMN20" s="98"/>
      <c r="LMO20" s="98"/>
      <c r="LMP20" s="98"/>
      <c r="LMQ20" s="98"/>
      <c r="LMR20" s="98"/>
      <c r="LMS20" s="98"/>
      <c r="LMT20" s="98"/>
      <c r="LMU20" s="98"/>
      <c r="LMV20" s="98"/>
      <c r="LMW20" s="98"/>
      <c r="LMX20" s="98"/>
      <c r="LMY20" s="98"/>
      <c r="LMZ20" s="98"/>
      <c r="LNA20" s="98"/>
      <c r="LNB20" s="98"/>
      <c r="LNC20" s="98"/>
      <c r="LND20" s="98"/>
      <c r="LNE20" s="98"/>
      <c r="LNF20" s="98"/>
      <c r="LNG20" s="98"/>
      <c r="LNH20" s="98"/>
      <c r="LNI20" s="98"/>
      <c r="LNJ20" s="98"/>
      <c r="LNK20" s="98"/>
      <c r="LNL20" s="98"/>
      <c r="LNM20" s="98"/>
      <c r="LNN20" s="98"/>
      <c r="LNO20" s="98"/>
      <c r="LNP20" s="98"/>
      <c r="LNQ20" s="98"/>
      <c r="LNR20" s="98"/>
      <c r="LNS20" s="98"/>
      <c r="LNT20" s="98"/>
      <c r="LNU20" s="98"/>
      <c r="LNV20" s="98"/>
      <c r="LNW20" s="98"/>
      <c r="LNX20" s="98"/>
      <c r="LNY20" s="98"/>
      <c r="LNZ20" s="98"/>
      <c r="LOA20" s="98"/>
      <c r="LOB20" s="98"/>
      <c r="LOC20" s="98"/>
      <c r="LOD20" s="98"/>
      <c r="LOE20" s="98"/>
      <c r="LOF20" s="98"/>
      <c r="LOG20" s="98"/>
      <c r="LOH20" s="98"/>
      <c r="LOI20" s="98"/>
      <c r="LOJ20" s="98"/>
      <c r="LOK20" s="98"/>
      <c r="LOL20" s="98"/>
      <c r="LOM20" s="98"/>
      <c r="LON20" s="98"/>
      <c r="LOO20" s="98"/>
      <c r="LOP20" s="98"/>
      <c r="LOQ20" s="98"/>
      <c r="LOR20" s="98"/>
      <c r="LOS20" s="98"/>
      <c r="LOT20" s="98"/>
      <c r="LOU20" s="98"/>
      <c r="LOV20" s="98"/>
      <c r="LOW20" s="98"/>
      <c r="LOX20" s="98"/>
      <c r="LOY20" s="98"/>
      <c r="LOZ20" s="98"/>
      <c r="LPA20" s="98"/>
      <c r="LPB20" s="98"/>
      <c r="LPC20" s="98"/>
      <c r="LPD20" s="98"/>
      <c r="LPE20" s="98"/>
      <c r="LPF20" s="98"/>
      <c r="LPG20" s="98"/>
      <c r="LPH20" s="98"/>
      <c r="LPI20" s="98"/>
      <c r="LPJ20" s="98"/>
      <c r="LPK20" s="98"/>
      <c r="LPL20" s="98"/>
      <c r="LPM20" s="98"/>
      <c r="LPN20" s="98"/>
      <c r="LPO20" s="98"/>
      <c r="LPP20" s="98"/>
      <c r="LPQ20" s="98"/>
      <c r="LPR20" s="98"/>
      <c r="LPS20" s="98"/>
      <c r="LPT20" s="98"/>
      <c r="LPU20" s="98"/>
      <c r="LPV20" s="98"/>
      <c r="LPW20" s="98"/>
      <c r="LPX20" s="98"/>
      <c r="LPY20" s="98"/>
      <c r="LPZ20" s="98"/>
      <c r="LQA20" s="98"/>
      <c r="LQB20" s="98"/>
      <c r="LQC20" s="98"/>
      <c r="LQD20" s="98"/>
      <c r="LQE20" s="98"/>
      <c r="LQF20" s="98"/>
      <c r="LQG20" s="98"/>
      <c r="LQH20" s="98"/>
      <c r="LQI20" s="98"/>
      <c r="LQJ20" s="98"/>
      <c r="LQK20" s="98"/>
      <c r="LQL20" s="98"/>
      <c r="LQM20" s="98"/>
      <c r="LQN20" s="98"/>
      <c r="LQO20" s="98"/>
      <c r="LQP20" s="98"/>
      <c r="LQQ20" s="98"/>
      <c r="LQR20" s="98"/>
      <c r="LQS20" s="98"/>
      <c r="LQT20" s="98"/>
      <c r="LQU20" s="98"/>
      <c r="LQV20" s="98"/>
      <c r="LQW20" s="98"/>
      <c r="LQX20" s="98"/>
      <c r="LQY20" s="98"/>
      <c r="LQZ20" s="98"/>
      <c r="LRA20" s="98"/>
      <c r="LRB20" s="98"/>
      <c r="LRC20" s="98"/>
      <c r="LRD20" s="98"/>
      <c r="LRE20" s="98"/>
      <c r="LRF20" s="98"/>
      <c r="LRG20" s="98"/>
      <c r="LRH20" s="98"/>
      <c r="LRI20" s="98"/>
      <c r="LRJ20" s="98"/>
      <c r="LRK20" s="98"/>
      <c r="LRL20" s="98"/>
      <c r="LRM20" s="98"/>
      <c r="LRN20" s="98"/>
      <c r="LRO20" s="98"/>
      <c r="LRP20" s="98"/>
      <c r="LRQ20" s="98"/>
      <c r="LRR20" s="98"/>
      <c r="LRS20" s="98"/>
      <c r="LRT20" s="98"/>
      <c r="LRU20" s="98"/>
      <c r="LRV20" s="98"/>
      <c r="LRW20" s="98"/>
      <c r="LRX20" s="98"/>
      <c r="LRY20" s="98"/>
      <c r="LRZ20" s="98"/>
      <c r="LSA20" s="98"/>
      <c r="LSB20" s="98"/>
      <c r="LSC20" s="98"/>
      <c r="LSD20" s="98"/>
      <c r="LSE20" s="98"/>
      <c r="LSF20" s="98"/>
      <c r="LSG20" s="98"/>
      <c r="LSH20" s="98"/>
      <c r="LSI20" s="98"/>
      <c r="LSJ20" s="98"/>
      <c r="LSK20" s="98"/>
      <c r="LSL20" s="98"/>
      <c r="LSM20" s="98"/>
      <c r="LSN20" s="98"/>
      <c r="LSO20" s="98"/>
      <c r="LSP20" s="98"/>
      <c r="LSQ20" s="98"/>
      <c r="LSR20" s="98"/>
      <c r="LSS20" s="98"/>
      <c r="LST20" s="98"/>
      <c r="LSU20" s="98"/>
      <c r="LSV20" s="98"/>
      <c r="LSW20" s="98"/>
      <c r="LSX20" s="98"/>
      <c r="LSY20" s="98"/>
      <c r="LSZ20" s="98"/>
      <c r="LTA20" s="98"/>
      <c r="LTB20" s="98"/>
      <c r="LTC20" s="98"/>
      <c r="LTD20" s="98"/>
      <c r="LTE20" s="98"/>
      <c r="LTF20" s="98"/>
      <c r="LTG20" s="98"/>
      <c r="LTH20" s="98"/>
      <c r="LTI20" s="98"/>
      <c r="LTJ20" s="98"/>
      <c r="LTK20" s="98"/>
      <c r="LTL20" s="98"/>
      <c r="LTM20" s="98"/>
      <c r="LTN20" s="98"/>
      <c r="LTO20" s="98"/>
      <c r="LTP20" s="98"/>
      <c r="LTQ20" s="98"/>
      <c r="LTR20" s="98"/>
      <c r="LTS20" s="98"/>
      <c r="LTT20" s="98"/>
      <c r="LTU20" s="98"/>
      <c r="LTV20" s="98"/>
      <c r="LTW20" s="98"/>
      <c r="LTX20" s="98"/>
      <c r="LTY20" s="98"/>
      <c r="LTZ20" s="98"/>
      <c r="LUA20" s="98"/>
      <c r="LUB20" s="98"/>
      <c r="LUC20" s="98"/>
      <c r="LUD20" s="98"/>
      <c r="LUE20" s="98"/>
      <c r="LUF20" s="98"/>
      <c r="LUG20" s="98"/>
      <c r="LUH20" s="98"/>
      <c r="LUI20" s="98"/>
      <c r="LUJ20" s="98"/>
      <c r="LUK20" s="98"/>
      <c r="LUL20" s="98"/>
      <c r="LUM20" s="98"/>
      <c r="LUN20" s="98"/>
      <c r="LUO20" s="98"/>
      <c r="LUP20" s="98"/>
      <c r="LUQ20" s="98"/>
      <c r="LUR20" s="98"/>
      <c r="LUS20" s="98"/>
      <c r="LUT20" s="98"/>
      <c r="LUU20" s="98"/>
      <c r="LUV20" s="98"/>
      <c r="LUW20" s="98"/>
      <c r="LUX20" s="98"/>
      <c r="LUY20" s="98"/>
      <c r="LUZ20" s="98"/>
      <c r="LVA20" s="98"/>
      <c r="LVB20" s="98"/>
      <c r="LVC20" s="98"/>
      <c r="LVD20" s="98"/>
      <c r="LVE20" s="98"/>
      <c r="LVF20" s="98"/>
      <c r="LVG20" s="98"/>
      <c r="LVH20" s="98"/>
      <c r="LVI20" s="98"/>
      <c r="LVJ20" s="98"/>
      <c r="LVK20" s="98"/>
      <c r="LVL20" s="98"/>
      <c r="LVM20" s="98"/>
      <c r="LVN20" s="98"/>
      <c r="LVO20" s="98"/>
      <c r="LVP20" s="98"/>
      <c r="LVQ20" s="98"/>
      <c r="LVR20" s="98"/>
      <c r="LVS20" s="98"/>
      <c r="LVT20" s="98"/>
      <c r="LVU20" s="98"/>
      <c r="LVV20" s="98"/>
      <c r="LVW20" s="98"/>
      <c r="LVX20" s="98"/>
      <c r="LVY20" s="98"/>
      <c r="LVZ20" s="98"/>
      <c r="LWA20" s="98"/>
      <c r="LWB20" s="98"/>
      <c r="LWC20" s="98"/>
      <c r="LWD20" s="98"/>
      <c r="LWE20" s="98"/>
      <c r="LWF20" s="98"/>
      <c r="LWG20" s="98"/>
      <c r="LWH20" s="98"/>
      <c r="LWI20" s="98"/>
      <c r="LWJ20" s="98"/>
      <c r="LWK20" s="98"/>
      <c r="LWL20" s="98"/>
      <c r="LWM20" s="98"/>
      <c r="LWN20" s="98"/>
      <c r="LWO20" s="98"/>
      <c r="LWP20" s="98"/>
      <c r="LWQ20" s="98"/>
      <c r="LWR20" s="98"/>
      <c r="LWS20" s="98"/>
      <c r="LWT20" s="98"/>
      <c r="LWU20" s="98"/>
      <c r="LWV20" s="98"/>
      <c r="LWW20" s="98"/>
      <c r="LWX20" s="98"/>
      <c r="LWY20" s="98"/>
      <c r="LWZ20" s="98"/>
      <c r="LXA20" s="98"/>
      <c r="LXB20" s="98"/>
      <c r="LXC20" s="98"/>
      <c r="LXD20" s="98"/>
      <c r="LXE20" s="98"/>
      <c r="LXF20" s="98"/>
      <c r="LXG20" s="98"/>
      <c r="LXH20" s="98"/>
      <c r="LXI20" s="98"/>
      <c r="LXJ20" s="98"/>
      <c r="LXK20" s="98"/>
      <c r="LXL20" s="98"/>
      <c r="LXM20" s="98"/>
      <c r="LXN20" s="98"/>
      <c r="LXO20" s="98"/>
      <c r="LXP20" s="98"/>
      <c r="LXQ20" s="98"/>
      <c r="LXR20" s="98"/>
      <c r="LXS20" s="98"/>
      <c r="LXT20" s="98"/>
      <c r="LXU20" s="98"/>
      <c r="LXV20" s="98"/>
      <c r="LXW20" s="98"/>
      <c r="LXX20" s="98"/>
      <c r="LXY20" s="98"/>
      <c r="LXZ20" s="98"/>
      <c r="LYA20" s="98"/>
      <c r="LYB20" s="98"/>
      <c r="LYC20" s="98"/>
      <c r="LYD20" s="98"/>
      <c r="LYE20" s="98"/>
      <c r="LYF20" s="98"/>
      <c r="LYG20" s="98"/>
      <c r="LYH20" s="98"/>
      <c r="LYI20" s="98"/>
      <c r="LYJ20" s="98"/>
      <c r="LYK20" s="98"/>
      <c r="LYL20" s="98"/>
      <c r="LYM20" s="98"/>
      <c r="LYN20" s="98"/>
      <c r="LYO20" s="98"/>
      <c r="LYP20" s="98"/>
      <c r="LYQ20" s="98"/>
      <c r="LYR20" s="98"/>
      <c r="LYS20" s="98"/>
      <c r="LYT20" s="98"/>
      <c r="LYU20" s="98"/>
      <c r="LYV20" s="98"/>
      <c r="LYW20" s="98"/>
      <c r="LYX20" s="98"/>
      <c r="LYY20" s="98"/>
      <c r="LYZ20" s="98"/>
      <c r="LZA20" s="98"/>
      <c r="LZB20" s="98"/>
      <c r="LZC20" s="98"/>
      <c r="LZD20" s="98"/>
      <c r="LZE20" s="98"/>
      <c r="LZF20" s="98"/>
      <c r="LZG20" s="98"/>
      <c r="LZH20" s="98"/>
      <c r="LZI20" s="98"/>
      <c r="LZJ20" s="98"/>
      <c r="LZK20" s="98"/>
      <c r="LZL20" s="98"/>
      <c r="LZM20" s="98"/>
      <c r="LZN20" s="98"/>
      <c r="LZO20" s="98"/>
      <c r="LZP20" s="98"/>
      <c r="LZQ20" s="98"/>
      <c r="LZR20" s="98"/>
      <c r="LZS20" s="98"/>
      <c r="LZT20" s="98"/>
      <c r="LZU20" s="98"/>
      <c r="LZV20" s="98"/>
      <c r="LZW20" s="98"/>
      <c r="LZX20" s="98"/>
      <c r="LZY20" s="98"/>
      <c r="LZZ20" s="98"/>
      <c r="MAA20" s="98"/>
      <c r="MAB20" s="98"/>
      <c r="MAC20" s="98"/>
      <c r="MAD20" s="98"/>
      <c r="MAE20" s="98"/>
      <c r="MAF20" s="98"/>
      <c r="MAG20" s="98"/>
      <c r="MAH20" s="98"/>
      <c r="MAI20" s="98"/>
      <c r="MAJ20" s="98"/>
      <c r="MAK20" s="98"/>
      <c r="MAL20" s="98"/>
      <c r="MAM20" s="98"/>
      <c r="MAN20" s="98"/>
      <c r="MAO20" s="98"/>
      <c r="MAP20" s="98"/>
      <c r="MAQ20" s="98"/>
      <c r="MAR20" s="98"/>
      <c r="MAS20" s="98"/>
      <c r="MAT20" s="98"/>
      <c r="MAU20" s="98"/>
      <c r="MAV20" s="98"/>
      <c r="MAW20" s="98"/>
      <c r="MAX20" s="98"/>
      <c r="MAY20" s="98"/>
      <c r="MAZ20" s="98"/>
      <c r="MBA20" s="98"/>
      <c r="MBB20" s="98"/>
      <c r="MBC20" s="98"/>
      <c r="MBD20" s="98"/>
      <c r="MBE20" s="98"/>
      <c r="MBF20" s="98"/>
      <c r="MBG20" s="98"/>
      <c r="MBH20" s="98"/>
      <c r="MBI20" s="98"/>
      <c r="MBJ20" s="98"/>
      <c r="MBK20" s="98"/>
      <c r="MBL20" s="98"/>
      <c r="MBM20" s="98"/>
      <c r="MBN20" s="98"/>
      <c r="MBO20" s="98"/>
      <c r="MBP20" s="98"/>
      <c r="MBQ20" s="98"/>
      <c r="MBR20" s="98"/>
      <c r="MBS20" s="98"/>
      <c r="MBT20" s="98"/>
      <c r="MBU20" s="98"/>
      <c r="MBV20" s="98"/>
      <c r="MBW20" s="98"/>
      <c r="MBX20" s="98"/>
      <c r="MBY20" s="98"/>
      <c r="MBZ20" s="98"/>
      <c r="MCA20" s="98"/>
      <c r="MCB20" s="98"/>
      <c r="MCC20" s="98"/>
      <c r="MCD20" s="98"/>
      <c r="MCE20" s="98"/>
      <c r="MCF20" s="98"/>
      <c r="MCG20" s="98"/>
      <c r="MCH20" s="98"/>
      <c r="MCI20" s="98"/>
      <c r="MCJ20" s="98"/>
      <c r="MCK20" s="98"/>
      <c r="MCL20" s="98"/>
      <c r="MCM20" s="98"/>
      <c r="MCN20" s="98"/>
      <c r="MCO20" s="98"/>
      <c r="MCP20" s="98"/>
      <c r="MCQ20" s="98"/>
      <c r="MCR20" s="98"/>
      <c r="MCS20" s="98"/>
      <c r="MCT20" s="98"/>
      <c r="MCU20" s="98"/>
      <c r="MCV20" s="98"/>
      <c r="MCW20" s="98"/>
      <c r="MCX20" s="98"/>
      <c r="MCY20" s="98"/>
      <c r="MCZ20" s="98"/>
      <c r="MDA20" s="98"/>
      <c r="MDB20" s="98"/>
      <c r="MDC20" s="98"/>
      <c r="MDD20" s="98"/>
      <c r="MDE20" s="98"/>
      <c r="MDF20" s="98"/>
      <c r="MDG20" s="98"/>
      <c r="MDH20" s="98"/>
      <c r="MDI20" s="98"/>
      <c r="MDJ20" s="98"/>
      <c r="MDK20" s="98"/>
      <c r="MDL20" s="98"/>
      <c r="MDM20" s="98"/>
      <c r="MDN20" s="98"/>
      <c r="MDO20" s="98"/>
      <c r="MDP20" s="98"/>
      <c r="MDQ20" s="98"/>
      <c r="MDR20" s="98"/>
      <c r="MDS20" s="98"/>
      <c r="MDT20" s="98"/>
      <c r="MDU20" s="98"/>
      <c r="MDV20" s="98"/>
      <c r="MDW20" s="98"/>
      <c r="MDX20" s="98"/>
      <c r="MDY20" s="98"/>
      <c r="MDZ20" s="98"/>
      <c r="MEA20" s="98"/>
      <c r="MEB20" s="98"/>
      <c r="MEC20" s="98"/>
      <c r="MED20" s="98"/>
      <c r="MEE20" s="98"/>
      <c r="MEF20" s="98"/>
      <c r="MEG20" s="98"/>
      <c r="MEH20" s="98"/>
      <c r="MEI20" s="98"/>
      <c r="MEJ20" s="98"/>
      <c r="MEK20" s="98"/>
      <c r="MEL20" s="98"/>
      <c r="MEM20" s="98"/>
      <c r="MEN20" s="98"/>
      <c r="MEO20" s="98"/>
      <c r="MEP20" s="98"/>
      <c r="MEQ20" s="98"/>
      <c r="MER20" s="98"/>
      <c r="MES20" s="98"/>
      <c r="MET20" s="98"/>
      <c r="MEU20" s="98"/>
      <c r="MEV20" s="98"/>
      <c r="MEW20" s="98"/>
      <c r="MEX20" s="98"/>
      <c r="MEY20" s="98"/>
      <c r="MEZ20" s="98"/>
      <c r="MFA20" s="98"/>
      <c r="MFB20" s="98"/>
      <c r="MFC20" s="98"/>
      <c r="MFD20" s="98"/>
      <c r="MFE20" s="98"/>
      <c r="MFF20" s="98"/>
      <c r="MFG20" s="98"/>
      <c r="MFH20" s="98"/>
      <c r="MFI20" s="98"/>
      <c r="MFJ20" s="98"/>
      <c r="MFK20" s="98"/>
      <c r="MFL20" s="98"/>
      <c r="MFM20" s="98"/>
      <c r="MFN20" s="98"/>
      <c r="MFO20" s="98"/>
      <c r="MFP20" s="98"/>
      <c r="MFQ20" s="98"/>
      <c r="MFR20" s="98"/>
      <c r="MFS20" s="98"/>
      <c r="MFT20" s="98"/>
      <c r="MFU20" s="98"/>
      <c r="MFV20" s="98"/>
      <c r="MFW20" s="98"/>
      <c r="MFX20" s="98"/>
      <c r="MFY20" s="98"/>
      <c r="MFZ20" s="98"/>
      <c r="MGA20" s="98"/>
      <c r="MGB20" s="98"/>
      <c r="MGC20" s="98"/>
      <c r="MGD20" s="98"/>
      <c r="MGE20" s="98"/>
      <c r="MGF20" s="98"/>
      <c r="MGG20" s="98"/>
      <c r="MGH20" s="98"/>
      <c r="MGI20" s="98"/>
      <c r="MGJ20" s="98"/>
      <c r="MGK20" s="98"/>
      <c r="MGL20" s="98"/>
      <c r="MGM20" s="98"/>
      <c r="MGN20" s="98"/>
      <c r="MGO20" s="98"/>
      <c r="MGP20" s="98"/>
      <c r="MGQ20" s="98"/>
      <c r="MGR20" s="98"/>
      <c r="MGS20" s="98"/>
      <c r="MGT20" s="98"/>
      <c r="MGU20" s="98"/>
      <c r="MGV20" s="98"/>
      <c r="MGW20" s="98"/>
      <c r="MGX20" s="98"/>
      <c r="MGY20" s="98"/>
      <c r="MGZ20" s="98"/>
      <c r="MHA20" s="98"/>
      <c r="MHB20" s="98"/>
      <c r="MHC20" s="98"/>
      <c r="MHD20" s="98"/>
      <c r="MHE20" s="98"/>
      <c r="MHF20" s="98"/>
      <c r="MHG20" s="98"/>
      <c r="MHH20" s="98"/>
      <c r="MHI20" s="98"/>
      <c r="MHJ20" s="98"/>
      <c r="MHK20" s="98"/>
      <c r="MHL20" s="98"/>
      <c r="MHM20" s="98"/>
      <c r="MHN20" s="98"/>
      <c r="MHO20" s="98"/>
      <c r="MHP20" s="98"/>
      <c r="MHQ20" s="98"/>
      <c r="MHR20" s="98"/>
      <c r="MHS20" s="98"/>
      <c r="MHT20" s="98"/>
      <c r="MHU20" s="98"/>
      <c r="MHV20" s="98"/>
      <c r="MHW20" s="98"/>
      <c r="MHX20" s="98"/>
      <c r="MHY20" s="98"/>
      <c r="MHZ20" s="98"/>
      <c r="MIA20" s="98"/>
      <c r="MIB20" s="98"/>
      <c r="MIC20" s="98"/>
      <c r="MID20" s="98"/>
      <c r="MIE20" s="98"/>
      <c r="MIF20" s="98"/>
      <c r="MIG20" s="98"/>
      <c r="MIH20" s="98"/>
      <c r="MII20" s="98"/>
      <c r="MIJ20" s="98"/>
      <c r="MIK20" s="98"/>
      <c r="MIL20" s="98"/>
      <c r="MIM20" s="98"/>
      <c r="MIN20" s="98"/>
      <c r="MIO20" s="98"/>
      <c r="MIP20" s="98"/>
      <c r="MIQ20" s="98"/>
      <c r="MIR20" s="98"/>
      <c r="MIS20" s="98"/>
      <c r="MIT20" s="98"/>
      <c r="MIU20" s="98"/>
      <c r="MIV20" s="98"/>
      <c r="MIW20" s="98"/>
      <c r="MIX20" s="98"/>
      <c r="MIY20" s="98"/>
      <c r="MIZ20" s="98"/>
      <c r="MJA20" s="98"/>
      <c r="MJB20" s="98"/>
      <c r="MJC20" s="98"/>
      <c r="MJD20" s="98"/>
      <c r="MJE20" s="98"/>
      <c r="MJF20" s="98"/>
      <c r="MJG20" s="98"/>
      <c r="MJH20" s="98"/>
      <c r="MJI20" s="98"/>
      <c r="MJJ20" s="98"/>
      <c r="MJK20" s="98"/>
      <c r="MJL20" s="98"/>
      <c r="MJM20" s="98"/>
      <c r="MJN20" s="98"/>
      <c r="MJO20" s="98"/>
      <c r="MJP20" s="98"/>
      <c r="MJQ20" s="98"/>
      <c r="MJR20" s="98"/>
      <c r="MJS20" s="98"/>
      <c r="MJT20" s="98"/>
      <c r="MJU20" s="98"/>
      <c r="MJV20" s="98"/>
      <c r="MJW20" s="98"/>
      <c r="MJX20" s="98"/>
      <c r="MJY20" s="98"/>
      <c r="MJZ20" s="98"/>
      <c r="MKA20" s="98"/>
      <c r="MKB20" s="98"/>
      <c r="MKC20" s="98"/>
      <c r="MKD20" s="98"/>
      <c r="MKE20" s="98"/>
      <c r="MKF20" s="98"/>
      <c r="MKG20" s="98"/>
      <c r="MKH20" s="98"/>
      <c r="MKI20" s="98"/>
      <c r="MKJ20" s="98"/>
      <c r="MKK20" s="98"/>
      <c r="MKL20" s="98"/>
      <c r="MKM20" s="98"/>
      <c r="MKN20" s="98"/>
      <c r="MKO20" s="98"/>
      <c r="MKP20" s="98"/>
      <c r="MKQ20" s="98"/>
      <c r="MKR20" s="98"/>
      <c r="MKS20" s="98"/>
      <c r="MKT20" s="98"/>
      <c r="MKU20" s="98"/>
      <c r="MKV20" s="98"/>
      <c r="MKW20" s="98"/>
      <c r="MKX20" s="98"/>
      <c r="MKY20" s="98"/>
      <c r="MKZ20" s="98"/>
      <c r="MLA20" s="98"/>
      <c r="MLB20" s="98"/>
      <c r="MLC20" s="98"/>
      <c r="MLD20" s="98"/>
      <c r="MLE20" s="98"/>
      <c r="MLF20" s="98"/>
      <c r="MLG20" s="98"/>
      <c r="MLH20" s="98"/>
      <c r="MLI20" s="98"/>
      <c r="MLJ20" s="98"/>
      <c r="MLK20" s="98"/>
      <c r="MLL20" s="98"/>
      <c r="MLM20" s="98"/>
      <c r="MLN20" s="98"/>
      <c r="MLO20" s="98"/>
      <c r="MLP20" s="98"/>
      <c r="MLQ20" s="98"/>
      <c r="MLR20" s="98"/>
      <c r="MLS20" s="98"/>
      <c r="MLT20" s="98"/>
      <c r="MLU20" s="98"/>
      <c r="MLV20" s="98"/>
      <c r="MLW20" s="98"/>
      <c r="MLX20" s="98"/>
      <c r="MLY20" s="98"/>
      <c r="MLZ20" s="98"/>
      <c r="MMA20" s="98"/>
      <c r="MMB20" s="98"/>
      <c r="MMC20" s="98"/>
      <c r="MMD20" s="98"/>
      <c r="MME20" s="98"/>
      <c r="MMF20" s="98"/>
      <c r="MMG20" s="98"/>
      <c r="MMH20" s="98"/>
      <c r="MMI20" s="98"/>
      <c r="MMJ20" s="98"/>
      <c r="MMK20" s="98"/>
      <c r="MML20" s="98"/>
      <c r="MMM20" s="98"/>
      <c r="MMN20" s="98"/>
      <c r="MMO20" s="98"/>
      <c r="MMP20" s="98"/>
      <c r="MMQ20" s="98"/>
      <c r="MMR20" s="98"/>
      <c r="MMS20" s="98"/>
      <c r="MMT20" s="98"/>
      <c r="MMU20" s="98"/>
      <c r="MMV20" s="98"/>
      <c r="MMW20" s="98"/>
      <c r="MMX20" s="98"/>
      <c r="MMY20" s="98"/>
      <c r="MMZ20" s="98"/>
      <c r="MNA20" s="98"/>
      <c r="MNB20" s="98"/>
      <c r="MNC20" s="98"/>
      <c r="MND20" s="98"/>
      <c r="MNE20" s="98"/>
      <c r="MNF20" s="98"/>
      <c r="MNG20" s="98"/>
      <c r="MNH20" s="98"/>
      <c r="MNI20" s="98"/>
      <c r="MNJ20" s="98"/>
      <c r="MNK20" s="98"/>
      <c r="MNL20" s="98"/>
      <c r="MNM20" s="98"/>
      <c r="MNN20" s="98"/>
      <c r="MNO20" s="98"/>
      <c r="MNP20" s="98"/>
      <c r="MNQ20" s="98"/>
      <c r="MNR20" s="98"/>
      <c r="MNS20" s="98"/>
      <c r="MNT20" s="98"/>
      <c r="MNU20" s="98"/>
      <c r="MNV20" s="98"/>
      <c r="MNW20" s="98"/>
      <c r="MNX20" s="98"/>
      <c r="MNY20" s="98"/>
      <c r="MNZ20" s="98"/>
      <c r="MOA20" s="98"/>
      <c r="MOB20" s="98"/>
      <c r="MOC20" s="98"/>
      <c r="MOD20" s="98"/>
      <c r="MOE20" s="98"/>
      <c r="MOF20" s="98"/>
      <c r="MOG20" s="98"/>
      <c r="MOH20" s="98"/>
      <c r="MOI20" s="98"/>
      <c r="MOJ20" s="98"/>
      <c r="MOK20" s="98"/>
      <c r="MOL20" s="98"/>
      <c r="MOM20" s="98"/>
      <c r="MON20" s="98"/>
      <c r="MOO20" s="98"/>
      <c r="MOP20" s="98"/>
      <c r="MOQ20" s="98"/>
      <c r="MOR20" s="98"/>
      <c r="MOS20" s="98"/>
      <c r="MOT20" s="98"/>
      <c r="MOU20" s="98"/>
      <c r="MOV20" s="98"/>
      <c r="MOW20" s="98"/>
      <c r="MOX20" s="98"/>
      <c r="MOY20" s="98"/>
      <c r="MOZ20" s="98"/>
      <c r="MPA20" s="98"/>
      <c r="MPB20" s="98"/>
      <c r="MPC20" s="98"/>
      <c r="MPD20" s="98"/>
      <c r="MPE20" s="98"/>
      <c r="MPF20" s="98"/>
      <c r="MPG20" s="98"/>
      <c r="MPH20" s="98"/>
      <c r="MPI20" s="98"/>
      <c r="MPJ20" s="98"/>
      <c r="MPK20" s="98"/>
      <c r="MPL20" s="98"/>
      <c r="MPM20" s="98"/>
      <c r="MPN20" s="98"/>
      <c r="MPO20" s="98"/>
      <c r="MPP20" s="98"/>
      <c r="MPQ20" s="98"/>
      <c r="MPR20" s="98"/>
      <c r="MPS20" s="98"/>
      <c r="MPT20" s="98"/>
      <c r="MPU20" s="98"/>
      <c r="MPV20" s="98"/>
      <c r="MPW20" s="98"/>
      <c r="MPX20" s="98"/>
      <c r="MPY20" s="98"/>
      <c r="MPZ20" s="98"/>
      <c r="MQA20" s="98"/>
      <c r="MQB20" s="98"/>
      <c r="MQC20" s="98"/>
      <c r="MQD20" s="98"/>
      <c r="MQE20" s="98"/>
      <c r="MQF20" s="98"/>
      <c r="MQG20" s="98"/>
      <c r="MQH20" s="98"/>
      <c r="MQI20" s="98"/>
      <c r="MQJ20" s="98"/>
      <c r="MQK20" s="98"/>
      <c r="MQL20" s="98"/>
      <c r="MQM20" s="98"/>
      <c r="MQN20" s="98"/>
      <c r="MQO20" s="98"/>
      <c r="MQP20" s="98"/>
      <c r="MQQ20" s="98"/>
      <c r="MQR20" s="98"/>
      <c r="MQS20" s="98"/>
      <c r="MQT20" s="98"/>
      <c r="MQU20" s="98"/>
      <c r="MQV20" s="98"/>
      <c r="MQW20" s="98"/>
      <c r="MQX20" s="98"/>
      <c r="MQY20" s="98"/>
      <c r="MQZ20" s="98"/>
      <c r="MRA20" s="98"/>
      <c r="MRB20" s="98"/>
      <c r="MRC20" s="98"/>
      <c r="MRD20" s="98"/>
      <c r="MRE20" s="98"/>
      <c r="MRF20" s="98"/>
      <c r="MRG20" s="98"/>
      <c r="MRH20" s="98"/>
      <c r="MRI20" s="98"/>
      <c r="MRJ20" s="98"/>
      <c r="MRK20" s="98"/>
      <c r="MRL20" s="98"/>
      <c r="MRM20" s="98"/>
      <c r="MRN20" s="98"/>
      <c r="MRO20" s="98"/>
      <c r="MRP20" s="98"/>
      <c r="MRQ20" s="98"/>
      <c r="MRR20" s="98"/>
      <c r="MRS20" s="98"/>
      <c r="MRT20" s="98"/>
      <c r="MRU20" s="98"/>
      <c r="MRV20" s="98"/>
      <c r="MRW20" s="98"/>
      <c r="MRX20" s="98"/>
      <c r="MRY20" s="98"/>
      <c r="MRZ20" s="98"/>
      <c r="MSA20" s="98"/>
      <c r="MSB20" s="98"/>
      <c r="MSC20" s="98"/>
      <c r="MSD20" s="98"/>
      <c r="MSE20" s="98"/>
      <c r="MSF20" s="98"/>
      <c r="MSG20" s="98"/>
      <c r="MSH20" s="98"/>
      <c r="MSI20" s="98"/>
      <c r="MSJ20" s="98"/>
      <c r="MSK20" s="98"/>
      <c r="MSL20" s="98"/>
      <c r="MSM20" s="98"/>
      <c r="MSN20" s="98"/>
      <c r="MSO20" s="98"/>
      <c r="MSP20" s="98"/>
      <c r="MSQ20" s="98"/>
      <c r="MSR20" s="98"/>
      <c r="MSS20" s="98"/>
      <c r="MST20" s="98"/>
      <c r="MSU20" s="98"/>
      <c r="MSV20" s="98"/>
      <c r="MSW20" s="98"/>
      <c r="MSX20" s="98"/>
      <c r="MSY20" s="98"/>
      <c r="MSZ20" s="98"/>
      <c r="MTA20" s="98"/>
      <c r="MTB20" s="98"/>
      <c r="MTC20" s="98"/>
      <c r="MTD20" s="98"/>
      <c r="MTE20" s="98"/>
      <c r="MTF20" s="98"/>
      <c r="MTG20" s="98"/>
      <c r="MTH20" s="98"/>
      <c r="MTI20" s="98"/>
      <c r="MTJ20" s="98"/>
      <c r="MTK20" s="98"/>
      <c r="MTL20" s="98"/>
      <c r="MTM20" s="98"/>
      <c r="MTN20" s="98"/>
      <c r="MTO20" s="98"/>
      <c r="MTP20" s="98"/>
      <c r="MTQ20" s="98"/>
      <c r="MTR20" s="98"/>
      <c r="MTS20" s="98"/>
      <c r="MTT20" s="98"/>
      <c r="MTU20" s="98"/>
      <c r="MTV20" s="98"/>
      <c r="MTW20" s="98"/>
      <c r="MTX20" s="98"/>
      <c r="MTY20" s="98"/>
      <c r="MTZ20" s="98"/>
      <c r="MUA20" s="98"/>
      <c r="MUB20" s="98"/>
      <c r="MUC20" s="98"/>
      <c r="MUD20" s="98"/>
      <c r="MUE20" s="98"/>
      <c r="MUF20" s="98"/>
      <c r="MUG20" s="98"/>
      <c r="MUH20" s="98"/>
      <c r="MUI20" s="98"/>
      <c r="MUJ20" s="98"/>
      <c r="MUK20" s="98"/>
      <c r="MUL20" s="98"/>
      <c r="MUM20" s="98"/>
      <c r="MUN20" s="98"/>
      <c r="MUO20" s="98"/>
      <c r="MUP20" s="98"/>
      <c r="MUQ20" s="98"/>
      <c r="MUR20" s="98"/>
      <c r="MUS20" s="98"/>
      <c r="MUT20" s="98"/>
      <c r="MUU20" s="98"/>
      <c r="MUV20" s="98"/>
      <c r="MUW20" s="98"/>
      <c r="MUX20" s="98"/>
      <c r="MUY20" s="98"/>
      <c r="MUZ20" s="98"/>
      <c r="MVA20" s="98"/>
      <c r="MVB20" s="98"/>
      <c r="MVC20" s="98"/>
      <c r="MVD20" s="98"/>
      <c r="MVE20" s="98"/>
      <c r="MVF20" s="98"/>
      <c r="MVG20" s="98"/>
      <c r="MVH20" s="98"/>
      <c r="MVI20" s="98"/>
      <c r="MVJ20" s="98"/>
      <c r="MVK20" s="98"/>
      <c r="MVL20" s="98"/>
      <c r="MVM20" s="98"/>
      <c r="MVN20" s="98"/>
      <c r="MVO20" s="98"/>
      <c r="MVP20" s="98"/>
      <c r="MVQ20" s="98"/>
      <c r="MVR20" s="98"/>
      <c r="MVS20" s="98"/>
      <c r="MVT20" s="98"/>
      <c r="MVU20" s="98"/>
      <c r="MVV20" s="98"/>
      <c r="MVW20" s="98"/>
      <c r="MVX20" s="98"/>
      <c r="MVY20" s="98"/>
      <c r="MVZ20" s="98"/>
      <c r="MWA20" s="98"/>
      <c r="MWB20" s="98"/>
      <c r="MWC20" s="98"/>
      <c r="MWD20" s="98"/>
      <c r="MWE20" s="98"/>
      <c r="MWF20" s="98"/>
      <c r="MWG20" s="98"/>
      <c r="MWH20" s="98"/>
      <c r="MWI20" s="98"/>
      <c r="MWJ20" s="98"/>
      <c r="MWK20" s="98"/>
      <c r="MWL20" s="98"/>
      <c r="MWM20" s="98"/>
      <c r="MWN20" s="98"/>
      <c r="MWO20" s="98"/>
      <c r="MWP20" s="98"/>
      <c r="MWQ20" s="98"/>
      <c r="MWR20" s="98"/>
      <c r="MWS20" s="98"/>
      <c r="MWT20" s="98"/>
      <c r="MWU20" s="98"/>
      <c r="MWV20" s="98"/>
      <c r="MWW20" s="98"/>
      <c r="MWX20" s="98"/>
      <c r="MWY20" s="98"/>
      <c r="MWZ20" s="98"/>
      <c r="MXA20" s="98"/>
      <c r="MXB20" s="98"/>
      <c r="MXC20" s="98"/>
      <c r="MXD20" s="98"/>
      <c r="MXE20" s="98"/>
      <c r="MXF20" s="98"/>
      <c r="MXG20" s="98"/>
      <c r="MXH20" s="98"/>
      <c r="MXI20" s="98"/>
      <c r="MXJ20" s="98"/>
      <c r="MXK20" s="98"/>
      <c r="MXL20" s="98"/>
      <c r="MXM20" s="98"/>
      <c r="MXN20" s="98"/>
      <c r="MXO20" s="98"/>
      <c r="MXP20" s="98"/>
      <c r="MXQ20" s="98"/>
      <c r="MXR20" s="98"/>
      <c r="MXS20" s="98"/>
      <c r="MXT20" s="98"/>
      <c r="MXU20" s="98"/>
      <c r="MXV20" s="98"/>
      <c r="MXW20" s="98"/>
      <c r="MXX20" s="98"/>
      <c r="MXY20" s="98"/>
      <c r="MXZ20" s="98"/>
      <c r="MYA20" s="98"/>
      <c r="MYB20" s="98"/>
      <c r="MYC20" s="98"/>
      <c r="MYD20" s="98"/>
      <c r="MYE20" s="98"/>
      <c r="MYF20" s="98"/>
      <c r="MYG20" s="98"/>
      <c r="MYH20" s="98"/>
      <c r="MYI20" s="98"/>
      <c r="MYJ20" s="98"/>
      <c r="MYK20" s="98"/>
      <c r="MYL20" s="98"/>
      <c r="MYM20" s="98"/>
      <c r="MYN20" s="98"/>
      <c r="MYO20" s="98"/>
      <c r="MYP20" s="98"/>
      <c r="MYQ20" s="98"/>
      <c r="MYR20" s="98"/>
      <c r="MYS20" s="98"/>
      <c r="MYT20" s="98"/>
      <c r="MYU20" s="98"/>
      <c r="MYV20" s="98"/>
      <c r="MYW20" s="98"/>
      <c r="MYX20" s="98"/>
      <c r="MYY20" s="98"/>
      <c r="MYZ20" s="98"/>
      <c r="MZA20" s="98"/>
      <c r="MZB20" s="98"/>
      <c r="MZC20" s="98"/>
      <c r="MZD20" s="98"/>
      <c r="MZE20" s="98"/>
      <c r="MZF20" s="98"/>
      <c r="MZG20" s="98"/>
      <c r="MZH20" s="98"/>
      <c r="MZI20" s="98"/>
      <c r="MZJ20" s="98"/>
      <c r="MZK20" s="98"/>
      <c r="MZL20" s="98"/>
      <c r="MZM20" s="98"/>
      <c r="MZN20" s="98"/>
      <c r="MZO20" s="98"/>
      <c r="MZP20" s="98"/>
      <c r="MZQ20" s="98"/>
      <c r="MZR20" s="98"/>
      <c r="MZS20" s="98"/>
      <c r="MZT20" s="98"/>
      <c r="MZU20" s="98"/>
      <c r="MZV20" s="98"/>
      <c r="MZW20" s="98"/>
      <c r="MZX20" s="98"/>
      <c r="MZY20" s="98"/>
      <c r="MZZ20" s="98"/>
      <c r="NAA20" s="98"/>
      <c r="NAB20" s="98"/>
      <c r="NAC20" s="98"/>
      <c r="NAD20" s="98"/>
      <c r="NAE20" s="98"/>
      <c r="NAF20" s="98"/>
      <c r="NAG20" s="98"/>
      <c r="NAH20" s="98"/>
      <c r="NAI20" s="98"/>
      <c r="NAJ20" s="98"/>
      <c r="NAK20" s="98"/>
      <c r="NAL20" s="98"/>
      <c r="NAM20" s="98"/>
      <c r="NAN20" s="98"/>
      <c r="NAO20" s="98"/>
      <c r="NAP20" s="98"/>
      <c r="NAQ20" s="98"/>
      <c r="NAR20" s="98"/>
      <c r="NAS20" s="98"/>
      <c r="NAT20" s="98"/>
      <c r="NAU20" s="98"/>
      <c r="NAV20" s="98"/>
      <c r="NAW20" s="98"/>
      <c r="NAX20" s="98"/>
      <c r="NAY20" s="98"/>
      <c r="NAZ20" s="98"/>
      <c r="NBA20" s="98"/>
      <c r="NBB20" s="98"/>
      <c r="NBC20" s="98"/>
      <c r="NBD20" s="98"/>
      <c r="NBE20" s="98"/>
      <c r="NBF20" s="98"/>
      <c r="NBG20" s="98"/>
      <c r="NBH20" s="98"/>
      <c r="NBI20" s="98"/>
      <c r="NBJ20" s="98"/>
      <c r="NBK20" s="98"/>
      <c r="NBL20" s="98"/>
      <c r="NBM20" s="98"/>
      <c r="NBN20" s="98"/>
      <c r="NBO20" s="98"/>
      <c r="NBP20" s="98"/>
      <c r="NBQ20" s="98"/>
      <c r="NBR20" s="98"/>
      <c r="NBS20" s="98"/>
      <c r="NBT20" s="98"/>
      <c r="NBU20" s="98"/>
      <c r="NBV20" s="98"/>
      <c r="NBW20" s="98"/>
      <c r="NBX20" s="98"/>
      <c r="NBY20" s="98"/>
      <c r="NBZ20" s="98"/>
      <c r="NCA20" s="98"/>
      <c r="NCB20" s="98"/>
      <c r="NCC20" s="98"/>
      <c r="NCD20" s="98"/>
      <c r="NCE20" s="98"/>
      <c r="NCF20" s="98"/>
      <c r="NCG20" s="98"/>
      <c r="NCH20" s="98"/>
      <c r="NCI20" s="98"/>
      <c r="NCJ20" s="98"/>
      <c r="NCK20" s="98"/>
      <c r="NCL20" s="98"/>
      <c r="NCM20" s="98"/>
      <c r="NCN20" s="98"/>
      <c r="NCO20" s="98"/>
      <c r="NCP20" s="98"/>
      <c r="NCQ20" s="98"/>
      <c r="NCR20" s="98"/>
      <c r="NCS20" s="98"/>
      <c r="NCT20" s="98"/>
      <c r="NCU20" s="98"/>
      <c r="NCV20" s="98"/>
      <c r="NCW20" s="98"/>
      <c r="NCX20" s="98"/>
      <c r="NCY20" s="98"/>
      <c r="NCZ20" s="98"/>
      <c r="NDA20" s="98"/>
      <c r="NDB20" s="98"/>
      <c r="NDC20" s="98"/>
      <c r="NDD20" s="98"/>
      <c r="NDE20" s="98"/>
      <c r="NDF20" s="98"/>
      <c r="NDG20" s="98"/>
      <c r="NDH20" s="98"/>
      <c r="NDI20" s="98"/>
      <c r="NDJ20" s="98"/>
      <c r="NDK20" s="98"/>
      <c r="NDL20" s="98"/>
      <c r="NDM20" s="98"/>
      <c r="NDN20" s="98"/>
      <c r="NDO20" s="98"/>
      <c r="NDP20" s="98"/>
      <c r="NDQ20" s="98"/>
      <c r="NDR20" s="98"/>
      <c r="NDS20" s="98"/>
      <c r="NDT20" s="98"/>
      <c r="NDU20" s="98"/>
      <c r="NDV20" s="98"/>
      <c r="NDW20" s="98"/>
      <c r="NDX20" s="98"/>
      <c r="NDY20" s="98"/>
      <c r="NDZ20" s="98"/>
      <c r="NEA20" s="98"/>
      <c r="NEB20" s="98"/>
      <c r="NEC20" s="98"/>
      <c r="NED20" s="98"/>
      <c r="NEE20" s="98"/>
      <c r="NEF20" s="98"/>
      <c r="NEG20" s="98"/>
      <c r="NEH20" s="98"/>
      <c r="NEI20" s="98"/>
      <c r="NEJ20" s="98"/>
      <c r="NEK20" s="98"/>
      <c r="NEL20" s="98"/>
      <c r="NEM20" s="98"/>
      <c r="NEN20" s="98"/>
      <c r="NEO20" s="98"/>
      <c r="NEP20" s="98"/>
      <c r="NEQ20" s="98"/>
      <c r="NER20" s="98"/>
      <c r="NES20" s="98"/>
      <c r="NET20" s="98"/>
      <c r="NEU20" s="98"/>
      <c r="NEV20" s="98"/>
      <c r="NEW20" s="98"/>
      <c r="NEX20" s="98"/>
      <c r="NEY20" s="98"/>
      <c r="NEZ20" s="98"/>
      <c r="NFA20" s="98"/>
      <c r="NFB20" s="98"/>
      <c r="NFC20" s="98"/>
      <c r="NFD20" s="98"/>
      <c r="NFE20" s="98"/>
      <c r="NFF20" s="98"/>
      <c r="NFG20" s="98"/>
      <c r="NFH20" s="98"/>
      <c r="NFI20" s="98"/>
      <c r="NFJ20" s="98"/>
      <c r="NFK20" s="98"/>
      <c r="NFL20" s="98"/>
      <c r="NFM20" s="98"/>
      <c r="NFN20" s="98"/>
      <c r="NFO20" s="98"/>
      <c r="NFP20" s="98"/>
      <c r="NFQ20" s="98"/>
      <c r="NFR20" s="98"/>
      <c r="NFS20" s="98"/>
      <c r="NFT20" s="98"/>
      <c r="NFU20" s="98"/>
      <c r="NFV20" s="98"/>
      <c r="NFW20" s="98"/>
      <c r="NFX20" s="98"/>
      <c r="NFY20" s="98"/>
      <c r="NFZ20" s="98"/>
      <c r="NGA20" s="98"/>
      <c r="NGB20" s="98"/>
      <c r="NGC20" s="98"/>
      <c r="NGD20" s="98"/>
      <c r="NGE20" s="98"/>
      <c r="NGF20" s="98"/>
      <c r="NGG20" s="98"/>
      <c r="NGH20" s="98"/>
      <c r="NGI20" s="98"/>
      <c r="NGJ20" s="98"/>
      <c r="NGK20" s="98"/>
      <c r="NGL20" s="98"/>
      <c r="NGM20" s="98"/>
      <c r="NGN20" s="98"/>
      <c r="NGO20" s="98"/>
      <c r="NGP20" s="98"/>
      <c r="NGQ20" s="98"/>
      <c r="NGR20" s="98"/>
      <c r="NGS20" s="98"/>
      <c r="NGT20" s="98"/>
      <c r="NGU20" s="98"/>
      <c r="NGV20" s="98"/>
      <c r="NGW20" s="98"/>
      <c r="NGX20" s="98"/>
      <c r="NGY20" s="98"/>
      <c r="NGZ20" s="98"/>
      <c r="NHA20" s="98"/>
      <c r="NHB20" s="98"/>
      <c r="NHC20" s="98"/>
      <c r="NHD20" s="98"/>
      <c r="NHE20" s="98"/>
      <c r="NHF20" s="98"/>
      <c r="NHG20" s="98"/>
      <c r="NHH20" s="98"/>
      <c r="NHI20" s="98"/>
      <c r="NHJ20" s="98"/>
      <c r="NHK20" s="98"/>
      <c r="NHL20" s="98"/>
      <c r="NHM20" s="98"/>
      <c r="NHN20" s="98"/>
      <c r="NHO20" s="98"/>
      <c r="NHP20" s="98"/>
      <c r="NHQ20" s="98"/>
      <c r="NHR20" s="98"/>
      <c r="NHS20" s="98"/>
      <c r="NHT20" s="98"/>
      <c r="NHU20" s="98"/>
      <c r="NHV20" s="98"/>
      <c r="NHW20" s="98"/>
      <c r="NHX20" s="98"/>
      <c r="NHY20" s="98"/>
      <c r="NHZ20" s="98"/>
      <c r="NIA20" s="98"/>
      <c r="NIB20" s="98"/>
      <c r="NIC20" s="98"/>
      <c r="NID20" s="98"/>
      <c r="NIE20" s="98"/>
      <c r="NIF20" s="98"/>
      <c r="NIG20" s="98"/>
      <c r="NIH20" s="98"/>
      <c r="NII20" s="98"/>
      <c r="NIJ20" s="98"/>
      <c r="NIK20" s="98"/>
      <c r="NIL20" s="98"/>
      <c r="NIM20" s="98"/>
      <c r="NIN20" s="98"/>
      <c r="NIO20" s="98"/>
      <c r="NIP20" s="98"/>
      <c r="NIQ20" s="98"/>
      <c r="NIR20" s="98"/>
      <c r="NIS20" s="98"/>
      <c r="NIT20" s="98"/>
      <c r="NIU20" s="98"/>
      <c r="NIV20" s="98"/>
      <c r="NIW20" s="98"/>
      <c r="NIX20" s="98"/>
      <c r="NIY20" s="98"/>
      <c r="NIZ20" s="98"/>
      <c r="NJA20" s="98"/>
      <c r="NJB20" s="98"/>
      <c r="NJC20" s="98"/>
      <c r="NJD20" s="98"/>
      <c r="NJE20" s="98"/>
      <c r="NJF20" s="98"/>
      <c r="NJG20" s="98"/>
      <c r="NJH20" s="98"/>
      <c r="NJI20" s="98"/>
      <c r="NJJ20" s="98"/>
      <c r="NJK20" s="98"/>
      <c r="NJL20" s="98"/>
      <c r="NJM20" s="98"/>
      <c r="NJN20" s="98"/>
      <c r="NJO20" s="98"/>
      <c r="NJP20" s="98"/>
      <c r="NJQ20" s="98"/>
      <c r="NJR20" s="98"/>
      <c r="NJS20" s="98"/>
      <c r="NJT20" s="98"/>
      <c r="NJU20" s="98"/>
      <c r="NJV20" s="98"/>
      <c r="NJW20" s="98"/>
      <c r="NJX20" s="98"/>
      <c r="NJY20" s="98"/>
      <c r="NJZ20" s="98"/>
      <c r="NKA20" s="98"/>
      <c r="NKB20" s="98"/>
      <c r="NKC20" s="98"/>
      <c r="NKD20" s="98"/>
      <c r="NKE20" s="98"/>
      <c r="NKF20" s="98"/>
      <c r="NKG20" s="98"/>
      <c r="NKH20" s="98"/>
      <c r="NKI20" s="98"/>
      <c r="NKJ20" s="98"/>
      <c r="NKK20" s="98"/>
      <c r="NKL20" s="98"/>
      <c r="NKM20" s="98"/>
      <c r="NKN20" s="98"/>
      <c r="NKO20" s="98"/>
      <c r="NKP20" s="98"/>
      <c r="NKQ20" s="98"/>
      <c r="NKR20" s="98"/>
      <c r="NKS20" s="98"/>
      <c r="NKT20" s="98"/>
      <c r="NKU20" s="98"/>
      <c r="NKV20" s="98"/>
      <c r="NKW20" s="98"/>
      <c r="NKX20" s="98"/>
      <c r="NKY20" s="98"/>
      <c r="NKZ20" s="98"/>
      <c r="NLA20" s="98"/>
      <c r="NLB20" s="98"/>
      <c r="NLC20" s="98"/>
      <c r="NLD20" s="98"/>
      <c r="NLE20" s="98"/>
      <c r="NLF20" s="98"/>
      <c r="NLG20" s="98"/>
      <c r="NLH20" s="98"/>
      <c r="NLI20" s="98"/>
      <c r="NLJ20" s="98"/>
      <c r="NLK20" s="98"/>
      <c r="NLL20" s="98"/>
      <c r="NLM20" s="98"/>
      <c r="NLN20" s="98"/>
      <c r="NLO20" s="98"/>
      <c r="NLP20" s="98"/>
      <c r="NLQ20" s="98"/>
      <c r="NLR20" s="98"/>
      <c r="NLS20" s="98"/>
      <c r="NLT20" s="98"/>
      <c r="NLU20" s="98"/>
      <c r="NLV20" s="98"/>
      <c r="NLW20" s="98"/>
      <c r="NLX20" s="98"/>
      <c r="NLY20" s="98"/>
      <c r="NLZ20" s="98"/>
      <c r="NMA20" s="98"/>
      <c r="NMB20" s="98"/>
      <c r="NMC20" s="98"/>
      <c r="NMD20" s="98"/>
      <c r="NME20" s="98"/>
      <c r="NMF20" s="98"/>
      <c r="NMG20" s="98"/>
      <c r="NMH20" s="98"/>
      <c r="NMI20" s="98"/>
      <c r="NMJ20" s="98"/>
      <c r="NMK20" s="98"/>
      <c r="NML20" s="98"/>
      <c r="NMM20" s="98"/>
      <c r="NMN20" s="98"/>
      <c r="NMO20" s="98"/>
      <c r="NMP20" s="98"/>
      <c r="NMQ20" s="98"/>
      <c r="NMR20" s="98"/>
      <c r="NMS20" s="98"/>
      <c r="NMT20" s="98"/>
      <c r="NMU20" s="98"/>
      <c r="NMV20" s="98"/>
      <c r="NMW20" s="98"/>
      <c r="NMX20" s="98"/>
      <c r="NMY20" s="98"/>
      <c r="NMZ20" s="98"/>
      <c r="NNA20" s="98"/>
      <c r="NNB20" s="98"/>
      <c r="NNC20" s="98"/>
      <c r="NND20" s="98"/>
      <c r="NNE20" s="98"/>
      <c r="NNF20" s="98"/>
      <c r="NNG20" s="98"/>
      <c r="NNH20" s="98"/>
      <c r="NNI20" s="98"/>
      <c r="NNJ20" s="98"/>
      <c r="NNK20" s="98"/>
      <c r="NNL20" s="98"/>
      <c r="NNM20" s="98"/>
      <c r="NNN20" s="98"/>
      <c r="NNO20" s="98"/>
      <c r="NNP20" s="98"/>
      <c r="NNQ20" s="98"/>
      <c r="NNR20" s="98"/>
      <c r="NNS20" s="98"/>
      <c r="NNT20" s="98"/>
      <c r="NNU20" s="98"/>
      <c r="NNV20" s="98"/>
      <c r="NNW20" s="98"/>
      <c r="NNX20" s="98"/>
      <c r="NNY20" s="98"/>
      <c r="NNZ20" s="98"/>
      <c r="NOA20" s="98"/>
      <c r="NOB20" s="98"/>
      <c r="NOC20" s="98"/>
      <c r="NOD20" s="98"/>
      <c r="NOE20" s="98"/>
      <c r="NOF20" s="98"/>
      <c r="NOG20" s="98"/>
      <c r="NOH20" s="98"/>
      <c r="NOI20" s="98"/>
      <c r="NOJ20" s="98"/>
      <c r="NOK20" s="98"/>
      <c r="NOL20" s="98"/>
      <c r="NOM20" s="98"/>
      <c r="NON20" s="98"/>
      <c r="NOO20" s="98"/>
      <c r="NOP20" s="98"/>
      <c r="NOQ20" s="98"/>
      <c r="NOR20" s="98"/>
      <c r="NOS20" s="98"/>
      <c r="NOT20" s="98"/>
      <c r="NOU20" s="98"/>
      <c r="NOV20" s="98"/>
      <c r="NOW20" s="98"/>
      <c r="NOX20" s="98"/>
      <c r="NOY20" s="98"/>
      <c r="NOZ20" s="98"/>
      <c r="NPA20" s="98"/>
      <c r="NPB20" s="98"/>
      <c r="NPC20" s="98"/>
      <c r="NPD20" s="98"/>
      <c r="NPE20" s="98"/>
      <c r="NPF20" s="98"/>
      <c r="NPG20" s="98"/>
      <c r="NPH20" s="98"/>
      <c r="NPI20" s="98"/>
      <c r="NPJ20" s="98"/>
      <c r="NPK20" s="98"/>
      <c r="NPL20" s="98"/>
      <c r="NPM20" s="98"/>
      <c r="NPN20" s="98"/>
      <c r="NPO20" s="98"/>
      <c r="NPP20" s="98"/>
      <c r="NPQ20" s="98"/>
      <c r="NPR20" s="98"/>
      <c r="NPS20" s="98"/>
      <c r="NPT20" s="98"/>
      <c r="NPU20" s="98"/>
      <c r="NPV20" s="98"/>
      <c r="NPW20" s="98"/>
      <c r="NPX20" s="98"/>
      <c r="NPY20" s="98"/>
      <c r="NPZ20" s="98"/>
      <c r="NQA20" s="98"/>
      <c r="NQB20" s="98"/>
      <c r="NQC20" s="98"/>
      <c r="NQD20" s="98"/>
      <c r="NQE20" s="98"/>
      <c r="NQF20" s="98"/>
      <c r="NQG20" s="98"/>
      <c r="NQH20" s="98"/>
      <c r="NQI20" s="98"/>
      <c r="NQJ20" s="98"/>
      <c r="NQK20" s="98"/>
      <c r="NQL20" s="98"/>
      <c r="NQM20" s="98"/>
      <c r="NQN20" s="98"/>
      <c r="NQO20" s="98"/>
      <c r="NQP20" s="98"/>
      <c r="NQQ20" s="98"/>
      <c r="NQR20" s="98"/>
      <c r="NQS20" s="98"/>
      <c r="NQT20" s="98"/>
      <c r="NQU20" s="98"/>
      <c r="NQV20" s="98"/>
      <c r="NQW20" s="98"/>
      <c r="NQX20" s="98"/>
      <c r="NQY20" s="98"/>
      <c r="NQZ20" s="98"/>
      <c r="NRA20" s="98"/>
      <c r="NRB20" s="98"/>
      <c r="NRC20" s="98"/>
      <c r="NRD20" s="98"/>
      <c r="NRE20" s="98"/>
      <c r="NRF20" s="98"/>
      <c r="NRG20" s="98"/>
      <c r="NRH20" s="98"/>
      <c r="NRI20" s="98"/>
      <c r="NRJ20" s="98"/>
      <c r="NRK20" s="98"/>
      <c r="NRL20" s="98"/>
      <c r="NRM20" s="98"/>
      <c r="NRN20" s="98"/>
      <c r="NRO20" s="98"/>
      <c r="NRP20" s="98"/>
      <c r="NRQ20" s="98"/>
      <c r="NRR20" s="98"/>
      <c r="NRS20" s="98"/>
      <c r="NRT20" s="98"/>
      <c r="NRU20" s="98"/>
      <c r="NRV20" s="98"/>
      <c r="NRW20" s="98"/>
      <c r="NRX20" s="98"/>
      <c r="NRY20" s="98"/>
      <c r="NRZ20" s="98"/>
      <c r="NSA20" s="98"/>
      <c r="NSB20" s="98"/>
      <c r="NSC20" s="98"/>
      <c r="NSD20" s="98"/>
      <c r="NSE20" s="98"/>
      <c r="NSF20" s="98"/>
      <c r="NSG20" s="98"/>
      <c r="NSH20" s="98"/>
      <c r="NSI20" s="98"/>
      <c r="NSJ20" s="98"/>
      <c r="NSK20" s="98"/>
      <c r="NSL20" s="98"/>
      <c r="NSM20" s="98"/>
      <c r="NSN20" s="98"/>
      <c r="NSO20" s="98"/>
      <c r="NSP20" s="98"/>
      <c r="NSQ20" s="98"/>
      <c r="NSR20" s="98"/>
      <c r="NSS20" s="98"/>
      <c r="NST20" s="98"/>
      <c r="NSU20" s="98"/>
      <c r="NSV20" s="98"/>
      <c r="NSW20" s="98"/>
      <c r="NSX20" s="98"/>
      <c r="NSY20" s="98"/>
      <c r="NSZ20" s="98"/>
      <c r="NTA20" s="98"/>
      <c r="NTB20" s="98"/>
      <c r="NTC20" s="98"/>
      <c r="NTD20" s="98"/>
      <c r="NTE20" s="98"/>
      <c r="NTF20" s="98"/>
      <c r="NTG20" s="98"/>
      <c r="NTH20" s="98"/>
      <c r="NTI20" s="98"/>
      <c r="NTJ20" s="98"/>
      <c r="NTK20" s="98"/>
      <c r="NTL20" s="98"/>
      <c r="NTM20" s="98"/>
      <c r="NTN20" s="98"/>
      <c r="NTO20" s="98"/>
      <c r="NTP20" s="98"/>
      <c r="NTQ20" s="98"/>
      <c r="NTR20" s="98"/>
      <c r="NTS20" s="98"/>
      <c r="NTT20" s="98"/>
      <c r="NTU20" s="98"/>
      <c r="NTV20" s="98"/>
      <c r="NTW20" s="98"/>
      <c r="NTX20" s="98"/>
      <c r="NTY20" s="98"/>
      <c r="NTZ20" s="98"/>
      <c r="NUA20" s="98"/>
      <c r="NUB20" s="98"/>
      <c r="NUC20" s="98"/>
      <c r="NUD20" s="98"/>
      <c r="NUE20" s="98"/>
      <c r="NUF20" s="98"/>
      <c r="NUG20" s="98"/>
      <c r="NUH20" s="98"/>
      <c r="NUI20" s="98"/>
      <c r="NUJ20" s="98"/>
      <c r="NUK20" s="98"/>
      <c r="NUL20" s="98"/>
      <c r="NUM20" s="98"/>
      <c r="NUN20" s="98"/>
      <c r="NUO20" s="98"/>
      <c r="NUP20" s="98"/>
      <c r="NUQ20" s="98"/>
      <c r="NUR20" s="98"/>
      <c r="NUS20" s="98"/>
      <c r="NUT20" s="98"/>
      <c r="NUU20" s="98"/>
      <c r="NUV20" s="98"/>
      <c r="NUW20" s="98"/>
      <c r="NUX20" s="98"/>
      <c r="NUY20" s="98"/>
      <c r="NUZ20" s="98"/>
      <c r="NVA20" s="98"/>
      <c r="NVB20" s="98"/>
      <c r="NVC20" s="98"/>
      <c r="NVD20" s="98"/>
      <c r="NVE20" s="98"/>
      <c r="NVF20" s="98"/>
      <c r="NVG20" s="98"/>
      <c r="NVH20" s="98"/>
      <c r="NVI20" s="98"/>
      <c r="NVJ20" s="98"/>
      <c r="NVK20" s="98"/>
      <c r="NVL20" s="98"/>
      <c r="NVM20" s="98"/>
      <c r="NVN20" s="98"/>
      <c r="NVO20" s="98"/>
      <c r="NVP20" s="98"/>
      <c r="NVQ20" s="98"/>
      <c r="NVR20" s="98"/>
      <c r="NVS20" s="98"/>
      <c r="NVT20" s="98"/>
      <c r="NVU20" s="98"/>
      <c r="NVV20" s="98"/>
      <c r="NVW20" s="98"/>
      <c r="NVX20" s="98"/>
      <c r="NVY20" s="98"/>
      <c r="NVZ20" s="98"/>
      <c r="NWA20" s="98"/>
      <c r="NWB20" s="98"/>
      <c r="NWC20" s="98"/>
      <c r="NWD20" s="98"/>
      <c r="NWE20" s="98"/>
      <c r="NWF20" s="98"/>
      <c r="NWG20" s="98"/>
      <c r="NWH20" s="98"/>
      <c r="NWI20" s="98"/>
      <c r="NWJ20" s="98"/>
      <c r="NWK20" s="98"/>
      <c r="NWL20" s="98"/>
      <c r="NWM20" s="98"/>
      <c r="NWN20" s="98"/>
      <c r="NWO20" s="98"/>
      <c r="NWP20" s="98"/>
      <c r="NWQ20" s="98"/>
      <c r="NWR20" s="98"/>
      <c r="NWS20" s="98"/>
      <c r="NWT20" s="98"/>
      <c r="NWU20" s="98"/>
      <c r="NWV20" s="98"/>
      <c r="NWW20" s="98"/>
      <c r="NWX20" s="98"/>
      <c r="NWY20" s="98"/>
      <c r="NWZ20" s="98"/>
      <c r="NXA20" s="98"/>
      <c r="NXB20" s="98"/>
      <c r="NXC20" s="98"/>
      <c r="NXD20" s="98"/>
      <c r="NXE20" s="98"/>
      <c r="NXF20" s="98"/>
      <c r="NXG20" s="98"/>
      <c r="NXH20" s="98"/>
      <c r="NXI20" s="98"/>
      <c r="NXJ20" s="98"/>
      <c r="NXK20" s="98"/>
      <c r="NXL20" s="98"/>
      <c r="NXM20" s="98"/>
      <c r="NXN20" s="98"/>
      <c r="NXO20" s="98"/>
      <c r="NXP20" s="98"/>
      <c r="NXQ20" s="98"/>
      <c r="NXR20" s="98"/>
      <c r="NXS20" s="98"/>
      <c r="NXT20" s="98"/>
      <c r="NXU20" s="98"/>
      <c r="NXV20" s="98"/>
      <c r="NXW20" s="98"/>
      <c r="NXX20" s="98"/>
      <c r="NXY20" s="98"/>
      <c r="NXZ20" s="98"/>
      <c r="NYA20" s="98"/>
      <c r="NYB20" s="98"/>
      <c r="NYC20" s="98"/>
      <c r="NYD20" s="98"/>
      <c r="NYE20" s="98"/>
      <c r="NYF20" s="98"/>
      <c r="NYG20" s="98"/>
      <c r="NYH20" s="98"/>
      <c r="NYI20" s="98"/>
      <c r="NYJ20" s="98"/>
      <c r="NYK20" s="98"/>
      <c r="NYL20" s="98"/>
      <c r="NYM20" s="98"/>
      <c r="NYN20" s="98"/>
      <c r="NYO20" s="98"/>
      <c r="NYP20" s="98"/>
      <c r="NYQ20" s="98"/>
      <c r="NYR20" s="98"/>
      <c r="NYS20" s="98"/>
      <c r="NYT20" s="98"/>
      <c r="NYU20" s="98"/>
      <c r="NYV20" s="98"/>
      <c r="NYW20" s="98"/>
      <c r="NYX20" s="98"/>
      <c r="NYY20" s="98"/>
      <c r="NYZ20" s="98"/>
      <c r="NZA20" s="98"/>
      <c r="NZB20" s="98"/>
      <c r="NZC20" s="98"/>
      <c r="NZD20" s="98"/>
      <c r="NZE20" s="98"/>
      <c r="NZF20" s="98"/>
      <c r="NZG20" s="98"/>
      <c r="NZH20" s="98"/>
      <c r="NZI20" s="98"/>
      <c r="NZJ20" s="98"/>
      <c r="NZK20" s="98"/>
      <c r="NZL20" s="98"/>
      <c r="NZM20" s="98"/>
      <c r="NZN20" s="98"/>
      <c r="NZO20" s="98"/>
      <c r="NZP20" s="98"/>
      <c r="NZQ20" s="98"/>
      <c r="NZR20" s="98"/>
      <c r="NZS20" s="98"/>
      <c r="NZT20" s="98"/>
      <c r="NZU20" s="98"/>
      <c r="NZV20" s="98"/>
      <c r="NZW20" s="98"/>
      <c r="NZX20" s="98"/>
      <c r="NZY20" s="98"/>
      <c r="NZZ20" s="98"/>
      <c r="OAA20" s="98"/>
      <c r="OAB20" s="98"/>
      <c r="OAC20" s="98"/>
      <c r="OAD20" s="98"/>
      <c r="OAE20" s="98"/>
      <c r="OAF20" s="98"/>
      <c r="OAG20" s="98"/>
      <c r="OAH20" s="98"/>
      <c r="OAI20" s="98"/>
      <c r="OAJ20" s="98"/>
      <c r="OAK20" s="98"/>
      <c r="OAL20" s="98"/>
      <c r="OAM20" s="98"/>
      <c r="OAN20" s="98"/>
      <c r="OAO20" s="98"/>
      <c r="OAP20" s="98"/>
      <c r="OAQ20" s="98"/>
      <c r="OAR20" s="98"/>
      <c r="OAS20" s="98"/>
      <c r="OAT20" s="98"/>
      <c r="OAU20" s="98"/>
      <c r="OAV20" s="98"/>
      <c r="OAW20" s="98"/>
      <c r="OAX20" s="98"/>
      <c r="OAY20" s="98"/>
      <c r="OAZ20" s="98"/>
      <c r="OBA20" s="98"/>
      <c r="OBB20" s="98"/>
      <c r="OBC20" s="98"/>
      <c r="OBD20" s="98"/>
      <c r="OBE20" s="98"/>
      <c r="OBF20" s="98"/>
      <c r="OBG20" s="98"/>
      <c r="OBH20" s="98"/>
      <c r="OBI20" s="98"/>
      <c r="OBJ20" s="98"/>
      <c r="OBK20" s="98"/>
      <c r="OBL20" s="98"/>
      <c r="OBM20" s="98"/>
      <c r="OBN20" s="98"/>
      <c r="OBO20" s="98"/>
      <c r="OBP20" s="98"/>
      <c r="OBQ20" s="98"/>
      <c r="OBR20" s="98"/>
      <c r="OBS20" s="98"/>
      <c r="OBT20" s="98"/>
      <c r="OBU20" s="98"/>
      <c r="OBV20" s="98"/>
      <c r="OBW20" s="98"/>
      <c r="OBX20" s="98"/>
      <c r="OBY20" s="98"/>
      <c r="OBZ20" s="98"/>
      <c r="OCA20" s="98"/>
      <c r="OCB20" s="98"/>
      <c r="OCC20" s="98"/>
      <c r="OCD20" s="98"/>
      <c r="OCE20" s="98"/>
      <c r="OCF20" s="98"/>
      <c r="OCG20" s="98"/>
      <c r="OCH20" s="98"/>
      <c r="OCI20" s="98"/>
      <c r="OCJ20" s="98"/>
      <c r="OCK20" s="98"/>
      <c r="OCL20" s="98"/>
      <c r="OCM20" s="98"/>
      <c r="OCN20" s="98"/>
      <c r="OCO20" s="98"/>
      <c r="OCP20" s="98"/>
      <c r="OCQ20" s="98"/>
      <c r="OCR20" s="98"/>
      <c r="OCS20" s="98"/>
      <c r="OCT20" s="98"/>
      <c r="OCU20" s="98"/>
      <c r="OCV20" s="98"/>
      <c r="OCW20" s="98"/>
      <c r="OCX20" s="98"/>
      <c r="OCY20" s="98"/>
      <c r="OCZ20" s="98"/>
      <c r="ODA20" s="98"/>
      <c r="ODB20" s="98"/>
      <c r="ODC20" s="98"/>
      <c r="ODD20" s="98"/>
      <c r="ODE20" s="98"/>
      <c r="ODF20" s="98"/>
      <c r="ODG20" s="98"/>
      <c r="ODH20" s="98"/>
      <c r="ODI20" s="98"/>
      <c r="ODJ20" s="98"/>
      <c r="ODK20" s="98"/>
      <c r="ODL20" s="98"/>
      <c r="ODM20" s="98"/>
      <c r="ODN20" s="98"/>
      <c r="ODO20" s="98"/>
      <c r="ODP20" s="98"/>
      <c r="ODQ20" s="98"/>
      <c r="ODR20" s="98"/>
      <c r="ODS20" s="98"/>
      <c r="ODT20" s="98"/>
      <c r="ODU20" s="98"/>
      <c r="ODV20" s="98"/>
      <c r="ODW20" s="98"/>
      <c r="ODX20" s="98"/>
      <c r="ODY20" s="98"/>
      <c r="ODZ20" s="98"/>
      <c r="OEA20" s="98"/>
      <c r="OEB20" s="98"/>
      <c r="OEC20" s="98"/>
      <c r="OED20" s="98"/>
      <c r="OEE20" s="98"/>
      <c r="OEF20" s="98"/>
      <c r="OEG20" s="98"/>
      <c r="OEH20" s="98"/>
      <c r="OEI20" s="98"/>
      <c r="OEJ20" s="98"/>
      <c r="OEK20" s="98"/>
      <c r="OEL20" s="98"/>
      <c r="OEM20" s="98"/>
      <c r="OEN20" s="98"/>
      <c r="OEO20" s="98"/>
      <c r="OEP20" s="98"/>
      <c r="OEQ20" s="98"/>
      <c r="OER20" s="98"/>
      <c r="OES20" s="98"/>
      <c r="OET20" s="98"/>
      <c r="OEU20" s="98"/>
      <c r="OEV20" s="98"/>
      <c r="OEW20" s="98"/>
      <c r="OEX20" s="98"/>
      <c r="OEY20" s="98"/>
      <c r="OEZ20" s="98"/>
      <c r="OFA20" s="98"/>
      <c r="OFB20" s="98"/>
      <c r="OFC20" s="98"/>
      <c r="OFD20" s="98"/>
      <c r="OFE20" s="98"/>
      <c r="OFF20" s="98"/>
      <c r="OFG20" s="98"/>
      <c r="OFH20" s="98"/>
      <c r="OFI20" s="98"/>
      <c r="OFJ20" s="98"/>
      <c r="OFK20" s="98"/>
      <c r="OFL20" s="98"/>
      <c r="OFM20" s="98"/>
      <c r="OFN20" s="98"/>
      <c r="OFO20" s="98"/>
      <c r="OFP20" s="98"/>
      <c r="OFQ20" s="98"/>
      <c r="OFR20" s="98"/>
      <c r="OFS20" s="98"/>
      <c r="OFT20" s="98"/>
      <c r="OFU20" s="98"/>
      <c r="OFV20" s="98"/>
      <c r="OFW20" s="98"/>
      <c r="OFX20" s="98"/>
      <c r="OFY20" s="98"/>
      <c r="OFZ20" s="98"/>
      <c r="OGA20" s="98"/>
      <c r="OGB20" s="98"/>
      <c r="OGC20" s="98"/>
      <c r="OGD20" s="98"/>
      <c r="OGE20" s="98"/>
      <c r="OGF20" s="98"/>
      <c r="OGG20" s="98"/>
      <c r="OGH20" s="98"/>
      <c r="OGI20" s="98"/>
      <c r="OGJ20" s="98"/>
      <c r="OGK20" s="98"/>
      <c r="OGL20" s="98"/>
      <c r="OGM20" s="98"/>
      <c r="OGN20" s="98"/>
      <c r="OGO20" s="98"/>
      <c r="OGP20" s="98"/>
      <c r="OGQ20" s="98"/>
      <c r="OGR20" s="98"/>
      <c r="OGS20" s="98"/>
      <c r="OGT20" s="98"/>
      <c r="OGU20" s="98"/>
      <c r="OGV20" s="98"/>
      <c r="OGW20" s="98"/>
      <c r="OGX20" s="98"/>
      <c r="OGY20" s="98"/>
      <c r="OGZ20" s="98"/>
      <c r="OHA20" s="98"/>
      <c r="OHB20" s="98"/>
      <c r="OHC20" s="98"/>
      <c r="OHD20" s="98"/>
      <c r="OHE20" s="98"/>
      <c r="OHF20" s="98"/>
      <c r="OHG20" s="98"/>
      <c r="OHH20" s="98"/>
      <c r="OHI20" s="98"/>
      <c r="OHJ20" s="98"/>
      <c r="OHK20" s="98"/>
      <c r="OHL20" s="98"/>
      <c r="OHM20" s="98"/>
      <c r="OHN20" s="98"/>
      <c r="OHO20" s="98"/>
      <c r="OHP20" s="98"/>
      <c r="OHQ20" s="98"/>
      <c r="OHR20" s="98"/>
      <c r="OHS20" s="98"/>
      <c r="OHT20" s="98"/>
      <c r="OHU20" s="98"/>
      <c r="OHV20" s="98"/>
      <c r="OHW20" s="98"/>
      <c r="OHX20" s="98"/>
      <c r="OHY20" s="98"/>
      <c r="OHZ20" s="98"/>
      <c r="OIA20" s="98"/>
      <c r="OIB20" s="98"/>
      <c r="OIC20" s="98"/>
      <c r="OID20" s="98"/>
      <c r="OIE20" s="98"/>
      <c r="OIF20" s="98"/>
      <c r="OIG20" s="98"/>
      <c r="OIH20" s="98"/>
      <c r="OII20" s="98"/>
      <c r="OIJ20" s="98"/>
      <c r="OIK20" s="98"/>
      <c r="OIL20" s="98"/>
      <c r="OIM20" s="98"/>
      <c r="OIN20" s="98"/>
      <c r="OIO20" s="98"/>
      <c r="OIP20" s="98"/>
      <c r="OIQ20" s="98"/>
      <c r="OIR20" s="98"/>
      <c r="OIS20" s="98"/>
      <c r="OIT20" s="98"/>
      <c r="OIU20" s="98"/>
      <c r="OIV20" s="98"/>
      <c r="OIW20" s="98"/>
      <c r="OIX20" s="98"/>
      <c r="OIY20" s="98"/>
      <c r="OIZ20" s="98"/>
      <c r="OJA20" s="98"/>
      <c r="OJB20" s="98"/>
      <c r="OJC20" s="98"/>
      <c r="OJD20" s="98"/>
      <c r="OJE20" s="98"/>
      <c r="OJF20" s="98"/>
      <c r="OJG20" s="98"/>
      <c r="OJH20" s="98"/>
      <c r="OJI20" s="98"/>
      <c r="OJJ20" s="98"/>
      <c r="OJK20" s="98"/>
      <c r="OJL20" s="98"/>
      <c r="OJM20" s="98"/>
      <c r="OJN20" s="98"/>
      <c r="OJO20" s="98"/>
      <c r="OJP20" s="98"/>
      <c r="OJQ20" s="98"/>
      <c r="OJR20" s="98"/>
      <c r="OJS20" s="98"/>
      <c r="OJT20" s="98"/>
      <c r="OJU20" s="98"/>
      <c r="OJV20" s="98"/>
      <c r="OJW20" s="98"/>
      <c r="OJX20" s="98"/>
      <c r="OJY20" s="98"/>
      <c r="OJZ20" s="98"/>
      <c r="OKA20" s="98"/>
      <c r="OKB20" s="98"/>
      <c r="OKC20" s="98"/>
      <c r="OKD20" s="98"/>
      <c r="OKE20" s="98"/>
      <c r="OKF20" s="98"/>
      <c r="OKG20" s="98"/>
      <c r="OKH20" s="98"/>
      <c r="OKI20" s="98"/>
      <c r="OKJ20" s="98"/>
      <c r="OKK20" s="98"/>
      <c r="OKL20" s="98"/>
      <c r="OKM20" s="98"/>
      <c r="OKN20" s="98"/>
      <c r="OKO20" s="98"/>
      <c r="OKP20" s="98"/>
      <c r="OKQ20" s="98"/>
      <c r="OKR20" s="98"/>
      <c r="OKS20" s="98"/>
      <c r="OKT20" s="98"/>
      <c r="OKU20" s="98"/>
      <c r="OKV20" s="98"/>
      <c r="OKW20" s="98"/>
      <c r="OKX20" s="98"/>
      <c r="OKY20" s="98"/>
      <c r="OKZ20" s="98"/>
      <c r="OLA20" s="98"/>
      <c r="OLB20" s="98"/>
      <c r="OLC20" s="98"/>
      <c r="OLD20" s="98"/>
      <c r="OLE20" s="98"/>
      <c r="OLF20" s="98"/>
      <c r="OLG20" s="98"/>
      <c r="OLH20" s="98"/>
      <c r="OLI20" s="98"/>
      <c r="OLJ20" s="98"/>
      <c r="OLK20" s="98"/>
      <c r="OLL20" s="98"/>
      <c r="OLM20" s="98"/>
      <c r="OLN20" s="98"/>
      <c r="OLO20" s="98"/>
      <c r="OLP20" s="98"/>
      <c r="OLQ20" s="98"/>
      <c r="OLR20" s="98"/>
      <c r="OLS20" s="98"/>
      <c r="OLT20" s="98"/>
      <c r="OLU20" s="98"/>
      <c r="OLV20" s="98"/>
      <c r="OLW20" s="98"/>
      <c r="OLX20" s="98"/>
      <c r="OLY20" s="98"/>
      <c r="OLZ20" s="98"/>
      <c r="OMA20" s="98"/>
      <c r="OMB20" s="98"/>
      <c r="OMC20" s="98"/>
      <c r="OMD20" s="98"/>
      <c r="OME20" s="98"/>
      <c r="OMF20" s="98"/>
      <c r="OMG20" s="98"/>
      <c r="OMH20" s="98"/>
      <c r="OMI20" s="98"/>
      <c r="OMJ20" s="98"/>
      <c r="OMK20" s="98"/>
      <c r="OML20" s="98"/>
      <c r="OMM20" s="98"/>
      <c r="OMN20" s="98"/>
      <c r="OMO20" s="98"/>
      <c r="OMP20" s="98"/>
      <c r="OMQ20" s="98"/>
      <c r="OMR20" s="98"/>
      <c r="OMS20" s="98"/>
      <c r="OMT20" s="98"/>
      <c r="OMU20" s="98"/>
      <c r="OMV20" s="98"/>
      <c r="OMW20" s="98"/>
      <c r="OMX20" s="98"/>
      <c r="OMY20" s="98"/>
      <c r="OMZ20" s="98"/>
      <c r="ONA20" s="98"/>
      <c r="ONB20" s="98"/>
      <c r="ONC20" s="98"/>
      <c r="OND20" s="98"/>
      <c r="ONE20" s="98"/>
      <c r="ONF20" s="98"/>
      <c r="ONG20" s="98"/>
      <c r="ONH20" s="98"/>
      <c r="ONI20" s="98"/>
      <c r="ONJ20" s="98"/>
      <c r="ONK20" s="98"/>
      <c r="ONL20" s="98"/>
      <c r="ONM20" s="98"/>
      <c r="ONN20" s="98"/>
      <c r="ONO20" s="98"/>
      <c r="ONP20" s="98"/>
      <c r="ONQ20" s="98"/>
      <c r="ONR20" s="98"/>
      <c r="ONS20" s="98"/>
      <c r="ONT20" s="98"/>
      <c r="ONU20" s="98"/>
      <c r="ONV20" s="98"/>
      <c r="ONW20" s="98"/>
      <c r="ONX20" s="98"/>
      <c r="ONY20" s="98"/>
      <c r="ONZ20" s="98"/>
      <c r="OOA20" s="98"/>
      <c r="OOB20" s="98"/>
      <c r="OOC20" s="98"/>
      <c r="OOD20" s="98"/>
      <c r="OOE20" s="98"/>
      <c r="OOF20" s="98"/>
      <c r="OOG20" s="98"/>
      <c r="OOH20" s="98"/>
      <c r="OOI20" s="98"/>
      <c r="OOJ20" s="98"/>
      <c r="OOK20" s="98"/>
      <c r="OOL20" s="98"/>
      <c r="OOM20" s="98"/>
      <c r="OON20" s="98"/>
      <c r="OOO20" s="98"/>
      <c r="OOP20" s="98"/>
      <c r="OOQ20" s="98"/>
      <c r="OOR20" s="98"/>
      <c r="OOS20" s="98"/>
      <c r="OOT20" s="98"/>
      <c r="OOU20" s="98"/>
      <c r="OOV20" s="98"/>
      <c r="OOW20" s="98"/>
      <c r="OOX20" s="98"/>
      <c r="OOY20" s="98"/>
      <c r="OOZ20" s="98"/>
      <c r="OPA20" s="98"/>
      <c r="OPB20" s="98"/>
      <c r="OPC20" s="98"/>
      <c r="OPD20" s="98"/>
      <c r="OPE20" s="98"/>
      <c r="OPF20" s="98"/>
      <c r="OPG20" s="98"/>
      <c r="OPH20" s="98"/>
      <c r="OPI20" s="98"/>
      <c r="OPJ20" s="98"/>
      <c r="OPK20" s="98"/>
      <c r="OPL20" s="98"/>
      <c r="OPM20" s="98"/>
      <c r="OPN20" s="98"/>
      <c r="OPO20" s="98"/>
      <c r="OPP20" s="98"/>
      <c r="OPQ20" s="98"/>
      <c r="OPR20" s="98"/>
      <c r="OPS20" s="98"/>
      <c r="OPT20" s="98"/>
      <c r="OPU20" s="98"/>
      <c r="OPV20" s="98"/>
      <c r="OPW20" s="98"/>
      <c r="OPX20" s="98"/>
      <c r="OPY20" s="98"/>
      <c r="OPZ20" s="98"/>
      <c r="OQA20" s="98"/>
      <c r="OQB20" s="98"/>
      <c r="OQC20" s="98"/>
      <c r="OQD20" s="98"/>
      <c r="OQE20" s="98"/>
      <c r="OQF20" s="98"/>
      <c r="OQG20" s="98"/>
      <c r="OQH20" s="98"/>
      <c r="OQI20" s="98"/>
      <c r="OQJ20" s="98"/>
      <c r="OQK20" s="98"/>
      <c r="OQL20" s="98"/>
      <c r="OQM20" s="98"/>
      <c r="OQN20" s="98"/>
      <c r="OQO20" s="98"/>
      <c r="OQP20" s="98"/>
      <c r="OQQ20" s="98"/>
      <c r="OQR20" s="98"/>
      <c r="OQS20" s="98"/>
      <c r="OQT20" s="98"/>
      <c r="OQU20" s="98"/>
      <c r="OQV20" s="98"/>
      <c r="OQW20" s="98"/>
      <c r="OQX20" s="98"/>
      <c r="OQY20" s="98"/>
      <c r="OQZ20" s="98"/>
      <c r="ORA20" s="98"/>
      <c r="ORB20" s="98"/>
      <c r="ORC20" s="98"/>
      <c r="ORD20" s="98"/>
      <c r="ORE20" s="98"/>
      <c r="ORF20" s="98"/>
      <c r="ORG20" s="98"/>
      <c r="ORH20" s="98"/>
      <c r="ORI20" s="98"/>
      <c r="ORJ20" s="98"/>
      <c r="ORK20" s="98"/>
      <c r="ORL20" s="98"/>
      <c r="ORM20" s="98"/>
      <c r="ORN20" s="98"/>
      <c r="ORO20" s="98"/>
      <c r="ORP20" s="98"/>
      <c r="ORQ20" s="98"/>
      <c r="ORR20" s="98"/>
      <c r="ORS20" s="98"/>
      <c r="ORT20" s="98"/>
      <c r="ORU20" s="98"/>
      <c r="ORV20" s="98"/>
      <c r="ORW20" s="98"/>
      <c r="ORX20" s="98"/>
      <c r="ORY20" s="98"/>
      <c r="ORZ20" s="98"/>
      <c r="OSA20" s="98"/>
      <c r="OSB20" s="98"/>
      <c r="OSC20" s="98"/>
      <c r="OSD20" s="98"/>
      <c r="OSE20" s="98"/>
      <c r="OSF20" s="98"/>
      <c r="OSG20" s="98"/>
      <c r="OSH20" s="98"/>
      <c r="OSI20" s="98"/>
      <c r="OSJ20" s="98"/>
      <c r="OSK20" s="98"/>
      <c r="OSL20" s="98"/>
      <c r="OSM20" s="98"/>
      <c r="OSN20" s="98"/>
      <c r="OSO20" s="98"/>
      <c r="OSP20" s="98"/>
      <c r="OSQ20" s="98"/>
      <c r="OSR20" s="98"/>
      <c r="OSS20" s="98"/>
      <c r="OST20" s="98"/>
      <c r="OSU20" s="98"/>
      <c r="OSV20" s="98"/>
      <c r="OSW20" s="98"/>
      <c r="OSX20" s="98"/>
      <c r="OSY20" s="98"/>
      <c r="OSZ20" s="98"/>
      <c r="OTA20" s="98"/>
      <c r="OTB20" s="98"/>
      <c r="OTC20" s="98"/>
      <c r="OTD20" s="98"/>
      <c r="OTE20" s="98"/>
      <c r="OTF20" s="98"/>
      <c r="OTG20" s="98"/>
      <c r="OTH20" s="98"/>
      <c r="OTI20" s="98"/>
      <c r="OTJ20" s="98"/>
      <c r="OTK20" s="98"/>
      <c r="OTL20" s="98"/>
      <c r="OTM20" s="98"/>
      <c r="OTN20" s="98"/>
      <c r="OTO20" s="98"/>
      <c r="OTP20" s="98"/>
      <c r="OTQ20" s="98"/>
      <c r="OTR20" s="98"/>
      <c r="OTS20" s="98"/>
      <c r="OTT20" s="98"/>
      <c r="OTU20" s="98"/>
      <c r="OTV20" s="98"/>
      <c r="OTW20" s="98"/>
      <c r="OTX20" s="98"/>
      <c r="OTY20" s="98"/>
      <c r="OTZ20" s="98"/>
      <c r="OUA20" s="98"/>
      <c r="OUB20" s="98"/>
      <c r="OUC20" s="98"/>
      <c r="OUD20" s="98"/>
      <c r="OUE20" s="98"/>
      <c r="OUF20" s="98"/>
      <c r="OUG20" s="98"/>
      <c r="OUH20" s="98"/>
      <c r="OUI20" s="98"/>
      <c r="OUJ20" s="98"/>
      <c r="OUK20" s="98"/>
      <c r="OUL20" s="98"/>
      <c r="OUM20" s="98"/>
      <c r="OUN20" s="98"/>
      <c r="OUO20" s="98"/>
      <c r="OUP20" s="98"/>
      <c r="OUQ20" s="98"/>
      <c r="OUR20" s="98"/>
      <c r="OUS20" s="98"/>
      <c r="OUT20" s="98"/>
      <c r="OUU20" s="98"/>
      <c r="OUV20" s="98"/>
      <c r="OUW20" s="98"/>
      <c r="OUX20" s="98"/>
      <c r="OUY20" s="98"/>
      <c r="OUZ20" s="98"/>
      <c r="OVA20" s="98"/>
      <c r="OVB20" s="98"/>
      <c r="OVC20" s="98"/>
      <c r="OVD20" s="98"/>
      <c r="OVE20" s="98"/>
      <c r="OVF20" s="98"/>
      <c r="OVG20" s="98"/>
      <c r="OVH20" s="98"/>
      <c r="OVI20" s="98"/>
      <c r="OVJ20" s="98"/>
      <c r="OVK20" s="98"/>
      <c r="OVL20" s="98"/>
      <c r="OVM20" s="98"/>
      <c r="OVN20" s="98"/>
      <c r="OVO20" s="98"/>
      <c r="OVP20" s="98"/>
      <c r="OVQ20" s="98"/>
      <c r="OVR20" s="98"/>
      <c r="OVS20" s="98"/>
      <c r="OVT20" s="98"/>
      <c r="OVU20" s="98"/>
      <c r="OVV20" s="98"/>
      <c r="OVW20" s="98"/>
      <c r="OVX20" s="98"/>
      <c r="OVY20" s="98"/>
      <c r="OVZ20" s="98"/>
      <c r="OWA20" s="98"/>
      <c r="OWB20" s="98"/>
      <c r="OWC20" s="98"/>
      <c r="OWD20" s="98"/>
      <c r="OWE20" s="98"/>
      <c r="OWF20" s="98"/>
      <c r="OWG20" s="98"/>
      <c r="OWH20" s="98"/>
      <c r="OWI20" s="98"/>
      <c r="OWJ20" s="98"/>
      <c r="OWK20" s="98"/>
      <c r="OWL20" s="98"/>
      <c r="OWM20" s="98"/>
      <c r="OWN20" s="98"/>
      <c r="OWO20" s="98"/>
      <c r="OWP20" s="98"/>
      <c r="OWQ20" s="98"/>
      <c r="OWR20" s="98"/>
      <c r="OWS20" s="98"/>
      <c r="OWT20" s="98"/>
      <c r="OWU20" s="98"/>
      <c r="OWV20" s="98"/>
      <c r="OWW20" s="98"/>
      <c r="OWX20" s="98"/>
      <c r="OWY20" s="98"/>
      <c r="OWZ20" s="98"/>
      <c r="OXA20" s="98"/>
      <c r="OXB20" s="98"/>
      <c r="OXC20" s="98"/>
      <c r="OXD20" s="98"/>
      <c r="OXE20" s="98"/>
      <c r="OXF20" s="98"/>
      <c r="OXG20" s="98"/>
      <c r="OXH20" s="98"/>
      <c r="OXI20" s="98"/>
      <c r="OXJ20" s="98"/>
      <c r="OXK20" s="98"/>
      <c r="OXL20" s="98"/>
      <c r="OXM20" s="98"/>
      <c r="OXN20" s="98"/>
      <c r="OXO20" s="98"/>
      <c r="OXP20" s="98"/>
      <c r="OXQ20" s="98"/>
      <c r="OXR20" s="98"/>
      <c r="OXS20" s="98"/>
      <c r="OXT20" s="98"/>
      <c r="OXU20" s="98"/>
      <c r="OXV20" s="98"/>
      <c r="OXW20" s="98"/>
      <c r="OXX20" s="98"/>
      <c r="OXY20" s="98"/>
      <c r="OXZ20" s="98"/>
      <c r="OYA20" s="98"/>
      <c r="OYB20" s="98"/>
      <c r="OYC20" s="98"/>
      <c r="OYD20" s="98"/>
      <c r="OYE20" s="98"/>
      <c r="OYF20" s="98"/>
      <c r="OYG20" s="98"/>
      <c r="OYH20" s="98"/>
      <c r="OYI20" s="98"/>
      <c r="OYJ20" s="98"/>
      <c r="OYK20" s="98"/>
      <c r="OYL20" s="98"/>
      <c r="OYM20" s="98"/>
      <c r="OYN20" s="98"/>
      <c r="OYO20" s="98"/>
      <c r="OYP20" s="98"/>
      <c r="OYQ20" s="98"/>
      <c r="OYR20" s="98"/>
      <c r="OYS20" s="98"/>
      <c r="OYT20" s="98"/>
      <c r="OYU20" s="98"/>
      <c r="OYV20" s="98"/>
      <c r="OYW20" s="98"/>
      <c r="OYX20" s="98"/>
      <c r="OYY20" s="98"/>
      <c r="OYZ20" s="98"/>
      <c r="OZA20" s="98"/>
      <c r="OZB20" s="98"/>
      <c r="OZC20" s="98"/>
      <c r="OZD20" s="98"/>
      <c r="OZE20" s="98"/>
      <c r="OZF20" s="98"/>
      <c r="OZG20" s="98"/>
      <c r="OZH20" s="98"/>
      <c r="OZI20" s="98"/>
      <c r="OZJ20" s="98"/>
      <c r="OZK20" s="98"/>
      <c r="OZL20" s="98"/>
      <c r="OZM20" s="98"/>
      <c r="OZN20" s="98"/>
      <c r="OZO20" s="98"/>
      <c r="OZP20" s="98"/>
      <c r="OZQ20" s="98"/>
      <c r="OZR20" s="98"/>
      <c r="OZS20" s="98"/>
      <c r="OZT20" s="98"/>
      <c r="OZU20" s="98"/>
      <c r="OZV20" s="98"/>
      <c r="OZW20" s="98"/>
      <c r="OZX20" s="98"/>
      <c r="OZY20" s="98"/>
      <c r="OZZ20" s="98"/>
      <c r="PAA20" s="98"/>
      <c r="PAB20" s="98"/>
      <c r="PAC20" s="98"/>
      <c r="PAD20" s="98"/>
      <c r="PAE20" s="98"/>
      <c r="PAF20" s="98"/>
      <c r="PAG20" s="98"/>
      <c r="PAH20" s="98"/>
      <c r="PAI20" s="98"/>
      <c r="PAJ20" s="98"/>
      <c r="PAK20" s="98"/>
      <c r="PAL20" s="98"/>
      <c r="PAM20" s="98"/>
      <c r="PAN20" s="98"/>
      <c r="PAO20" s="98"/>
      <c r="PAP20" s="98"/>
      <c r="PAQ20" s="98"/>
      <c r="PAR20" s="98"/>
      <c r="PAS20" s="98"/>
      <c r="PAT20" s="98"/>
      <c r="PAU20" s="98"/>
      <c r="PAV20" s="98"/>
      <c r="PAW20" s="98"/>
      <c r="PAX20" s="98"/>
      <c r="PAY20" s="98"/>
      <c r="PAZ20" s="98"/>
      <c r="PBA20" s="98"/>
      <c r="PBB20" s="98"/>
      <c r="PBC20" s="98"/>
      <c r="PBD20" s="98"/>
      <c r="PBE20" s="98"/>
      <c r="PBF20" s="98"/>
      <c r="PBG20" s="98"/>
      <c r="PBH20" s="98"/>
      <c r="PBI20" s="98"/>
      <c r="PBJ20" s="98"/>
      <c r="PBK20" s="98"/>
      <c r="PBL20" s="98"/>
      <c r="PBM20" s="98"/>
      <c r="PBN20" s="98"/>
      <c r="PBO20" s="98"/>
      <c r="PBP20" s="98"/>
      <c r="PBQ20" s="98"/>
      <c r="PBR20" s="98"/>
      <c r="PBS20" s="98"/>
      <c r="PBT20" s="98"/>
      <c r="PBU20" s="98"/>
      <c r="PBV20" s="98"/>
      <c r="PBW20" s="98"/>
      <c r="PBX20" s="98"/>
      <c r="PBY20" s="98"/>
      <c r="PBZ20" s="98"/>
      <c r="PCA20" s="98"/>
      <c r="PCB20" s="98"/>
      <c r="PCC20" s="98"/>
      <c r="PCD20" s="98"/>
      <c r="PCE20" s="98"/>
      <c r="PCF20" s="98"/>
      <c r="PCG20" s="98"/>
      <c r="PCH20" s="98"/>
      <c r="PCI20" s="98"/>
      <c r="PCJ20" s="98"/>
      <c r="PCK20" s="98"/>
      <c r="PCL20" s="98"/>
      <c r="PCM20" s="98"/>
      <c r="PCN20" s="98"/>
      <c r="PCO20" s="98"/>
      <c r="PCP20" s="98"/>
      <c r="PCQ20" s="98"/>
      <c r="PCR20" s="98"/>
      <c r="PCS20" s="98"/>
      <c r="PCT20" s="98"/>
      <c r="PCU20" s="98"/>
      <c r="PCV20" s="98"/>
      <c r="PCW20" s="98"/>
      <c r="PCX20" s="98"/>
      <c r="PCY20" s="98"/>
      <c r="PCZ20" s="98"/>
      <c r="PDA20" s="98"/>
      <c r="PDB20" s="98"/>
      <c r="PDC20" s="98"/>
      <c r="PDD20" s="98"/>
      <c r="PDE20" s="98"/>
      <c r="PDF20" s="98"/>
      <c r="PDG20" s="98"/>
      <c r="PDH20" s="98"/>
      <c r="PDI20" s="98"/>
      <c r="PDJ20" s="98"/>
      <c r="PDK20" s="98"/>
      <c r="PDL20" s="98"/>
      <c r="PDM20" s="98"/>
      <c r="PDN20" s="98"/>
      <c r="PDO20" s="98"/>
      <c r="PDP20" s="98"/>
      <c r="PDQ20" s="98"/>
      <c r="PDR20" s="98"/>
      <c r="PDS20" s="98"/>
      <c r="PDT20" s="98"/>
      <c r="PDU20" s="98"/>
      <c r="PDV20" s="98"/>
      <c r="PDW20" s="98"/>
      <c r="PDX20" s="98"/>
      <c r="PDY20" s="98"/>
      <c r="PDZ20" s="98"/>
      <c r="PEA20" s="98"/>
      <c r="PEB20" s="98"/>
      <c r="PEC20" s="98"/>
      <c r="PED20" s="98"/>
      <c r="PEE20" s="98"/>
      <c r="PEF20" s="98"/>
      <c r="PEG20" s="98"/>
      <c r="PEH20" s="98"/>
      <c r="PEI20" s="98"/>
      <c r="PEJ20" s="98"/>
      <c r="PEK20" s="98"/>
      <c r="PEL20" s="98"/>
      <c r="PEM20" s="98"/>
      <c r="PEN20" s="98"/>
      <c r="PEO20" s="98"/>
      <c r="PEP20" s="98"/>
      <c r="PEQ20" s="98"/>
      <c r="PER20" s="98"/>
      <c r="PES20" s="98"/>
      <c r="PET20" s="98"/>
      <c r="PEU20" s="98"/>
      <c r="PEV20" s="98"/>
      <c r="PEW20" s="98"/>
      <c r="PEX20" s="98"/>
      <c r="PEY20" s="98"/>
      <c r="PEZ20" s="98"/>
      <c r="PFA20" s="98"/>
      <c r="PFB20" s="98"/>
      <c r="PFC20" s="98"/>
      <c r="PFD20" s="98"/>
      <c r="PFE20" s="98"/>
      <c r="PFF20" s="98"/>
      <c r="PFG20" s="98"/>
      <c r="PFH20" s="98"/>
      <c r="PFI20" s="98"/>
      <c r="PFJ20" s="98"/>
      <c r="PFK20" s="98"/>
      <c r="PFL20" s="98"/>
      <c r="PFM20" s="98"/>
      <c r="PFN20" s="98"/>
      <c r="PFO20" s="98"/>
      <c r="PFP20" s="98"/>
      <c r="PFQ20" s="98"/>
      <c r="PFR20" s="98"/>
      <c r="PFS20" s="98"/>
      <c r="PFT20" s="98"/>
      <c r="PFU20" s="98"/>
      <c r="PFV20" s="98"/>
      <c r="PFW20" s="98"/>
      <c r="PFX20" s="98"/>
      <c r="PFY20" s="98"/>
      <c r="PFZ20" s="98"/>
      <c r="PGA20" s="98"/>
      <c r="PGB20" s="98"/>
      <c r="PGC20" s="98"/>
      <c r="PGD20" s="98"/>
      <c r="PGE20" s="98"/>
      <c r="PGF20" s="98"/>
      <c r="PGG20" s="98"/>
      <c r="PGH20" s="98"/>
      <c r="PGI20" s="98"/>
      <c r="PGJ20" s="98"/>
      <c r="PGK20" s="98"/>
      <c r="PGL20" s="98"/>
      <c r="PGM20" s="98"/>
      <c r="PGN20" s="98"/>
      <c r="PGO20" s="98"/>
      <c r="PGP20" s="98"/>
      <c r="PGQ20" s="98"/>
      <c r="PGR20" s="98"/>
      <c r="PGS20" s="98"/>
      <c r="PGT20" s="98"/>
      <c r="PGU20" s="98"/>
      <c r="PGV20" s="98"/>
      <c r="PGW20" s="98"/>
      <c r="PGX20" s="98"/>
      <c r="PGY20" s="98"/>
      <c r="PGZ20" s="98"/>
      <c r="PHA20" s="98"/>
      <c r="PHB20" s="98"/>
      <c r="PHC20" s="98"/>
      <c r="PHD20" s="98"/>
      <c r="PHE20" s="98"/>
      <c r="PHF20" s="98"/>
      <c r="PHG20" s="98"/>
      <c r="PHH20" s="98"/>
      <c r="PHI20" s="98"/>
      <c r="PHJ20" s="98"/>
      <c r="PHK20" s="98"/>
      <c r="PHL20" s="98"/>
      <c r="PHM20" s="98"/>
      <c r="PHN20" s="98"/>
      <c r="PHO20" s="98"/>
      <c r="PHP20" s="98"/>
      <c r="PHQ20" s="98"/>
      <c r="PHR20" s="98"/>
      <c r="PHS20" s="98"/>
      <c r="PHT20" s="98"/>
      <c r="PHU20" s="98"/>
      <c r="PHV20" s="98"/>
      <c r="PHW20" s="98"/>
      <c r="PHX20" s="98"/>
      <c r="PHY20" s="98"/>
      <c r="PHZ20" s="98"/>
      <c r="PIA20" s="98"/>
      <c r="PIB20" s="98"/>
      <c r="PIC20" s="98"/>
      <c r="PID20" s="98"/>
      <c r="PIE20" s="98"/>
      <c r="PIF20" s="98"/>
      <c r="PIG20" s="98"/>
      <c r="PIH20" s="98"/>
      <c r="PII20" s="98"/>
      <c r="PIJ20" s="98"/>
      <c r="PIK20" s="98"/>
      <c r="PIL20" s="98"/>
      <c r="PIM20" s="98"/>
      <c r="PIN20" s="98"/>
      <c r="PIO20" s="98"/>
      <c r="PIP20" s="98"/>
      <c r="PIQ20" s="98"/>
      <c r="PIR20" s="98"/>
      <c r="PIS20" s="98"/>
      <c r="PIT20" s="98"/>
      <c r="PIU20" s="98"/>
      <c r="PIV20" s="98"/>
      <c r="PIW20" s="98"/>
      <c r="PIX20" s="98"/>
      <c r="PIY20" s="98"/>
      <c r="PIZ20" s="98"/>
      <c r="PJA20" s="98"/>
      <c r="PJB20" s="98"/>
      <c r="PJC20" s="98"/>
      <c r="PJD20" s="98"/>
      <c r="PJE20" s="98"/>
      <c r="PJF20" s="98"/>
      <c r="PJG20" s="98"/>
      <c r="PJH20" s="98"/>
      <c r="PJI20" s="98"/>
      <c r="PJJ20" s="98"/>
      <c r="PJK20" s="98"/>
      <c r="PJL20" s="98"/>
      <c r="PJM20" s="98"/>
      <c r="PJN20" s="98"/>
      <c r="PJO20" s="98"/>
      <c r="PJP20" s="98"/>
      <c r="PJQ20" s="98"/>
      <c r="PJR20" s="98"/>
      <c r="PJS20" s="98"/>
      <c r="PJT20" s="98"/>
      <c r="PJU20" s="98"/>
      <c r="PJV20" s="98"/>
      <c r="PJW20" s="98"/>
      <c r="PJX20" s="98"/>
      <c r="PJY20" s="98"/>
      <c r="PJZ20" s="98"/>
      <c r="PKA20" s="98"/>
      <c r="PKB20" s="98"/>
      <c r="PKC20" s="98"/>
      <c r="PKD20" s="98"/>
      <c r="PKE20" s="98"/>
      <c r="PKF20" s="98"/>
      <c r="PKG20" s="98"/>
      <c r="PKH20" s="98"/>
      <c r="PKI20" s="98"/>
      <c r="PKJ20" s="98"/>
      <c r="PKK20" s="98"/>
      <c r="PKL20" s="98"/>
      <c r="PKM20" s="98"/>
      <c r="PKN20" s="98"/>
      <c r="PKO20" s="98"/>
      <c r="PKP20" s="98"/>
      <c r="PKQ20" s="98"/>
      <c r="PKR20" s="98"/>
      <c r="PKS20" s="98"/>
      <c r="PKT20" s="98"/>
      <c r="PKU20" s="98"/>
      <c r="PKV20" s="98"/>
      <c r="PKW20" s="98"/>
      <c r="PKX20" s="98"/>
      <c r="PKY20" s="98"/>
      <c r="PKZ20" s="98"/>
      <c r="PLA20" s="98"/>
      <c r="PLB20" s="98"/>
      <c r="PLC20" s="98"/>
      <c r="PLD20" s="98"/>
      <c r="PLE20" s="98"/>
      <c r="PLF20" s="98"/>
      <c r="PLG20" s="98"/>
      <c r="PLH20" s="98"/>
      <c r="PLI20" s="98"/>
      <c r="PLJ20" s="98"/>
      <c r="PLK20" s="98"/>
      <c r="PLL20" s="98"/>
      <c r="PLM20" s="98"/>
      <c r="PLN20" s="98"/>
      <c r="PLO20" s="98"/>
      <c r="PLP20" s="98"/>
      <c r="PLQ20" s="98"/>
      <c r="PLR20" s="98"/>
      <c r="PLS20" s="98"/>
      <c r="PLT20" s="98"/>
      <c r="PLU20" s="98"/>
      <c r="PLV20" s="98"/>
      <c r="PLW20" s="98"/>
      <c r="PLX20" s="98"/>
      <c r="PLY20" s="98"/>
      <c r="PLZ20" s="98"/>
      <c r="PMA20" s="98"/>
      <c r="PMB20" s="98"/>
      <c r="PMC20" s="98"/>
      <c r="PMD20" s="98"/>
      <c r="PME20" s="98"/>
      <c r="PMF20" s="98"/>
      <c r="PMG20" s="98"/>
      <c r="PMH20" s="98"/>
      <c r="PMI20" s="98"/>
      <c r="PMJ20" s="98"/>
      <c r="PMK20" s="98"/>
      <c r="PML20" s="98"/>
      <c r="PMM20" s="98"/>
      <c r="PMN20" s="98"/>
      <c r="PMO20" s="98"/>
      <c r="PMP20" s="98"/>
      <c r="PMQ20" s="98"/>
      <c r="PMR20" s="98"/>
      <c r="PMS20" s="98"/>
      <c r="PMT20" s="98"/>
      <c r="PMU20" s="98"/>
      <c r="PMV20" s="98"/>
      <c r="PMW20" s="98"/>
      <c r="PMX20" s="98"/>
      <c r="PMY20" s="98"/>
      <c r="PMZ20" s="98"/>
      <c r="PNA20" s="98"/>
      <c r="PNB20" s="98"/>
      <c r="PNC20" s="98"/>
      <c r="PND20" s="98"/>
      <c r="PNE20" s="98"/>
      <c r="PNF20" s="98"/>
      <c r="PNG20" s="98"/>
      <c r="PNH20" s="98"/>
      <c r="PNI20" s="98"/>
      <c r="PNJ20" s="98"/>
      <c r="PNK20" s="98"/>
      <c r="PNL20" s="98"/>
      <c r="PNM20" s="98"/>
      <c r="PNN20" s="98"/>
      <c r="PNO20" s="98"/>
      <c r="PNP20" s="98"/>
      <c r="PNQ20" s="98"/>
      <c r="PNR20" s="98"/>
      <c r="PNS20" s="98"/>
      <c r="PNT20" s="98"/>
      <c r="PNU20" s="98"/>
      <c r="PNV20" s="98"/>
      <c r="PNW20" s="98"/>
      <c r="PNX20" s="98"/>
      <c r="PNY20" s="98"/>
      <c r="PNZ20" s="98"/>
      <c r="POA20" s="98"/>
      <c r="POB20" s="98"/>
      <c r="POC20" s="98"/>
      <c r="POD20" s="98"/>
      <c r="POE20" s="98"/>
      <c r="POF20" s="98"/>
      <c r="POG20" s="98"/>
      <c r="POH20" s="98"/>
      <c r="POI20" s="98"/>
      <c r="POJ20" s="98"/>
      <c r="POK20" s="98"/>
      <c r="POL20" s="98"/>
      <c r="POM20" s="98"/>
      <c r="PON20" s="98"/>
      <c r="POO20" s="98"/>
      <c r="POP20" s="98"/>
      <c r="POQ20" s="98"/>
      <c r="POR20" s="98"/>
      <c r="POS20" s="98"/>
      <c r="POT20" s="98"/>
      <c r="POU20" s="98"/>
      <c r="POV20" s="98"/>
      <c r="POW20" s="98"/>
      <c r="POX20" s="98"/>
      <c r="POY20" s="98"/>
      <c r="POZ20" s="98"/>
      <c r="PPA20" s="98"/>
      <c r="PPB20" s="98"/>
      <c r="PPC20" s="98"/>
      <c r="PPD20" s="98"/>
      <c r="PPE20" s="98"/>
      <c r="PPF20" s="98"/>
      <c r="PPG20" s="98"/>
      <c r="PPH20" s="98"/>
      <c r="PPI20" s="98"/>
      <c r="PPJ20" s="98"/>
      <c r="PPK20" s="98"/>
      <c r="PPL20" s="98"/>
      <c r="PPM20" s="98"/>
      <c r="PPN20" s="98"/>
      <c r="PPO20" s="98"/>
      <c r="PPP20" s="98"/>
      <c r="PPQ20" s="98"/>
      <c r="PPR20" s="98"/>
      <c r="PPS20" s="98"/>
      <c r="PPT20" s="98"/>
      <c r="PPU20" s="98"/>
      <c r="PPV20" s="98"/>
      <c r="PPW20" s="98"/>
      <c r="PPX20" s="98"/>
      <c r="PPY20" s="98"/>
      <c r="PPZ20" s="98"/>
      <c r="PQA20" s="98"/>
      <c r="PQB20" s="98"/>
      <c r="PQC20" s="98"/>
      <c r="PQD20" s="98"/>
      <c r="PQE20" s="98"/>
      <c r="PQF20" s="98"/>
      <c r="PQG20" s="98"/>
      <c r="PQH20" s="98"/>
      <c r="PQI20" s="98"/>
      <c r="PQJ20" s="98"/>
      <c r="PQK20" s="98"/>
      <c r="PQL20" s="98"/>
      <c r="PQM20" s="98"/>
      <c r="PQN20" s="98"/>
      <c r="PQO20" s="98"/>
      <c r="PQP20" s="98"/>
      <c r="PQQ20" s="98"/>
      <c r="PQR20" s="98"/>
      <c r="PQS20" s="98"/>
      <c r="PQT20" s="98"/>
      <c r="PQU20" s="98"/>
      <c r="PQV20" s="98"/>
      <c r="PQW20" s="98"/>
      <c r="PQX20" s="98"/>
      <c r="PQY20" s="98"/>
      <c r="PQZ20" s="98"/>
      <c r="PRA20" s="98"/>
      <c r="PRB20" s="98"/>
      <c r="PRC20" s="98"/>
      <c r="PRD20" s="98"/>
      <c r="PRE20" s="98"/>
      <c r="PRF20" s="98"/>
      <c r="PRG20" s="98"/>
      <c r="PRH20" s="98"/>
      <c r="PRI20" s="98"/>
      <c r="PRJ20" s="98"/>
      <c r="PRK20" s="98"/>
      <c r="PRL20" s="98"/>
      <c r="PRM20" s="98"/>
      <c r="PRN20" s="98"/>
      <c r="PRO20" s="98"/>
      <c r="PRP20" s="98"/>
      <c r="PRQ20" s="98"/>
      <c r="PRR20" s="98"/>
      <c r="PRS20" s="98"/>
      <c r="PRT20" s="98"/>
      <c r="PRU20" s="98"/>
      <c r="PRV20" s="98"/>
      <c r="PRW20" s="98"/>
      <c r="PRX20" s="98"/>
      <c r="PRY20" s="98"/>
      <c r="PRZ20" s="98"/>
      <c r="PSA20" s="98"/>
      <c r="PSB20" s="98"/>
      <c r="PSC20" s="98"/>
      <c r="PSD20" s="98"/>
      <c r="PSE20" s="98"/>
      <c r="PSF20" s="98"/>
      <c r="PSG20" s="98"/>
      <c r="PSH20" s="98"/>
      <c r="PSI20" s="98"/>
      <c r="PSJ20" s="98"/>
      <c r="PSK20" s="98"/>
      <c r="PSL20" s="98"/>
      <c r="PSM20" s="98"/>
      <c r="PSN20" s="98"/>
      <c r="PSO20" s="98"/>
      <c r="PSP20" s="98"/>
      <c r="PSQ20" s="98"/>
      <c r="PSR20" s="98"/>
      <c r="PSS20" s="98"/>
      <c r="PST20" s="98"/>
      <c r="PSU20" s="98"/>
      <c r="PSV20" s="98"/>
      <c r="PSW20" s="98"/>
      <c r="PSX20" s="98"/>
      <c r="PSY20" s="98"/>
      <c r="PSZ20" s="98"/>
      <c r="PTA20" s="98"/>
      <c r="PTB20" s="98"/>
      <c r="PTC20" s="98"/>
      <c r="PTD20" s="98"/>
      <c r="PTE20" s="98"/>
      <c r="PTF20" s="98"/>
      <c r="PTG20" s="98"/>
      <c r="PTH20" s="98"/>
      <c r="PTI20" s="98"/>
      <c r="PTJ20" s="98"/>
      <c r="PTK20" s="98"/>
      <c r="PTL20" s="98"/>
      <c r="PTM20" s="98"/>
      <c r="PTN20" s="98"/>
      <c r="PTO20" s="98"/>
      <c r="PTP20" s="98"/>
      <c r="PTQ20" s="98"/>
      <c r="PTR20" s="98"/>
      <c r="PTS20" s="98"/>
      <c r="PTT20" s="98"/>
      <c r="PTU20" s="98"/>
      <c r="PTV20" s="98"/>
      <c r="PTW20" s="98"/>
      <c r="PTX20" s="98"/>
      <c r="PTY20" s="98"/>
      <c r="PTZ20" s="98"/>
      <c r="PUA20" s="98"/>
      <c r="PUB20" s="98"/>
      <c r="PUC20" s="98"/>
      <c r="PUD20" s="98"/>
      <c r="PUE20" s="98"/>
      <c r="PUF20" s="98"/>
      <c r="PUG20" s="98"/>
      <c r="PUH20" s="98"/>
      <c r="PUI20" s="98"/>
      <c r="PUJ20" s="98"/>
      <c r="PUK20" s="98"/>
      <c r="PUL20" s="98"/>
      <c r="PUM20" s="98"/>
      <c r="PUN20" s="98"/>
      <c r="PUO20" s="98"/>
      <c r="PUP20" s="98"/>
      <c r="PUQ20" s="98"/>
      <c r="PUR20" s="98"/>
      <c r="PUS20" s="98"/>
      <c r="PUT20" s="98"/>
      <c r="PUU20" s="98"/>
      <c r="PUV20" s="98"/>
      <c r="PUW20" s="98"/>
      <c r="PUX20" s="98"/>
      <c r="PUY20" s="98"/>
      <c r="PUZ20" s="98"/>
      <c r="PVA20" s="98"/>
      <c r="PVB20" s="98"/>
      <c r="PVC20" s="98"/>
      <c r="PVD20" s="98"/>
      <c r="PVE20" s="98"/>
      <c r="PVF20" s="98"/>
      <c r="PVG20" s="98"/>
      <c r="PVH20" s="98"/>
      <c r="PVI20" s="98"/>
      <c r="PVJ20" s="98"/>
      <c r="PVK20" s="98"/>
      <c r="PVL20" s="98"/>
      <c r="PVM20" s="98"/>
      <c r="PVN20" s="98"/>
      <c r="PVO20" s="98"/>
      <c r="PVP20" s="98"/>
      <c r="PVQ20" s="98"/>
      <c r="PVR20" s="98"/>
      <c r="PVS20" s="98"/>
      <c r="PVT20" s="98"/>
      <c r="PVU20" s="98"/>
      <c r="PVV20" s="98"/>
      <c r="PVW20" s="98"/>
      <c r="PVX20" s="98"/>
      <c r="PVY20" s="98"/>
      <c r="PVZ20" s="98"/>
      <c r="PWA20" s="98"/>
      <c r="PWB20" s="98"/>
      <c r="PWC20" s="98"/>
      <c r="PWD20" s="98"/>
      <c r="PWE20" s="98"/>
      <c r="PWF20" s="98"/>
      <c r="PWG20" s="98"/>
      <c r="PWH20" s="98"/>
      <c r="PWI20" s="98"/>
      <c r="PWJ20" s="98"/>
      <c r="PWK20" s="98"/>
      <c r="PWL20" s="98"/>
      <c r="PWM20" s="98"/>
      <c r="PWN20" s="98"/>
      <c r="PWO20" s="98"/>
      <c r="PWP20" s="98"/>
      <c r="PWQ20" s="98"/>
      <c r="PWR20" s="98"/>
      <c r="PWS20" s="98"/>
      <c r="PWT20" s="98"/>
      <c r="PWU20" s="98"/>
      <c r="PWV20" s="98"/>
      <c r="PWW20" s="98"/>
      <c r="PWX20" s="98"/>
      <c r="PWY20" s="98"/>
      <c r="PWZ20" s="98"/>
      <c r="PXA20" s="98"/>
      <c r="PXB20" s="98"/>
      <c r="PXC20" s="98"/>
      <c r="PXD20" s="98"/>
      <c r="PXE20" s="98"/>
      <c r="PXF20" s="98"/>
      <c r="PXG20" s="98"/>
      <c r="PXH20" s="98"/>
      <c r="PXI20" s="98"/>
      <c r="PXJ20" s="98"/>
      <c r="PXK20" s="98"/>
      <c r="PXL20" s="98"/>
      <c r="PXM20" s="98"/>
      <c r="PXN20" s="98"/>
      <c r="PXO20" s="98"/>
      <c r="PXP20" s="98"/>
      <c r="PXQ20" s="98"/>
      <c r="PXR20" s="98"/>
      <c r="PXS20" s="98"/>
      <c r="PXT20" s="98"/>
      <c r="PXU20" s="98"/>
      <c r="PXV20" s="98"/>
      <c r="PXW20" s="98"/>
      <c r="PXX20" s="98"/>
      <c r="PXY20" s="98"/>
      <c r="PXZ20" s="98"/>
      <c r="PYA20" s="98"/>
      <c r="PYB20" s="98"/>
      <c r="PYC20" s="98"/>
      <c r="PYD20" s="98"/>
      <c r="PYE20" s="98"/>
      <c r="PYF20" s="98"/>
      <c r="PYG20" s="98"/>
      <c r="PYH20" s="98"/>
      <c r="PYI20" s="98"/>
      <c r="PYJ20" s="98"/>
      <c r="PYK20" s="98"/>
      <c r="PYL20" s="98"/>
      <c r="PYM20" s="98"/>
      <c r="PYN20" s="98"/>
      <c r="PYO20" s="98"/>
      <c r="PYP20" s="98"/>
      <c r="PYQ20" s="98"/>
      <c r="PYR20" s="98"/>
      <c r="PYS20" s="98"/>
      <c r="PYT20" s="98"/>
      <c r="PYU20" s="98"/>
      <c r="PYV20" s="98"/>
      <c r="PYW20" s="98"/>
      <c r="PYX20" s="98"/>
      <c r="PYY20" s="98"/>
      <c r="PYZ20" s="98"/>
      <c r="PZA20" s="98"/>
      <c r="PZB20" s="98"/>
      <c r="PZC20" s="98"/>
      <c r="PZD20" s="98"/>
      <c r="PZE20" s="98"/>
      <c r="PZF20" s="98"/>
      <c r="PZG20" s="98"/>
      <c r="PZH20" s="98"/>
      <c r="PZI20" s="98"/>
      <c r="PZJ20" s="98"/>
      <c r="PZK20" s="98"/>
      <c r="PZL20" s="98"/>
      <c r="PZM20" s="98"/>
      <c r="PZN20" s="98"/>
      <c r="PZO20" s="98"/>
      <c r="PZP20" s="98"/>
      <c r="PZQ20" s="98"/>
      <c r="PZR20" s="98"/>
      <c r="PZS20" s="98"/>
      <c r="PZT20" s="98"/>
      <c r="PZU20" s="98"/>
      <c r="PZV20" s="98"/>
      <c r="PZW20" s="98"/>
      <c r="PZX20" s="98"/>
      <c r="PZY20" s="98"/>
      <c r="PZZ20" s="98"/>
      <c r="QAA20" s="98"/>
      <c r="QAB20" s="98"/>
      <c r="QAC20" s="98"/>
      <c r="QAD20" s="98"/>
      <c r="QAE20" s="98"/>
      <c r="QAF20" s="98"/>
      <c r="QAG20" s="98"/>
      <c r="QAH20" s="98"/>
      <c r="QAI20" s="98"/>
      <c r="QAJ20" s="98"/>
      <c r="QAK20" s="98"/>
      <c r="QAL20" s="98"/>
      <c r="QAM20" s="98"/>
      <c r="QAN20" s="98"/>
      <c r="QAO20" s="98"/>
      <c r="QAP20" s="98"/>
      <c r="QAQ20" s="98"/>
      <c r="QAR20" s="98"/>
      <c r="QAS20" s="98"/>
      <c r="QAT20" s="98"/>
      <c r="QAU20" s="98"/>
      <c r="QAV20" s="98"/>
      <c r="QAW20" s="98"/>
      <c r="QAX20" s="98"/>
      <c r="QAY20" s="98"/>
      <c r="QAZ20" s="98"/>
      <c r="QBA20" s="98"/>
      <c r="QBB20" s="98"/>
      <c r="QBC20" s="98"/>
      <c r="QBD20" s="98"/>
      <c r="QBE20" s="98"/>
      <c r="QBF20" s="98"/>
      <c r="QBG20" s="98"/>
      <c r="QBH20" s="98"/>
      <c r="QBI20" s="98"/>
      <c r="QBJ20" s="98"/>
      <c r="QBK20" s="98"/>
      <c r="QBL20" s="98"/>
      <c r="QBM20" s="98"/>
      <c r="QBN20" s="98"/>
      <c r="QBO20" s="98"/>
      <c r="QBP20" s="98"/>
      <c r="QBQ20" s="98"/>
      <c r="QBR20" s="98"/>
      <c r="QBS20" s="98"/>
      <c r="QBT20" s="98"/>
      <c r="QBU20" s="98"/>
      <c r="QBV20" s="98"/>
      <c r="QBW20" s="98"/>
      <c r="QBX20" s="98"/>
      <c r="QBY20" s="98"/>
      <c r="QBZ20" s="98"/>
      <c r="QCA20" s="98"/>
      <c r="QCB20" s="98"/>
      <c r="QCC20" s="98"/>
      <c r="QCD20" s="98"/>
      <c r="QCE20" s="98"/>
      <c r="QCF20" s="98"/>
      <c r="QCG20" s="98"/>
      <c r="QCH20" s="98"/>
      <c r="QCI20" s="98"/>
      <c r="QCJ20" s="98"/>
      <c r="QCK20" s="98"/>
      <c r="QCL20" s="98"/>
      <c r="QCM20" s="98"/>
      <c r="QCN20" s="98"/>
      <c r="QCO20" s="98"/>
      <c r="QCP20" s="98"/>
      <c r="QCQ20" s="98"/>
      <c r="QCR20" s="98"/>
      <c r="QCS20" s="98"/>
      <c r="QCT20" s="98"/>
      <c r="QCU20" s="98"/>
      <c r="QCV20" s="98"/>
      <c r="QCW20" s="98"/>
      <c r="QCX20" s="98"/>
      <c r="QCY20" s="98"/>
      <c r="QCZ20" s="98"/>
      <c r="QDA20" s="98"/>
      <c r="QDB20" s="98"/>
      <c r="QDC20" s="98"/>
      <c r="QDD20" s="98"/>
      <c r="QDE20" s="98"/>
      <c r="QDF20" s="98"/>
      <c r="QDG20" s="98"/>
      <c r="QDH20" s="98"/>
      <c r="QDI20" s="98"/>
      <c r="QDJ20" s="98"/>
      <c r="QDK20" s="98"/>
      <c r="QDL20" s="98"/>
      <c r="QDM20" s="98"/>
      <c r="QDN20" s="98"/>
      <c r="QDO20" s="98"/>
      <c r="QDP20" s="98"/>
      <c r="QDQ20" s="98"/>
      <c r="QDR20" s="98"/>
      <c r="QDS20" s="98"/>
      <c r="QDT20" s="98"/>
      <c r="QDU20" s="98"/>
      <c r="QDV20" s="98"/>
      <c r="QDW20" s="98"/>
      <c r="QDX20" s="98"/>
      <c r="QDY20" s="98"/>
      <c r="QDZ20" s="98"/>
      <c r="QEA20" s="98"/>
      <c r="QEB20" s="98"/>
      <c r="QEC20" s="98"/>
      <c r="QED20" s="98"/>
      <c r="QEE20" s="98"/>
      <c r="QEF20" s="98"/>
      <c r="QEG20" s="98"/>
      <c r="QEH20" s="98"/>
      <c r="QEI20" s="98"/>
      <c r="QEJ20" s="98"/>
      <c r="QEK20" s="98"/>
      <c r="QEL20" s="98"/>
      <c r="QEM20" s="98"/>
      <c r="QEN20" s="98"/>
      <c r="QEO20" s="98"/>
      <c r="QEP20" s="98"/>
      <c r="QEQ20" s="98"/>
      <c r="QER20" s="98"/>
      <c r="QES20" s="98"/>
      <c r="QET20" s="98"/>
      <c r="QEU20" s="98"/>
      <c r="QEV20" s="98"/>
      <c r="QEW20" s="98"/>
      <c r="QEX20" s="98"/>
      <c r="QEY20" s="98"/>
      <c r="QEZ20" s="98"/>
      <c r="QFA20" s="98"/>
      <c r="QFB20" s="98"/>
      <c r="QFC20" s="98"/>
      <c r="QFD20" s="98"/>
      <c r="QFE20" s="98"/>
      <c r="QFF20" s="98"/>
      <c r="QFG20" s="98"/>
      <c r="QFH20" s="98"/>
      <c r="QFI20" s="98"/>
      <c r="QFJ20" s="98"/>
      <c r="QFK20" s="98"/>
      <c r="QFL20" s="98"/>
      <c r="QFM20" s="98"/>
      <c r="QFN20" s="98"/>
      <c r="QFO20" s="98"/>
      <c r="QFP20" s="98"/>
      <c r="QFQ20" s="98"/>
      <c r="QFR20" s="98"/>
      <c r="QFS20" s="98"/>
      <c r="QFT20" s="98"/>
      <c r="QFU20" s="98"/>
      <c r="QFV20" s="98"/>
      <c r="QFW20" s="98"/>
      <c r="QFX20" s="98"/>
      <c r="QFY20" s="98"/>
      <c r="QFZ20" s="98"/>
      <c r="QGA20" s="98"/>
      <c r="QGB20" s="98"/>
      <c r="QGC20" s="98"/>
      <c r="QGD20" s="98"/>
      <c r="QGE20" s="98"/>
      <c r="QGF20" s="98"/>
      <c r="QGG20" s="98"/>
      <c r="QGH20" s="98"/>
      <c r="QGI20" s="98"/>
      <c r="QGJ20" s="98"/>
      <c r="QGK20" s="98"/>
      <c r="QGL20" s="98"/>
      <c r="QGM20" s="98"/>
      <c r="QGN20" s="98"/>
      <c r="QGO20" s="98"/>
      <c r="QGP20" s="98"/>
      <c r="QGQ20" s="98"/>
      <c r="QGR20" s="98"/>
      <c r="QGS20" s="98"/>
      <c r="QGT20" s="98"/>
      <c r="QGU20" s="98"/>
      <c r="QGV20" s="98"/>
      <c r="QGW20" s="98"/>
      <c r="QGX20" s="98"/>
      <c r="QGY20" s="98"/>
      <c r="QGZ20" s="98"/>
      <c r="QHA20" s="98"/>
      <c r="QHB20" s="98"/>
      <c r="QHC20" s="98"/>
      <c r="QHD20" s="98"/>
      <c r="QHE20" s="98"/>
      <c r="QHF20" s="98"/>
      <c r="QHG20" s="98"/>
      <c r="QHH20" s="98"/>
      <c r="QHI20" s="98"/>
      <c r="QHJ20" s="98"/>
      <c r="QHK20" s="98"/>
      <c r="QHL20" s="98"/>
      <c r="QHM20" s="98"/>
      <c r="QHN20" s="98"/>
      <c r="QHO20" s="98"/>
      <c r="QHP20" s="98"/>
      <c r="QHQ20" s="98"/>
      <c r="QHR20" s="98"/>
      <c r="QHS20" s="98"/>
      <c r="QHT20" s="98"/>
      <c r="QHU20" s="98"/>
      <c r="QHV20" s="98"/>
      <c r="QHW20" s="98"/>
      <c r="QHX20" s="98"/>
      <c r="QHY20" s="98"/>
      <c r="QHZ20" s="98"/>
      <c r="QIA20" s="98"/>
      <c r="QIB20" s="98"/>
      <c r="QIC20" s="98"/>
      <c r="QID20" s="98"/>
      <c r="QIE20" s="98"/>
      <c r="QIF20" s="98"/>
      <c r="QIG20" s="98"/>
      <c r="QIH20" s="98"/>
      <c r="QII20" s="98"/>
      <c r="QIJ20" s="98"/>
      <c r="QIK20" s="98"/>
      <c r="QIL20" s="98"/>
      <c r="QIM20" s="98"/>
      <c r="QIN20" s="98"/>
      <c r="QIO20" s="98"/>
      <c r="QIP20" s="98"/>
      <c r="QIQ20" s="98"/>
      <c r="QIR20" s="98"/>
      <c r="QIS20" s="98"/>
      <c r="QIT20" s="98"/>
      <c r="QIU20" s="98"/>
      <c r="QIV20" s="98"/>
      <c r="QIW20" s="98"/>
      <c r="QIX20" s="98"/>
      <c r="QIY20" s="98"/>
      <c r="QIZ20" s="98"/>
      <c r="QJA20" s="98"/>
      <c r="QJB20" s="98"/>
      <c r="QJC20" s="98"/>
      <c r="QJD20" s="98"/>
      <c r="QJE20" s="98"/>
      <c r="QJF20" s="98"/>
      <c r="QJG20" s="98"/>
      <c r="QJH20" s="98"/>
      <c r="QJI20" s="98"/>
      <c r="QJJ20" s="98"/>
      <c r="QJK20" s="98"/>
      <c r="QJL20" s="98"/>
      <c r="QJM20" s="98"/>
      <c r="QJN20" s="98"/>
      <c r="QJO20" s="98"/>
      <c r="QJP20" s="98"/>
      <c r="QJQ20" s="98"/>
      <c r="QJR20" s="98"/>
      <c r="QJS20" s="98"/>
      <c r="QJT20" s="98"/>
      <c r="QJU20" s="98"/>
      <c r="QJV20" s="98"/>
      <c r="QJW20" s="98"/>
      <c r="QJX20" s="98"/>
      <c r="QJY20" s="98"/>
      <c r="QJZ20" s="98"/>
      <c r="QKA20" s="98"/>
      <c r="QKB20" s="98"/>
      <c r="QKC20" s="98"/>
      <c r="QKD20" s="98"/>
      <c r="QKE20" s="98"/>
      <c r="QKF20" s="98"/>
      <c r="QKG20" s="98"/>
      <c r="QKH20" s="98"/>
      <c r="QKI20" s="98"/>
      <c r="QKJ20" s="98"/>
      <c r="QKK20" s="98"/>
      <c r="QKL20" s="98"/>
      <c r="QKM20" s="98"/>
      <c r="QKN20" s="98"/>
      <c r="QKO20" s="98"/>
      <c r="QKP20" s="98"/>
      <c r="QKQ20" s="98"/>
      <c r="QKR20" s="98"/>
      <c r="QKS20" s="98"/>
      <c r="QKT20" s="98"/>
      <c r="QKU20" s="98"/>
      <c r="QKV20" s="98"/>
      <c r="QKW20" s="98"/>
      <c r="QKX20" s="98"/>
      <c r="QKY20" s="98"/>
      <c r="QKZ20" s="98"/>
      <c r="QLA20" s="98"/>
      <c r="QLB20" s="98"/>
      <c r="QLC20" s="98"/>
      <c r="QLD20" s="98"/>
      <c r="QLE20" s="98"/>
      <c r="QLF20" s="98"/>
      <c r="QLG20" s="98"/>
      <c r="QLH20" s="98"/>
      <c r="QLI20" s="98"/>
      <c r="QLJ20" s="98"/>
      <c r="QLK20" s="98"/>
      <c r="QLL20" s="98"/>
      <c r="QLM20" s="98"/>
      <c r="QLN20" s="98"/>
      <c r="QLO20" s="98"/>
      <c r="QLP20" s="98"/>
      <c r="QLQ20" s="98"/>
      <c r="QLR20" s="98"/>
      <c r="QLS20" s="98"/>
      <c r="QLT20" s="98"/>
      <c r="QLU20" s="98"/>
      <c r="QLV20" s="98"/>
      <c r="QLW20" s="98"/>
      <c r="QLX20" s="98"/>
      <c r="QLY20" s="98"/>
      <c r="QLZ20" s="98"/>
      <c r="QMA20" s="98"/>
      <c r="QMB20" s="98"/>
      <c r="QMC20" s="98"/>
      <c r="QMD20" s="98"/>
      <c r="QME20" s="98"/>
      <c r="QMF20" s="98"/>
      <c r="QMG20" s="98"/>
      <c r="QMH20" s="98"/>
      <c r="QMI20" s="98"/>
      <c r="QMJ20" s="98"/>
      <c r="QMK20" s="98"/>
      <c r="QML20" s="98"/>
      <c r="QMM20" s="98"/>
      <c r="QMN20" s="98"/>
      <c r="QMO20" s="98"/>
      <c r="QMP20" s="98"/>
      <c r="QMQ20" s="98"/>
      <c r="QMR20" s="98"/>
      <c r="QMS20" s="98"/>
      <c r="QMT20" s="98"/>
      <c r="QMU20" s="98"/>
      <c r="QMV20" s="98"/>
      <c r="QMW20" s="98"/>
      <c r="QMX20" s="98"/>
      <c r="QMY20" s="98"/>
      <c r="QMZ20" s="98"/>
      <c r="QNA20" s="98"/>
      <c r="QNB20" s="98"/>
      <c r="QNC20" s="98"/>
      <c r="QND20" s="98"/>
      <c r="QNE20" s="98"/>
      <c r="QNF20" s="98"/>
      <c r="QNG20" s="98"/>
      <c r="QNH20" s="98"/>
      <c r="QNI20" s="98"/>
      <c r="QNJ20" s="98"/>
      <c r="QNK20" s="98"/>
      <c r="QNL20" s="98"/>
      <c r="QNM20" s="98"/>
      <c r="QNN20" s="98"/>
      <c r="QNO20" s="98"/>
      <c r="QNP20" s="98"/>
      <c r="QNQ20" s="98"/>
      <c r="QNR20" s="98"/>
      <c r="QNS20" s="98"/>
      <c r="QNT20" s="98"/>
      <c r="QNU20" s="98"/>
      <c r="QNV20" s="98"/>
      <c r="QNW20" s="98"/>
      <c r="QNX20" s="98"/>
      <c r="QNY20" s="98"/>
      <c r="QNZ20" s="98"/>
      <c r="QOA20" s="98"/>
      <c r="QOB20" s="98"/>
      <c r="QOC20" s="98"/>
      <c r="QOD20" s="98"/>
      <c r="QOE20" s="98"/>
      <c r="QOF20" s="98"/>
      <c r="QOG20" s="98"/>
      <c r="QOH20" s="98"/>
      <c r="QOI20" s="98"/>
      <c r="QOJ20" s="98"/>
      <c r="QOK20" s="98"/>
      <c r="QOL20" s="98"/>
      <c r="QOM20" s="98"/>
      <c r="QON20" s="98"/>
      <c r="QOO20" s="98"/>
      <c r="QOP20" s="98"/>
      <c r="QOQ20" s="98"/>
      <c r="QOR20" s="98"/>
      <c r="QOS20" s="98"/>
      <c r="QOT20" s="98"/>
      <c r="QOU20" s="98"/>
      <c r="QOV20" s="98"/>
      <c r="QOW20" s="98"/>
      <c r="QOX20" s="98"/>
      <c r="QOY20" s="98"/>
      <c r="QOZ20" s="98"/>
      <c r="QPA20" s="98"/>
      <c r="QPB20" s="98"/>
      <c r="QPC20" s="98"/>
      <c r="QPD20" s="98"/>
      <c r="QPE20" s="98"/>
      <c r="QPF20" s="98"/>
      <c r="QPG20" s="98"/>
      <c r="QPH20" s="98"/>
      <c r="QPI20" s="98"/>
      <c r="QPJ20" s="98"/>
      <c r="QPK20" s="98"/>
      <c r="QPL20" s="98"/>
      <c r="QPM20" s="98"/>
      <c r="QPN20" s="98"/>
      <c r="QPO20" s="98"/>
      <c r="QPP20" s="98"/>
      <c r="QPQ20" s="98"/>
      <c r="QPR20" s="98"/>
      <c r="QPS20" s="98"/>
      <c r="QPT20" s="98"/>
      <c r="QPU20" s="98"/>
      <c r="QPV20" s="98"/>
      <c r="QPW20" s="98"/>
      <c r="QPX20" s="98"/>
      <c r="QPY20" s="98"/>
      <c r="QPZ20" s="98"/>
      <c r="QQA20" s="98"/>
      <c r="QQB20" s="98"/>
      <c r="QQC20" s="98"/>
      <c r="QQD20" s="98"/>
      <c r="QQE20" s="98"/>
      <c r="QQF20" s="98"/>
      <c r="QQG20" s="98"/>
      <c r="QQH20" s="98"/>
      <c r="QQI20" s="98"/>
      <c r="QQJ20" s="98"/>
      <c r="QQK20" s="98"/>
      <c r="QQL20" s="98"/>
      <c r="QQM20" s="98"/>
      <c r="QQN20" s="98"/>
      <c r="QQO20" s="98"/>
      <c r="QQP20" s="98"/>
      <c r="QQQ20" s="98"/>
      <c r="QQR20" s="98"/>
      <c r="QQS20" s="98"/>
      <c r="QQT20" s="98"/>
      <c r="QQU20" s="98"/>
      <c r="QQV20" s="98"/>
      <c r="QQW20" s="98"/>
      <c r="QQX20" s="98"/>
      <c r="QQY20" s="98"/>
      <c r="QQZ20" s="98"/>
      <c r="QRA20" s="98"/>
      <c r="QRB20" s="98"/>
      <c r="QRC20" s="98"/>
      <c r="QRD20" s="98"/>
      <c r="QRE20" s="98"/>
      <c r="QRF20" s="98"/>
      <c r="QRG20" s="98"/>
      <c r="QRH20" s="98"/>
      <c r="QRI20" s="98"/>
      <c r="QRJ20" s="98"/>
      <c r="QRK20" s="98"/>
      <c r="QRL20" s="98"/>
      <c r="QRM20" s="98"/>
      <c r="QRN20" s="98"/>
      <c r="QRO20" s="98"/>
      <c r="QRP20" s="98"/>
      <c r="QRQ20" s="98"/>
      <c r="QRR20" s="98"/>
      <c r="QRS20" s="98"/>
      <c r="QRT20" s="98"/>
      <c r="QRU20" s="98"/>
      <c r="QRV20" s="98"/>
      <c r="QRW20" s="98"/>
      <c r="QRX20" s="98"/>
      <c r="QRY20" s="98"/>
      <c r="QRZ20" s="98"/>
      <c r="QSA20" s="98"/>
      <c r="QSB20" s="98"/>
      <c r="QSC20" s="98"/>
      <c r="QSD20" s="98"/>
      <c r="QSE20" s="98"/>
      <c r="QSF20" s="98"/>
      <c r="QSG20" s="98"/>
      <c r="QSH20" s="98"/>
      <c r="QSI20" s="98"/>
      <c r="QSJ20" s="98"/>
      <c r="QSK20" s="98"/>
      <c r="QSL20" s="98"/>
      <c r="QSM20" s="98"/>
      <c r="QSN20" s="98"/>
      <c r="QSO20" s="98"/>
      <c r="QSP20" s="98"/>
      <c r="QSQ20" s="98"/>
      <c r="QSR20" s="98"/>
      <c r="QSS20" s="98"/>
      <c r="QST20" s="98"/>
      <c r="QSU20" s="98"/>
      <c r="QSV20" s="98"/>
      <c r="QSW20" s="98"/>
      <c r="QSX20" s="98"/>
      <c r="QSY20" s="98"/>
      <c r="QSZ20" s="98"/>
      <c r="QTA20" s="98"/>
      <c r="QTB20" s="98"/>
      <c r="QTC20" s="98"/>
      <c r="QTD20" s="98"/>
      <c r="QTE20" s="98"/>
      <c r="QTF20" s="98"/>
      <c r="QTG20" s="98"/>
      <c r="QTH20" s="98"/>
      <c r="QTI20" s="98"/>
      <c r="QTJ20" s="98"/>
      <c r="QTK20" s="98"/>
      <c r="QTL20" s="98"/>
      <c r="QTM20" s="98"/>
      <c r="QTN20" s="98"/>
      <c r="QTO20" s="98"/>
      <c r="QTP20" s="98"/>
      <c r="QTQ20" s="98"/>
      <c r="QTR20" s="98"/>
      <c r="QTS20" s="98"/>
      <c r="QTT20" s="98"/>
      <c r="QTU20" s="98"/>
      <c r="QTV20" s="98"/>
      <c r="QTW20" s="98"/>
      <c r="QTX20" s="98"/>
      <c r="QTY20" s="98"/>
      <c r="QTZ20" s="98"/>
      <c r="QUA20" s="98"/>
      <c r="QUB20" s="98"/>
      <c r="QUC20" s="98"/>
      <c r="QUD20" s="98"/>
      <c r="QUE20" s="98"/>
      <c r="QUF20" s="98"/>
      <c r="QUG20" s="98"/>
      <c r="QUH20" s="98"/>
      <c r="QUI20" s="98"/>
      <c r="QUJ20" s="98"/>
      <c r="QUK20" s="98"/>
      <c r="QUL20" s="98"/>
      <c r="QUM20" s="98"/>
      <c r="QUN20" s="98"/>
      <c r="QUO20" s="98"/>
      <c r="QUP20" s="98"/>
      <c r="QUQ20" s="98"/>
      <c r="QUR20" s="98"/>
      <c r="QUS20" s="98"/>
      <c r="QUT20" s="98"/>
      <c r="QUU20" s="98"/>
      <c r="QUV20" s="98"/>
      <c r="QUW20" s="98"/>
      <c r="QUX20" s="98"/>
      <c r="QUY20" s="98"/>
      <c r="QUZ20" s="98"/>
      <c r="QVA20" s="98"/>
      <c r="QVB20" s="98"/>
      <c r="QVC20" s="98"/>
      <c r="QVD20" s="98"/>
      <c r="QVE20" s="98"/>
      <c r="QVF20" s="98"/>
      <c r="QVG20" s="98"/>
      <c r="QVH20" s="98"/>
      <c r="QVI20" s="98"/>
      <c r="QVJ20" s="98"/>
      <c r="QVK20" s="98"/>
      <c r="QVL20" s="98"/>
      <c r="QVM20" s="98"/>
      <c r="QVN20" s="98"/>
      <c r="QVO20" s="98"/>
      <c r="QVP20" s="98"/>
      <c r="QVQ20" s="98"/>
      <c r="QVR20" s="98"/>
      <c r="QVS20" s="98"/>
      <c r="QVT20" s="98"/>
      <c r="QVU20" s="98"/>
      <c r="QVV20" s="98"/>
      <c r="QVW20" s="98"/>
      <c r="QVX20" s="98"/>
      <c r="QVY20" s="98"/>
      <c r="QVZ20" s="98"/>
      <c r="QWA20" s="98"/>
      <c r="QWB20" s="98"/>
      <c r="QWC20" s="98"/>
      <c r="QWD20" s="98"/>
      <c r="QWE20" s="98"/>
      <c r="QWF20" s="98"/>
      <c r="QWG20" s="98"/>
      <c r="QWH20" s="98"/>
      <c r="QWI20" s="98"/>
      <c r="QWJ20" s="98"/>
      <c r="QWK20" s="98"/>
      <c r="QWL20" s="98"/>
      <c r="QWM20" s="98"/>
      <c r="QWN20" s="98"/>
      <c r="QWO20" s="98"/>
      <c r="QWP20" s="98"/>
      <c r="QWQ20" s="98"/>
      <c r="QWR20" s="98"/>
      <c r="QWS20" s="98"/>
      <c r="QWT20" s="98"/>
      <c r="QWU20" s="98"/>
      <c r="QWV20" s="98"/>
      <c r="QWW20" s="98"/>
      <c r="QWX20" s="98"/>
      <c r="QWY20" s="98"/>
      <c r="QWZ20" s="98"/>
      <c r="QXA20" s="98"/>
      <c r="QXB20" s="98"/>
      <c r="QXC20" s="98"/>
      <c r="QXD20" s="98"/>
      <c r="QXE20" s="98"/>
      <c r="QXF20" s="98"/>
      <c r="QXG20" s="98"/>
      <c r="QXH20" s="98"/>
      <c r="QXI20" s="98"/>
      <c r="QXJ20" s="98"/>
      <c r="QXK20" s="98"/>
      <c r="QXL20" s="98"/>
      <c r="QXM20" s="98"/>
      <c r="QXN20" s="98"/>
      <c r="QXO20" s="98"/>
      <c r="QXP20" s="98"/>
      <c r="QXQ20" s="98"/>
      <c r="QXR20" s="98"/>
      <c r="QXS20" s="98"/>
      <c r="QXT20" s="98"/>
      <c r="QXU20" s="98"/>
      <c r="QXV20" s="98"/>
      <c r="QXW20" s="98"/>
      <c r="QXX20" s="98"/>
      <c r="QXY20" s="98"/>
      <c r="QXZ20" s="98"/>
      <c r="QYA20" s="98"/>
      <c r="QYB20" s="98"/>
      <c r="QYC20" s="98"/>
      <c r="QYD20" s="98"/>
      <c r="QYE20" s="98"/>
      <c r="QYF20" s="98"/>
      <c r="QYG20" s="98"/>
      <c r="QYH20" s="98"/>
      <c r="QYI20" s="98"/>
      <c r="QYJ20" s="98"/>
      <c r="QYK20" s="98"/>
      <c r="QYL20" s="98"/>
      <c r="QYM20" s="98"/>
      <c r="QYN20" s="98"/>
      <c r="QYO20" s="98"/>
      <c r="QYP20" s="98"/>
      <c r="QYQ20" s="98"/>
      <c r="QYR20" s="98"/>
      <c r="QYS20" s="98"/>
      <c r="QYT20" s="98"/>
      <c r="QYU20" s="98"/>
      <c r="QYV20" s="98"/>
      <c r="QYW20" s="98"/>
      <c r="QYX20" s="98"/>
      <c r="QYY20" s="98"/>
      <c r="QYZ20" s="98"/>
      <c r="QZA20" s="98"/>
      <c r="QZB20" s="98"/>
      <c r="QZC20" s="98"/>
      <c r="QZD20" s="98"/>
      <c r="QZE20" s="98"/>
      <c r="QZF20" s="98"/>
      <c r="QZG20" s="98"/>
      <c r="QZH20" s="98"/>
      <c r="QZI20" s="98"/>
      <c r="QZJ20" s="98"/>
      <c r="QZK20" s="98"/>
      <c r="QZL20" s="98"/>
      <c r="QZM20" s="98"/>
      <c r="QZN20" s="98"/>
      <c r="QZO20" s="98"/>
      <c r="QZP20" s="98"/>
      <c r="QZQ20" s="98"/>
      <c r="QZR20" s="98"/>
      <c r="QZS20" s="98"/>
      <c r="QZT20" s="98"/>
      <c r="QZU20" s="98"/>
      <c r="QZV20" s="98"/>
      <c r="QZW20" s="98"/>
      <c r="QZX20" s="98"/>
      <c r="QZY20" s="98"/>
      <c r="QZZ20" s="98"/>
      <c r="RAA20" s="98"/>
      <c r="RAB20" s="98"/>
      <c r="RAC20" s="98"/>
      <c r="RAD20" s="98"/>
      <c r="RAE20" s="98"/>
      <c r="RAF20" s="98"/>
      <c r="RAG20" s="98"/>
      <c r="RAH20" s="98"/>
      <c r="RAI20" s="98"/>
      <c r="RAJ20" s="98"/>
      <c r="RAK20" s="98"/>
      <c r="RAL20" s="98"/>
      <c r="RAM20" s="98"/>
      <c r="RAN20" s="98"/>
      <c r="RAO20" s="98"/>
      <c r="RAP20" s="98"/>
      <c r="RAQ20" s="98"/>
      <c r="RAR20" s="98"/>
      <c r="RAS20" s="98"/>
      <c r="RAT20" s="98"/>
      <c r="RAU20" s="98"/>
      <c r="RAV20" s="98"/>
      <c r="RAW20" s="98"/>
      <c r="RAX20" s="98"/>
      <c r="RAY20" s="98"/>
      <c r="RAZ20" s="98"/>
      <c r="RBA20" s="98"/>
      <c r="RBB20" s="98"/>
      <c r="RBC20" s="98"/>
      <c r="RBD20" s="98"/>
      <c r="RBE20" s="98"/>
      <c r="RBF20" s="98"/>
      <c r="RBG20" s="98"/>
      <c r="RBH20" s="98"/>
      <c r="RBI20" s="98"/>
      <c r="RBJ20" s="98"/>
      <c r="RBK20" s="98"/>
      <c r="RBL20" s="98"/>
      <c r="RBM20" s="98"/>
      <c r="RBN20" s="98"/>
      <c r="RBO20" s="98"/>
      <c r="RBP20" s="98"/>
      <c r="RBQ20" s="98"/>
      <c r="RBR20" s="98"/>
      <c r="RBS20" s="98"/>
      <c r="RBT20" s="98"/>
      <c r="RBU20" s="98"/>
      <c r="RBV20" s="98"/>
      <c r="RBW20" s="98"/>
      <c r="RBX20" s="98"/>
      <c r="RBY20" s="98"/>
      <c r="RBZ20" s="98"/>
      <c r="RCA20" s="98"/>
      <c r="RCB20" s="98"/>
      <c r="RCC20" s="98"/>
      <c r="RCD20" s="98"/>
      <c r="RCE20" s="98"/>
      <c r="RCF20" s="98"/>
      <c r="RCG20" s="98"/>
      <c r="RCH20" s="98"/>
      <c r="RCI20" s="98"/>
      <c r="RCJ20" s="98"/>
      <c r="RCK20" s="98"/>
      <c r="RCL20" s="98"/>
      <c r="RCM20" s="98"/>
      <c r="RCN20" s="98"/>
      <c r="RCO20" s="98"/>
      <c r="RCP20" s="98"/>
      <c r="RCQ20" s="98"/>
      <c r="RCR20" s="98"/>
      <c r="RCS20" s="98"/>
      <c r="RCT20" s="98"/>
      <c r="RCU20" s="98"/>
      <c r="RCV20" s="98"/>
      <c r="RCW20" s="98"/>
      <c r="RCX20" s="98"/>
      <c r="RCY20" s="98"/>
      <c r="RCZ20" s="98"/>
      <c r="RDA20" s="98"/>
      <c r="RDB20" s="98"/>
      <c r="RDC20" s="98"/>
      <c r="RDD20" s="98"/>
      <c r="RDE20" s="98"/>
      <c r="RDF20" s="98"/>
      <c r="RDG20" s="98"/>
      <c r="RDH20" s="98"/>
      <c r="RDI20" s="98"/>
      <c r="RDJ20" s="98"/>
      <c r="RDK20" s="98"/>
      <c r="RDL20" s="98"/>
      <c r="RDM20" s="98"/>
      <c r="RDN20" s="98"/>
      <c r="RDO20" s="98"/>
      <c r="RDP20" s="98"/>
      <c r="RDQ20" s="98"/>
      <c r="RDR20" s="98"/>
      <c r="RDS20" s="98"/>
      <c r="RDT20" s="98"/>
      <c r="RDU20" s="98"/>
      <c r="RDV20" s="98"/>
      <c r="RDW20" s="98"/>
      <c r="RDX20" s="98"/>
      <c r="RDY20" s="98"/>
      <c r="RDZ20" s="98"/>
      <c r="REA20" s="98"/>
      <c r="REB20" s="98"/>
      <c r="REC20" s="98"/>
      <c r="RED20" s="98"/>
      <c r="REE20" s="98"/>
      <c r="REF20" s="98"/>
      <c r="REG20" s="98"/>
      <c r="REH20" s="98"/>
      <c r="REI20" s="98"/>
      <c r="REJ20" s="98"/>
      <c r="REK20" s="98"/>
      <c r="REL20" s="98"/>
      <c r="REM20" s="98"/>
      <c r="REN20" s="98"/>
      <c r="REO20" s="98"/>
      <c r="REP20" s="98"/>
      <c r="REQ20" s="98"/>
      <c r="RER20" s="98"/>
      <c r="RES20" s="98"/>
      <c r="RET20" s="98"/>
      <c r="REU20" s="98"/>
      <c r="REV20" s="98"/>
      <c r="REW20" s="98"/>
      <c r="REX20" s="98"/>
      <c r="REY20" s="98"/>
      <c r="REZ20" s="98"/>
      <c r="RFA20" s="98"/>
      <c r="RFB20" s="98"/>
      <c r="RFC20" s="98"/>
      <c r="RFD20" s="98"/>
      <c r="RFE20" s="98"/>
      <c r="RFF20" s="98"/>
      <c r="RFG20" s="98"/>
      <c r="RFH20" s="98"/>
      <c r="RFI20" s="98"/>
      <c r="RFJ20" s="98"/>
      <c r="RFK20" s="98"/>
      <c r="RFL20" s="98"/>
      <c r="RFM20" s="98"/>
      <c r="RFN20" s="98"/>
      <c r="RFO20" s="98"/>
      <c r="RFP20" s="98"/>
      <c r="RFQ20" s="98"/>
      <c r="RFR20" s="98"/>
      <c r="RFS20" s="98"/>
      <c r="RFT20" s="98"/>
      <c r="RFU20" s="98"/>
      <c r="RFV20" s="98"/>
      <c r="RFW20" s="98"/>
      <c r="RFX20" s="98"/>
      <c r="RFY20" s="98"/>
      <c r="RFZ20" s="98"/>
      <c r="RGA20" s="98"/>
      <c r="RGB20" s="98"/>
      <c r="RGC20" s="98"/>
      <c r="RGD20" s="98"/>
      <c r="RGE20" s="98"/>
      <c r="RGF20" s="98"/>
      <c r="RGG20" s="98"/>
      <c r="RGH20" s="98"/>
      <c r="RGI20" s="98"/>
      <c r="RGJ20" s="98"/>
      <c r="RGK20" s="98"/>
      <c r="RGL20" s="98"/>
      <c r="RGM20" s="98"/>
      <c r="RGN20" s="98"/>
      <c r="RGO20" s="98"/>
      <c r="RGP20" s="98"/>
      <c r="RGQ20" s="98"/>
      <c r="RGR20" s="98"/>
      <c r="RGS20" s="98"/>
      <c r="RGT20" s="98"/>
      <c r="RGU20" s="98"/>
      <c r="RGV20" s="98"/>
      <c r="RGW20" s="98"/>
      <c r="RGX20" s="98"/>
      <c r="RGY20" s="98"/>
      <c r="RGZ20" s="98"/>
      <c r="RHA20" s="98"/>
      <c r="RHB20" s="98"/>
      <c r="RHC20" s="98"/>
      <c r="RHD20" s="98"/>
      <c r="RHE20" s="98"/>
      <c r="RHF20" s="98"/>
      <c r="RHG20" s="98"/>
      <c r="RHH20" s="98"/>
      <c r="RHI20" s="98"/>
      <c r="RHJ20" s="98"/>
      <c r="RHK20" s="98"/>
      <c r="RHL20" s="98"/>
      <c r="RHM20" s="98"/>
      <c r="RHN20" s="98"/>
      <c r="RHO20" s="98"/>
      <c r="RHP20" s="98"/>
      <c r="RHQ20" s="98"/>
      <c r="RHR20" s="98"/>
      <c r="RHS20" s="98"/>
      <c r="RHT20" s="98"/>
      <c r="RHU20" s="98"/>
      <c r="RHV20" s="98"/>
      <c r="RHW20" s="98"/>
      <c r="RHX20" s="98"/>
      <c r="RHY20" s="98"/>
      <c r="RHZ20" s="98"/>
      <c r="RIA20" s="98"/>
      <c r="RIB20" s="98"/>
      <c r="RIC20" s="98"/>
      <c r="RID20" s="98"/>
      <c r="RIE20" s="98"/>
      <c r="RIF20" s="98"/>
      <c r="RIG20" s="98"/>
      <c r="RIH20" s="98"/>
      <c r="RII20" s="98"/>
      <c r="RIJ20" s="98"/>
      <c r="RIK20" s="98"/>
      <c r="RIL20" s="98"/>
      <c r="RIM20" s="98"/>
      <c r="RIN20" s="98"/>
      <c r="RIO20" s="98"/>
      <c r="RIP20" s="98"/>
      <c r="RIQ20" s="98"/>
      <c r="RIR20" s="98"/>
      <c r="RIS20" s="98"/>
      <c r="RIT20" s="98"/>
      <c r="RIU20" s="98"/>
      <c r="RIV20" s="98"/>
      <c r="RIW20" s="98"/>
      <c r="RIX20" s="98"/>
      <c r="RIY20" s="98"/>
      <c r="RIZ20" s="98"/>
      <c r="RJA20" s="98"/>
      <c r="RJB20" s="98"/>
      <c r="RJC20" s="98"/>
      <c r="RJD20" s="98"/>
      <c r="RJE20" s="98"/>
      <c r="RJF20" s="98"/>
      <c r="RJG20" s="98"/>
      <c r="RJH20" s="98"/>
      <c r="RJI20" s="98"/>
      <c r="RJJ20" s="98"/>
      <c r="RJK20" s="98"/>
      <c r="RJL20" s="98"/>
      <c r="RJM20" s="98"/>
      <c r="RJN20" s="98"/>
      <c r="RJO20" s="98"/>
      <c r="RJP20" s="98"/>
      <c r="RJQ20" s="98"/>
      <c r="RJR20" s="98"/>
      <c r="RJS20" s="98"/>
      <c r="RJT20" s="98"/>
      <c r="RJU20" s="98"/>
      <c r="RJV20" s="98"/>
      <c r="RJW20" s="98"/>
      <c r="RJX20" s="98"/>
      <c r="RJY20" s="98"/>
      <c r="RJZ20" s="98"/>
      <c r="RKA20" s="98"/>
      <c r="RKB20" s="98"/>
      <c r="RKC20" s="98"/>
      <c r="RKD20" s="98"/>
      <c r="RKE20" s="98"/>
      <c r="RKF20" s="98"/>
      <c r="RKG20" s="98"/>
      <c r="RKH20" s="98"/>
      <c r="RKI20" s="98"/>
      <c r="RKJ20" s="98"/>
      <c r="RKK20" s="98"/>
      <c r="RKL20" s="98"/>
      <c r="RKM20" s="98"/>
      <c r="RKN20" s="98"/>
      <c r="RKO20" s="98"/>
      <c r="RKP20" s="98"/>
      <c r="RKQ20" s="98"/>
      <c r="RKR20" s="98"/>
      <c r="RKS20" s="98"/>
      <c r="RKT20" s="98"/>
      <c r="RKU20" s="98"/>
      <c r="RKV20" s="98"/>
      <c r="RKW20" s="98"/>
      <c r="RKX20" s="98"/>
      <c r="RKY20" s="98"/>
      <c r="RKZ20" s="98"/>
      <c r="RLA20" s="98"/>
      <c r="RLB20" s="98"/>
      <c r="RLC20" s="98"/>
      <c r="RLD20" s="98"/>
      <c r="RLE20" s="98"/>
      <c r="RLF20" s="98"/>
      <c r="RLG20" s="98"/>
      <c r="RLH20" s="98"/>
      <c r="RLI20" s="98"/>
      <c r="RLJ20" s="98"/>
      <c r="RLK20" s="98"/>
      <c r="RLL20" s="98"/>
      <c r="RLM20" s="98"/>
      <c r="RLN20" s="98"/>
      <c r="RLO20" s="98"/>
      <c r="RLP20" s="98"/>
      <c r="RLQ20" s="98"/>
      <c r="RLR20" s="98"/>
      <c r="RLS20" s="98"/>
      <c r="RLT20" s="98"/>
      <c r="RLU20" s="98"/>
      <c r="RLV20" s="98"/>
      <c r="RLW20" s="98"/>
      <c r="RLX20" s="98"/>
      <c r="RLY20" s="98"/>
      <c r="RLZ20" s="98"/>
      <c r="RMA20" s="98"/>
      <c r="RMB20" s="98"/>
      <c r="RMC20" s="98"/>
      <c r="RMD20" s="98"/>
      <c r="RME20" s="98"/>
      <c r="RMF20" s="98"/>
      <c r="RMG20" s="98"/>
      <c r="RMH20" s="98"/>
      <c r="RMI20" s="98"/>
      <c r="RMJ20" s="98"/>
      <c r="RMK20" s="98"/>
      <c r="RML20" s="98"/>
      <c r="RMM20" s="98"/>
      <c r="RMN20" s="98"/>
      <c r="RMO20" s="98"/>
      <c r="RMP20" s="98"/>
      <c r="RMQ20" s="98"/>
      <c r="RMR20" s="98"/>
      <c r="RMS20" s="98"/>
      <c r="RMT20" s="98"/>
      <c r="RMU20" s="98"/>
      <c r="RMV20" s="98"/>
      <c r="RMW20" s="98"/>
      <c r="RMX20" s="98"/>
      <c r="RMY20" s="98"/>
      <c r="RMZ20" s="98"/>
      <c r="RNA20" s="98"/>
      <c r="RNB20" s="98"/>
      <c r="RNC20" s="98"/>
      <c r="RND20" s="98"/>
      <c r="RNE20" s="98"/>
      <c r="RNF20" s="98"/>
      <c r="RNG20" s="98"/>
      <c r="RNH20" s="98"/>
      <c r="RNI20" s="98"/>
      <c r="RNJ20" s="98"/>
      <c r="RNK20" s="98"/>
      <c r="RNL20" s="98"/>
      <c r="RNM20" s="98"/>
      <c r="RNN20" s="98"/>
      <c r="RNO20" s="98"/>
      <c r="RNP20" s="98"/>
      <c r="RNQ20" s="98"/>
      <c r="RNR20" s="98"/>
      <c r="RNS20" s="98"/>
      <c r="RNT20" s="98"/>
      <c r="RNU20" s="98"/>
      <c r="RNV20" s="98"/>
      <c r="RNW20" s="98"/>
      <c r="RNX20" s="98"/>
      <c r="RNY20" s="98"/>
      <c r="RNZ20" s="98"/>
      <c r="ROA20" s="98"/>
      <c r="ROB20" s="98"/>
      <c r="ROC20" s="98"/>
      <c r="ROD20" s="98"/>
      <c r="ROE20" s="98"/>
      <c r="ROF20" s="98"/>
      <c r="ROG20" s="98"/>
      <c r="ROH20" s="98"/>
      <c r="ROI20" s="98"/>
      <c r="ROJ20" s="98"/>
      <c r="ROK20" s="98"/>
      <c r="ROL20" s="98"/>
      <c r="ROM20" s="98"/>
      <c r="RON20" s="98"/>
      <c r="ROO20" s="98"/>
      <c r="ROP20" s="98"/>
      <c r="ROQ20" s="98"/>
      <c r="ROR20" s="98"/>
      <c r="ROS20" s="98"/>
      <c r="ROT20" s="98"/>
      <c r="ROU20" s="98"/>
      <c r="ROV20" s="98"/>
      <c r="ROW20" s="98"/>
      <c r="ROX20" s="98"/>
      <c r="ROY20" s="98"/>
      <c r="ROZ20" s="98"/>
      <c r="RPA20" s="98"/>
      <c r="RPB20" s="98"/>
      <c r="RPC20" s="98"/>
      <c r="RPD20" s="98"/>
      <c r="RPE20" s="98"/>
      <c r="RPF20" s="98"/>
      <c r="RPG20" s="98"/>
      <c r="RPH20" s="98"/>
      <c r="RPI20" s="98"/>
      <c r="RPJ20" s="98"/>
      <c r="RPK20" s="98"/>
      <c r="RPL20" s="98"/>
      <c r="RPM20" s="98"/>
      <c r="RPN20" s="98"/>
      <c r="RPO20" s="98"/>
      <c r="RPP20" s="98"/>
      <c r="RPQ20" s="98"/>
      <c r="RPR20" s="98"/>
      <c r="RPS20" s="98"/>
      <c r="RPT20" s="98"/>
      <c r="RPU20" s="98"/>
      <c r="RPV20" s="98"/>
      <c r="RPW20" s="98"/>
      <c r="RPX20" s="98"/>
      <c r="RPY20" s="98"/>
      <c r="RPZ20" s="98"/>
      <c r="RQA20" s="98"/>
      <c r="RQB20" s="98"/>
      <c r="RQC20" s="98"/>
      <c r="RQD20" s="98"/>
      <c r="RQE20" s="98"/>
      <c r="RQF20" s="98"/>
      <c r="RQG20" s="98"/>
      <c r="RQH20" s="98"/>
      <c r="RQI20" s="98"/>
      <c r="RQJ20" s="98"/>
      <c r="RQK20" s="98"/>
      <c r="RQL20" s="98"/>
      <c r="RQM20" s="98"/>
      <c r="RQN20" s="98"/>
      <c r="RQO20" s="98"/>
      <c r="RQP20" s="98"/>
      <c r="RQQ20" s="98"/>
      <c r="RQR20" s="98"/>
      <c r="RQS20" s="98"/>
      <c r="RQT20" s="98"/>
      <c r="RQU20" s="98"/>
      <c r="RQV20" s="98"/>
      <c r="RQW20" s="98"/>
      <c r="RQX20" s="98"/>
      <c r="RQY20" s="98"/>
      <c r="RQZ20" s="98"/>
      <c r="RRA20" s="98"/>
      <c r="RRB20" s="98"/>
      <c r="RRC20" s="98"/>
      <c r="RRD20" s="98"/>
      <c r="RRE20" s="98"/>
      <c r="RRF20" s="98"/>
      <c r="RRG20" s="98"/>
      <c r="RRH20" s="98"/>
      <c r="RRI20" s="98"/>
      <c r="RRJ20" s="98"/>
      <c r="RRK20" s="98"/>
      <c r="RRL20" s="98"/>
      <c r="RRM20" s="98"/>
      <c r="RRN20" s="98"/>
      <c r="RRO20" s="98"/>
      <c r="RRP20" s="98"/>
      <c r="RRQ20" s="98"/>
      <c r="RRR20" s="98"/>
      <c r="RRS20" s="98"/>
      <c r="RRT20" s="98"/>
      <c r="RRU20" s="98"/>
      <c r="RRV20" s="98"/>
      <c r="RRW20" s="98"/>
      <c r="RRX20" s="98"/>
      <c r="RRY20" s="98"/>
      <c r="RRZ20" s="98"/>
      <c r="RSA20" s="98"/>
      <c r="RSB20" s="98"/>
      <c r="RSC20" s="98"/>
      <c r="RSD20" s="98"/>
      <c r="RSE20" s="98"/>
      <c r="RSF20" s="98"/>
      <c r="RSG20" s="98"/>
      <c r="RSH20" s="98"/>
      <c r="RSI20" s="98"/>
      <c r="RSJ20" s="98"/>
      <c r="RSK20" s="98"/>
      <c r="RSL20" s="98"/>
      <c r="RSM20" s="98"/>
      <c r="RSN20" s="98"/>
      <c r="RSO20" s="98"/>
      <c r="RSP20" s="98"/>
      <c r="RSQ20" s="98"/>
      <c r="RSR20" s="98"/>
      <c r="RSS20" s="98"/>
      <c r="RST20" s="98"/>
      <c r="RSU20" s="98"/>
      <c r="RSV20" s="98"/>
      <c r="RSW20" s="98"/>
      <c r="RSX20" s="98"/>
      <c r="RSY20" s="98"/>
      <c r="RSZ20" s="98"/>
      <c r="RTA20" s="98"/>
      <c r="RTB20" s="98"/>
      <c r="RTC20" s="98"/>
      <c r="RTD20" s="98"/>
      <c r="RTE20" s="98"/>
      <c r="RTF20" s="98"/>
      <c r="RTG20" s="98"/>
      <c r="RTH20" s="98"/>
      <c r="RTI20" s="98"/>
      <c r="RTJ20" s="98"/>
      <c r="RTK20" s="98"/>
      <c r="RTL20" s="98"/>
      <c r="RTM20" s="98"/>
      <c r="RTN20" s="98"/>
      <c r="RTO20" s="98"/>
      <c r="RTP20" s="98"/>
      <c r="RTQ20" s="98"/>
      <c r="RTR20" s="98"/>
      <c r="RTS20" s="98"/>
      <c r="RTT20" s="98"/>
      <c r="RTU20" s="98"/>
      <c r="RTV20" s="98"/>
      <c r="RTW20" s="98"/>
      <c r="RTX20" s="98"/>
      <c r="RTY20" s="98"/>
      <c r="RTZ20" s="98"/>
      <c r="RUA20" s="98"/>
      <c r="RUB20" s="98"/>
      <c r="RUC20" s="98"/>
      <c r="RUD20" s="98"/>
      <c r="RUE20" s="98"/>
      <c r="RUF20" s="98"/>
      <c r="RUG20" s="98"/>
      <c r="RUH20" s="98"/>
      <c r="RUI20" s="98"/>
      <c r="RUJ20" s="98"/>
      <c r="RUK20" s="98"/>
      <c r="RUL20" s="98"/>
      <c r="RUM20" s="98"/>
      <c r="RUN20" s="98"/>
      <c r="RUO20" s="98"/>
      <c r="RUP20" s="98"/>
      <c r="RUQ20" s="98"/>
      <c r="RUR20" s="98"/>
      <c r="RUS20" s="98"/>
      <c r="RUT20" s="98"/>
      <c r="RUU20" s="98"/>
      <c r="RUV20" s="98"/>
      <c r="RUW20" s="98"/>
      <c r="RUX20" s="98"/>
      <c r="RUY20" s="98"/>
      <c r="RUZ20" s="98"/>
      <c r="RVA20" s="98"/>
      <c r="RVB20" s="98"/>
      <c r="RVC20" s="98"/>
      <c r="RVD20" s="98"/>
      <c r="RVE20" s="98"/>
      <c r="RVF20" s="98"/>
      <c r="RVG20" s="98"/>
      <c r="RVH20" s="98"/>
      <c r="RVI20" s="98"/>
      <c r="RVJ20" s="98"/>
      <c r="RVK20" s="98"/>
      <c r="RVL20" s="98"/>
      <c r="RVM20" s="98"/>
      <c r="RVN20" s="98"/>
      <c r="RVO20" s="98"/>
      <c r="RVP20" s="98"/>
      <c r="RVQ20" s="98"/>
      <c r="RVR20" s="98"/>
      <c r="RVS20" s="98"/>
      <c r="RVT20" s="98"/>
      <c r="RVU20" s="98"/>
      <c r="RVV20" s="98"/>
      <c r="RVW20" s="98"/>
      <c r="RVX20" s="98"/>
      <c r="RVY20" s="98"/>
      <c r="RVZ20" s="98"/>
      <c r="RWA20" s="98"/>
      <c r="RWB20" s="98"/>
      <c r="RWC20" s="98"/>
      <c r="RWD20" s="98"/>
      <c r="RWE20" s="98"/>
      <c r="RWF20" s="98"/>
      <c r="RWG20" s="98"/>
      <c r="RWH20" s="98"/>
      <c r="RWI20" s="98"/>
      <c r="RWJ20" s="98"/>
      <c r="RWK20" s="98"/>
      <c r="RWL20" s="98"/>
      <c r="RWM20" s="98"/>
      <c r="RWN20" s="98"/>
      <c r="RWO20" s="98"/>
      <c r="RWP20" s="98"/>
      <c r="RWQ20" s="98"/>
      <c r="RWR20" s="98"/>
      <c r="RWS20" s="98"/>
      <c r="RWT20" s="98"/>
      <c r="RWU20" s="98"/>
      <c r="RWV20" s="98"/>
      <c r="RWW20" s="98"/>
      <c r="RWX20" s="98"/>
      <c r="RWY20" s="98"/>
      <c r="RWZ20" s="98"/>
      <c r="RXA20" s="98"/>
      <c r="RXB20" s="98"/>
      <c r="RXC20" s="98"/>
      <c r="RXD20" s="98"/>
      <c r="RXE20" s="98"/>
      <c r="RXF20" s="98"/>
      <c r="RXG20" s="98"/>
      <c r="RXH20" s="98"/>
      <c r="RXI20" s="98"/>
      <c r="RXJ20" s="98"/>
      <c r="RXK20" s="98"/>
      <c r="RXL20" s="98"/>
      <c r="RXM20" s="98"/>
      <c r="RXN20" s="98"/>
      <c r="RXO20" s="98"/>
      <c r="RXP20" s="98"/>
      <c r="RXQ20" s="98"/>
      <c r="RXR20" s="98"/>
      <c r="RXS20" s="98"/>
      <c r="RXT20" s="98"/>
      <c r="RXU20" s="98"/>
      <c r="RXV20" s="98"/>
      <c r="RXW20" s="98"/>
      <c r="RXX20" s="98"/>
      <c r="RXY20" s="98"/>
      <c r="RXZ20" s="98"/>
      <c r="RYA20" s="98"/>
      <c r="RYB20" s="98"/>
      <c r="RYC20" s="98"/>
      <c r="RYD20" s="98"/>
      <c r="RYE20" s="98"/>
      <c r="RYF20" s="98"/>
      <c r="RYG20" s="98"/>
      <c r="RYH20" s="98"/>
      <c r="RYI20" s="98"/>
      <c r="RYJ20" s="98"/>
      <c r="RYK20" s="98"/>
      <c r="RYL20" s="98"/>
      <c r="RYM20" s="98"/>
      <c r="RYN20" s="98"/>
      <c r="RYO20" s="98"/>
      <c r="RYP20" s="98"/>
      <c r="RYQ20" s="98"/>
      <c r="RYR20" s="98"/>
      <c r="RYS20" s="98"/>
      <c r="RYT20" s="98"/>
      <c r="RYU20" s="98"/>
      <c r="RYV20" s="98"/>
      <c r="RYW20" s="98"/>
      <c r="RYX20" s="98"/>
      <c r="RYY20" s="98"/>
      <c r="RYZ20" s="98"/>
      <c r="RZA20" s="98"/>
      <c r="RZB20" s="98"/>
      <c r="RZC20" s="98"/>
      <c r="RZD20" s="98"/>
      <c r="RZE20" s="98"/>
      <c r="RZF20" s="98"/>
      <c r="RZG20" s="98"/>
      <c r="RZH20" s="98"/>
      <c r="RZI20" s="98"/>
      <c r="RZJ20" s="98"/>
      <c r="RZK20" s="98"/>
      <c r="RZL20" s="98"/>
      <c r="RZM20" s="98"/>
      <c r="RZN20" s="98"/>
      <c r="RZO20" s="98"/>
      <c r="RZP20" s="98"/>
      <c r="RZQ20" s="98"/>
      <c r="RZR20" s="98"/>
      <c r="RZS20" s="98"/>
      <c r="RZT20" s="98"/>
      <c r="RZU20" s="98"/>
      <c r="RZV20" s="98"/>
      <c r="RZW20" s="98"/>
      <c r="RZX20" s="98"/>
      <c r="RZY20" s="98"/>
      <c r="RZZ20" s="98"/>
      <c r="SAA20" s="98"/>
      <c r="SAB20" s="98"/>
      <c r="SAC20" s="98"/>
      <c r="SAD20" s="98"/>
      <c r="SAE20" s="98"/>
      <c r="SAF20" s="98"/>
      <c r="SAG20" s="98"/>
      <c r="SAH20" s="98"/>
      <c r="SAI20" s="98"/>
      <c r="SAJ20" s="98"/>
      <c r="SAK20" s="98"/>
      <c r="SAL20" s="98"/>
      <c r="SAM20" s="98"/>
      <c r="SAN20" s="98"/>
      <c r="SAO20" s="98"/>
      <c r="SAP20" s="98"/>
      <c r="SAQ20" s="98"/>
      <c r="SAR20" s="98"/>
      <c r="SAS20" s="98"/>
      <c r="SAT20" s="98"/>
      <c r="SAU20" s="98"/>
      <c r="SAV20" s="98"/>
      <c r="SAW20" s="98"/>
      <c r="SAX20" s="98"/>
      <c r="SAY20" s="98"/>
      <c r="SAZ20" s="98"/>
      <c r="SBA20" s="98"/>
      <c r="SBB20" s="98"/>
      <c r="SBC20" s="98"/>
      <c r="SBD20" s="98"/>
      <c r="SBE20" s="98"/>
      <c r="SBF20" s="98"/>
      <c r="SBG20" s="98"/>
      <c r="SBH20" s="98"/>
      <c r="SBI20" s="98"/>
      <c r="SBJ20" s="98"/>
      <c r="SBK20" s="98"/>
      <c r="SBL20" s="98"/>
      <c r="SBM20" s="98"/>
      <c r="SBN20" s="98"/>
      <c r="SBO20" s="98"/>
      <c r="SBP20" s="98"/>
      <c r="SBQ20" s="98"/>
      <c r="SBR20" s="98"/>
      <c r="SBS20" s="98"/>
      <c r="SBT20" s="98"/>
      <c r="SBU20" s="98"/>
      <c r="SBV20" s="98"/>
      <c r="SBW20" s="98"/>
      <c r="SBX20" s="98"/>
      <c r="SBY20" s="98"/>
      <c r="SBZ20" s="98"/>
      <c r="SCA20" s="98"/>
      <c r="SCB20" s="98"/>
      <c r="SCC20" s="98"/>
      <c r="SCD20" s="98"/>
      <c r="SCE20" s="98"/>
      <c r="SCF20" s="98"/>
      <c r="SCG20" s="98"/>
      <c r="SCH20" s="98"/>
      <c r="SCI20" s="98"/>
      <c r="SCJ20" s="98"/>
      <c r="SCK20" s="98"/>
      <c r="SCL20" s="98"/>
      <c r="SCM20" s="98"/>
      <c r="SCN20" s="98"/>
      <c r="SCO20" s="98"/>
      <c r="SCP20" s="98"/>
      <c r="SCQ20" s="98"/>
      <c r="SCR20" s="98"/>
      <c r="SCS20" s="98"/>
      <c r="SCT20" s="98"/>
      <c r="SCU20" s="98"/>
      <c r="SCV20" s="98"/>
      <c r="SCW20" s="98"/>
      <c r="SCX20" s="98"/>
      <c r="SCY20" s="98"/>
      <c r="SCZ20" s="98"/>
      <c r="SDA20" s="98"/>
      <c r="SDB20" s="98"/>
      <c r="SDC20" s="98"/>
      <c r="SDD20" s="98"/>
      <c r="SDE20" s="98"/>
      <c r="SDF20" s="98"/>
      <c r="SDG20" s="98"/>
      <c r="SDH20" s="98"/>
      <c r="SDI20" s="98"/>
      <c r="SDJ20" s="98"/>
      <c r="SDK20" s="98"/>
      <c r="SDL20" s="98"/>
      <c r="SDM20" s="98"/>
      <c r="SDN20" s="98"/>
      <c r="SDO20" s="98"/>
      <c r="SDP20" s="98"/>
      <c r="SDQ20" s="98"/>
      <c r="SDR20" s="98"/>
      <c r="SDS20" s="98"/>
      <c r="SDT20" s="98"/>
      <c r="SDU20" s="98"/>
      <c r="SDV20" s="98"/>
      <c r="SDW20" s="98"/>
      <c r="SDX20" s="98"/>
      <c r="SDY20" s="98"/>
      <c r="SDZ20" s="98"/>
      <c r="SEA20" s="98"/>
      <c r="SEB20" s="98"/>
      <c r="SEC20" s="98"/>
      <c r="SED20" s="98"/>
      <c r="SEE20" s="98"/>
      <c r="SEF20" s="98"/>
      <c r="SEG20" s="98"/>
      <c r="SEH20" s="98"/>
      <c r="SEI20" s="98"/>
      <c r="SEJ20" s="98"/>
      <c r="SEK20" s="98"/>
      <c r="SEL20" s="98"/>
      <c r="SEM20" s="98"/>
      <c r="SEN20" s="98"/>
      <c r="SEO20" s="98"/>
      <c r="SEP20" s="98"/>
      <c r="SEQ20" s="98"/>
      <c r="SER20" s="98"/>
      <c r="SES20" s="98"/>
      <c r="SET20" s="98"/>
      <c r="SEU20" s="98"/>
      <c r="SEV20" s="98"/>
      <c r="SEW20" s="98"/>
      <c r="SEX20" s="98"/>
      <c r="SEY20" s="98"/>
      <c r="SEZ20" s="98"/>
      <c r="SFA20" s="98"/>
      <c r="SFB20" s="98"/>
      <c r="SFC20" s="98"/>
      <c r="SFD20" s="98"/>
      <c r="SFE20" s="98"/>
      <c r="SFF20" s="98"/>
      <c r="SFG20" s="98"/>
      <c r="SFH20" s="98"/>
      <c r="SFI20" s="98"/>
      <c r="SFJ20" s="98"/>
      <c r="SFK20" s="98"/>
      <c r="SFL20" s="98"/>
      <c r="SFM20" s="98"/>
      <c r="SFN20" s="98"/>
      <c r="SFO20" s="98"/>
      <c r="SFP20" s="98"/>
      <c r="SFQ20" s="98"/>
      <c r="SFR20" s="98"/>
      <c r="SFS20" s="98"/>
      <c r="SFT20" s="98"/>
      <c r="SFU20" s="98"/>
      <c r="SFV20" s="98"/>
      <c r="SFW20" s="98"/>
      <c r="SFX20" s="98"/>
      <c r="SFY20" s="98"/>
      <c r="SFZ20" s="98"/>
      <c r="SGA20" s="98"/>
      <c r="SGB20" s="98"/>
      <c r="SGC20" s="98"/>
      <c r="SGD20" s="98"/>
      <c r="SGE20" s="98"/>
      <c r="SGF20" s="98"/>
      <c r="SGG20" s="98"/>
      <c r="SGH20" s="98"/>
      <c r="SGI20" s="98"/>
      <c r="SGJ20" s="98"/>
      <c r="SGK20" s="98"/>
      <c r="SGL20" s="98"/>
      <c r="SGM20" s="98"/>
      <c r="SGN20" s="98"/>
      <c r="SGO20" s="98"/>
      <c r="SGP20" s="98"/>
      <c r="SGQ20" s="98"/>
      <c r="SGR20" s="98"/>
      <c r="SGS20" s="98"/>
      <c r="SGT20" s="98"/>
      <c r="SGU20" s="98"/>
      <c r="SGV20" s="98"/>
      <c r="SGW20" s="98"/>
      <c r="SGX20" s="98"/>
      <c r="SGY20" s="98"/>
      <c r="SGZ20" s="98"/>
      <c r="SHA20" s="98"/>
      <c r="SHB20" s="98"/>
      <c r="SHC20" s="98"/>
      <c r="SHD20" s="98"/>
      <c r="SHE20" s="98"/>
      <c r="SHF20" s="98"/>
      <c r="SHG20" s="98"/>
      <c r="SHH20" s="98"/>
      <c r="SHI20" s="98"/>
      <c r="SHJ20" s="98"/>
      <c r="SHK20" s="98"/>
      <c r="SHL20" s="98"/>
      <c r="SHM20" s="98"/>
      <c r="SHN20" s="98"/>
      <c r="SHO20" s="98"/>
      <c r="SHP20" s="98"/>
      <c r="SHQ20" s="98"/>
      <c r="SHR20" s="98"/>
      <c r="SHS20" s="98"/>
      <c r="SHT20" s="98"/>
      <c r="SHU20" s="98"/>
      <c r="SHV20" s="98"/>
      <c r="SHW20" s="98"/>
      <c r="SHX20" s="98"/>
      <c r="SHY20" s="98"/>
      <c r="SHZ20" s="98"/>
      <c r="SIA20" s="98"/>
      <c r="SIB20" s="98"/>
      <c r="SIC20" s="98"/>
      <c r="SID20" s="98"/>
      <c r="SIE20" s="98"/>
      <c r="SIF20" s="98"/>
      <c r="SIG20" s="98"/>
      <c r="SIH20" s="98"/>
      <c r="SII20" s="98"/>
      <c r="SIJ20" s="98"/>
      <c r="SIK20" s="98"/>
      <c r="SIL20" s="98"/>
      <c r="SIM20" s="98"/>
      <c r="SIN20" s="98"/>
      <c r="SIO20" s="98"/>
      <c r="SIP20" s="98"/>
      <c r="SIQ20" s="98"/>
      <c r="SIR20" s="98"/>
      <c r="SIS20" s="98"/>
      <c r="SIT20" s="98"/>
      <c r="SIU20" s="98"/>
      <c r="SIV20" s="98"/>
      <c r="SIW20" s="98"/>
      <c r="SIX20" s="98"/>
      <c r="SIY20" s="98"/>
      <c r="SIZ20" s="98"/>
      <c r="SJA20" s="98"/>
      <c r="SJB20" s="98"/>
      <c r="SJC20" s="98"/>
      <c r="SJD20" s="98"/>
      <c r="SJE20" s="98"/>
      <c r="SJF20" s="98"/>
      <c r="SJG20" s="98"/>
      <c r="SJH20" s="98"/>
      <c r="SJI20" s="98"/>
      <c r="SJJ20" s="98"/>
      <c r="SJK20" s="98"/>
      <c r="SJL20" s="98"/>
      <c r="SJM20" s="98"/>
      <c r="SJN20" s="98"/>
      <c r="SJO20" s="98"/>
      <c r="SJP20" s="98"/>
      <c r="SJQ20" s="98"/>
      <c r="SJR20" s="98"/>
      <c r="SJS20" s="98"/>
      <c r="SJT20" s="98"/>
      <c r="SJU20" s="98"/>
      <c r="SJV20" s="98"/>
      <c r="SJW20" s="98"/>
      <c r="SJX20" s="98"/>
      <c r="SJY20" s="98"/>
      <c r="SJZ20" s="98"/>
      <c r="SKA20" s="98"/>
      <c r="SKB20" s="98"/>
      <c r="SKC20" s="98"/>
      <c r="SKD20" s="98"/>
      <c r="SKE20" s="98"/>
      <c r="SKF20" s="98"/>
      <c r="SKG20" s="98"/>
      <c r="SKH20" s="98"/>
      <c r="SKI20" s="98"/>
      <c r="SKJ20" s="98"/>
      <c r="SKK20" s="98"/>
      <c r="SKL20" s="98"/>
      <c r="SKM20" s="98"/>
      <c r="SKN20" s="98"/>
      <c r="SKO20" s="98"/>
      <c r="SKP20" s="98"/>
      <c r="SKQ20" s="98"/>
      <c r="SKR20" s="98"/>
      <c r="SKS20" s="98"/>
      <c r="SKT20" s="98"/>
      <c r="SKU20" s="98"/>
      <c r="SKV20" s="98"/>
      <c r="SKW20" s="98"/>
      <c r="SKX20" s="98"/>
      <c r="SKY20" s="98"/>
      <c r="SKZ20" s="98"/>
      <c r="SLA20" s="98"/>
      <c r="SLB20" s="98"/>
      <c r="SLC20" s="98"/>
      <c r="SLD20" s="98"/>
      <c r="SLE20" s="98"/>
      <c r="SLF20" s="98"/>
      <c r="SLG20" s="98"/>
      <c r="SLH20" s="98"/>
      <c r="SLI20" s="98"/>
      <c r="SLJ20" s="98"/>
      <c r="SLK20" s="98"/>
      <c r="SLL20" s="98"/>
      <c r="SLM20" s="98"/>
      <c r="SLN20" s="98"/>
      <c r="SLO20" s="98"/>
      <c r="SLP20" s="98"/>
      <c r="SLQ20" s="98"/>
      <c r="SLR20" s="98"/>
      <c r="SLS20" s="98"/>
      <c r="SLT20" s="98"/>
      <c r="SLU20" s="98"/>
      <c r="SLV20" s="98"/>
      <c r="SLW20" s="98"/>
      <c r="SLX20" s="98"/>
      <c r="SLY20" s="98"/>
      <c r="SLZ20" s="98"/>
      <c r="SMA20" s="98"/>
      <c r="SMB20" s="98"/>
      <c r="SMC20" s="98"/>
      <c r="SMD20" s="98"/>
      <c r="SME20" s="98"/>
      <c r="SMF20" s="98"/>
      <c r="SMG20" s="98"/>
      <c r="SMH20" s="98"/>
      <c r="SMI20" s="98"/>
      <c r="SMJ20" s="98"/>
      <c r="SMK20" s="98"/>
      <c r="SML20" s="98"/>
      <c r="SMM20" s="98"/>
      <c r="SMN20" s="98"/>
      <c r="SMO20" s="98"/>
      <c r="SMP20" s="98"/>
      <c r="SMQ20" s="98"/>
      <c r="SMR20" s="98"/>
      <c r="SMS20" s="98"/>
      <c r="SMT20" s="98"/>
      <c r="SMU20" s="98"/>
      <c r="SMV20" s="98"/>
      <c r="SMW20" s="98"/>
      <c r="SMX20" s="98"/>
      <c r="SMY20" s="98"/>
      <c r="SMZ20" s="98"/>
      <c r="SNA20" s="98"/>
      <c r="SNB20" s="98"/>
      <c r="SNC20" s="98"/>
      <c r="SND20" s="98"/>
      <c r="SNE20" s="98"/>
      <c r="SNF20" s="98"/>
      <c r="SNG20" s="98"/>
      <c r="SNH20" s="98"/>
      <c r="SNI20" s="98"/>
      <c r="SNJ20" s="98"/>
      <c r="SNK20" s="98"/>
      <c r="SNL20" s="98"/>
      <c r="SNM20" s="98"/>
      <c r="SNN20" s="98"/>
      <c r="SNO20" s="98"/>
      <c r="SNP20" s="98"/>
      <c r="SNQ20" s="98"/>
      <c r="SNR20" s="98"/>
      <c r="SNS20" s="98"/>
      <c r="SNT20" s="98"/>
      <c r="SNU20" s="98"/>
      <c r="SNV20" s="98"/>
      <c r="SNW20" s="98"/>
      <c r="SNX20" s="98"/>
      <c r="SNY20" s="98"/>
      <c r="SNZ20" s="98"/>
      <c r="SOA20" s="98"/>
      <c r="SOB20" s="98"/>
      <c r="SOC20" s="98"/>
      <c r="SOD20" s="98"/>
      <c r="SOE20" s="98"/>
      <c r="SOF20" s="98"/>
      <c r="SOG20" s="98"/>
      <c r="SOH20" s="98"/>
      <c r="SOI20" s="98"/>
      <c r="SOJ20" s="98"/>
      <c r="SOK20" s="98"/>
      <c r="SOL20" s="98"/>
      <c r="SOM20" s="98"/>
      <c r="SON20" s="98"/>
      <c r="SOO20" s="98"/>
      <c r="SOP20" s="98"/>
      <c r="SOQ20" s="98"/>
      <c r="SOR20" s="98"/>
      <c r="SOS20" s="98"/>
      <c r="SOT20" s="98"/>
      <c r="SOU20" s="98"/>
      <c r="SOV20" s="98"/>
      <c r="SOW20" s="98"/>
      <c r="SOX20" s="98"/>
      <c r="SOY20" s="98"/>
      <c r="SOZ20" s="98"/>
      <c r="SPA20" s="98"/>
      <c r="SPB20" s="98"/>
      <c r="SPC20" s="98"/>
      <c r="SPD20" s="98"/>
      <c r="SPE20" s="98"/>
      <c r="SPF20" s="98"/>
      <c r="SPG20" s="98"/>
      <c r="SPH20" s="98"/>
      <c r="SPI20" s="98"/>
      <c r="SPJ20" s="98"/>
      <c r="SPK20" s="98"/>
      <c r="SPL20" s="98"/>
      <c r="SPM20" s="98"/>
      <c r="SPN20" s="98"/>
      <c r="SPO20" s="98"/>
      <c r="SPP20" s="98"/>
      <c r="SPQ20" s="98"/>
      <c r="SPR20" s="98"/>
      <c r="SPS20" s="98"/>
      <c r="SPT20" s="98"/>
      <c r="SPU20" s="98"/>
      <c r="SPV20" s="98"/>
      <c r="SPW20" s="98"/>
      <c r="SPX20" s="98"/>
      <c r="SPY20" s="98"/>
      <c r="SPZ20" s="98"/>
      <c r="SQA20" s="98"/>
      <c r="SQB20" s="98"/>
      <c r="SQC20" s="98"/>
      <c r="SQD20" s="98"/>
      <c r="SQE20" s="98"/>
      <c r="SQF20" s="98"/>
      <c r="SQG20" s="98"/>
      <c r="SQH20" s="98"/>
      <c r="SQI20" s="98"/>
      <c r="SQJ20" s="98"/>
      <c r="SQK20" s="98"/>
      <c r="SQL20" s="98"/>
      <c r="SQM20" s="98"/>
      <c r="SQN20" s="98"/>
      <c r="SQO20" s="98"/>
      <c r="SQP20" s="98"/>
      <c r="SQQ20" s="98"/>
      <c r="SQR20" s="98"/>
      <c r="SQS20" s="98"/>
      <c r="SQT20" s="98"/>
      <c r="SQU20" s="98"/>
      <c r="SQV20" s="98"/>
      <c r="SQW20" s="98"/>
      <c r="SQX20" s="98"/>
      <c r="SQY20" s="98"/>
      <c r="SQZ20" s="98"/>
      <c r="SRA20" s="98"/>
      <c r="SRB20" s="98"/>
      <c r="SRC20" s="98"/>
      <c r="SRD20" s="98"/>
      <c r="SRE20" s="98"/>
      <c r="SRF20" s="98"/>
      <c r="SRG20" s="98"/>
      <c r="SRH20" s="98"/>
      <c r="SRI20" s="98"/>
      <c r="SRJ20" s="98"/>
      <c r="SRK20" s="98"/>
      <c r="SRL20" s="98"/>
      <c r="SRM20" s="98"/>
      <c r="SRN20" s="98"/>
      <c r="SRO20" s="98"/>
      <c r="SRP20" s="98"/>
      <c r="SRQ20" s="98"/>
      <c r="SRR20" s="98"/>
      <c r="SRS20" s="98"/>
      <c r="SRT20" s="98"/>
      <c r="SRU20" s="98"/>
      <c r="SRV20" s="98"/>
      <c r="SRW20" s="98"/>
      <c r="SRX20" s="98"/>
      <c r="SRY20" s="98"/>
      <c r="SRZ20" s="98"/>
      <c r="SSA20" s="98"/>
      <c r="SSB20" s="98"/>
      <c r="SSC20" s="98"/>
      <c r="SSD20" s="98"/>
      <c r="SSE20" s="98"/>
      <c r="SSF20" s="98"/>
      <c r="SSG20" s="98"/>
      <c r="SSH20" s="98"/>
      <c r="SSI20" s="98"/>
      <c r="SSJ20" s="98"/>
      <c r="SSK20" s="98"/>
      <c r="SSL20" s="98"/>
      <c r="SSM20" s="98"/>
      <c r="SSN20" s="98"/>
      <c r="SSO20" s="98"/>
      <c r="SSP20" s="98"/>
      <c r="SSQ20" s="98"/>
      <c r="SSR20" s="98"/>
      <c r="SSS20" s="98"/>
      <c r="SST20" s="98"/>
      <c r="SSU20" s="98"/>
      <c r="SSV20" s="98"/>
      <c r="SSW20" s="98"/>
      <c r="SSX20" s="98"/>
      <c r="SSY20" s="98"/>
      <c r="SSZ20" s="98"/>
      <c r="STA20" s="98"/>
      <c r="STB20" s="98"/>
      <c r="STC20" s="98"/>
      <c r="STD20" s="98"/>
      <c r="STE20" s="98"/>
      <c r="STF20" s="98"/>
      <c r="STG20" s="98"/>
      <c r="STH20" s="98"/>
      <c r="STI20" s="98"/>
      <c r="STJ20" s="98"/>
      <c r="STK20" s="98"/>
      <c r="STL20" s="98"/>
      <c r="STM20" s="98"/>
      <c r="STN20" s="98"/>
      <c r="STO20" s="98"/>
      <c r="STP20" s="98"/>
      <c r="STQ20" s="98"/>
      <c r="STR20" s="98"/>
      <c r="STS20" s="98"/>
      <c r="STT20" s="98"/>
      <c r="STU20" s="98"/>
      <c r="STV20" s="98"/>
      <c r="STW20" s="98"/>
      <c r="STX20" s="98"/>
      <c r="STY20" s="98"/>
      <c r="STZ20" s="98"/>
      <c r="SUA20" s="98"/>
      <c r="SUB20" s="98"/>
      <c r="SUC20" s="98"/>
      <c r="SUD20" s="98"/>
      <c r="SUE20" s="98"/>
      <c r="SUF20" s="98"/>
      <c r="SUG20" s="98"/>
      <c r="SUH20" s="98"/>
      <c r="SUI20" s="98"/>
      <c r="SUJ20" s="98"/>
      <c r="SUK20" s="98"/>
      <c r="SUL20" s="98"/>
      <c r="SUM20" s="98"/>
      <c r="SUN20" s="98"/>
      <c r="SUO20" s="98"/>
      <c r="SUP20" s="98"/>
      <c r="SUQ20" s="98"/>
      <c r="SUR20" s="98"/>
      <c r="SUS20" s="98"/>
      <c r="SUT20" s="98"/>
      <c r="SUU20" s="98"/>
      <c r="SUV20" s="98"/>
      <c r="SUW20" s="98"/>
      <c r="SUX20" s="98"/>
      <c r="SUY20" s="98"/>
      <c r="SUZ20" s="98"/>
      <c r="SVA20" s="98"/>
      <c r="SVB20" s="98"/>
      <c r="SVC20" s="98"/>
      <c r="SVD20" s="98"/>
      <c r="SVE20" s="98"/>
      <c r="SVF20" s="98"/>
      <c r="SVG20" s="98"/>
      <c r="SVH20" s="98"/>
      <c r="SVI20" s="98"/>
      <c r="SVJ20" s="98"/>
      <c r="SVK20" s="98"/>
      <c r="SVL20" s="98"/>
      <c r="SVM20" s="98"/>
      <c r="SVN20" s="98"/>
      <c r="SVO20" s="98"/>
      <c r="SVP20" s="98"/>
      <c r="SVQ20" s="98"/>
      <c r="SVR20" s="98"/>
      <c r="SVS20" s="98"/>
      <c r="SVT20" s="98"/>
      <c r="SVU20" s="98"/>
      <c r="SVV20" s="98"/>
      <c r="SVW20" s="98"/>
      <c r="SVX20" s="98"/>
      <c r="SVY20" s="98"/>
      <c r="SVZ20" s="98"/>
      <c r="SWA20" s="98"/>
      <c r="SWB20" s="98"/>
      <c r="SWC20" s="98"/>
      <c r="SWD20" s="98"/>
      <c r="SWE20" s="98"/>
      <c r="SWF20" s="98"/>
      <c r="SWG20" s="98"/>
      <c r="SWH20" s="98"/>
      <c r="SWI20" s="98"/>
      <c r="SWJ20" s="98"/>
      <c r="SWK20" s="98"/>
      <c r="SWL20" s="98"/>
      <c r="SWM20" s="98"/>
      <c r="SWN20" s="98"/>
      <c r="SWO20" s="98"/>
      <c r="SWP20" s="98"/>
      <c r="SWQ20" s="98"/>
      <c r="SWR20" s="98"/>
      <c r="SWS20" s="98"/>
      <c r="SWT20" s="98"/>
      <c r="SWU20" s="98"/>
      <c r="SWV20" s="98"/>
      <c r="SWW20" s="98"/>
      <c r="SWX20" s="98"/>
      <c r="SWY20" s="98"/>
      <c r="SWZ20" s="98"/>
      <c r="SXA20" s="98"/>
      <c r="SXB20" s="98"/>
      <c r="SXC20" s="98"/>
      <c r="SXD20" s="98"/>
      <c r="SXE20" s="98"/>
      <c r="SXF20" s="98"/>
      <c r="SXG20" s="98"/>
      <c r="SXH20" s="98"/>
      <c r="SXI20" s="98"/>
      <c r="SXJ20" s="98"/>
      <c r="SXK20" s="98"/>
      <c r="SXL20" s="98"/>
      <c r="SXM20" s="98"/>
      <c r="SXN20" s="98"/>
      <c r="SXO20" s="98"/>
      <c r="SXP20" s="98"/>
      <c r="SXQ20" s="98"/>
      <c r="SXR20" s="98"/>
      <c r="SXS20" s="98"/>
      <c r="SXT20" s="98"/>
      <c r="SXU20" s="98"/>
      <c r="SXV20" s="98"/>
      <c r="SXW20" s="98"/>
      <c r="SXX20" s="98"/>
      <c r="SXY20" s="98"/>
      <c r="SXZ20" s="98"/>
      <c r="SYA20" s="98"/>
      <c r="SYB20" s="98"/>
      <c r="SYC20" s="98"/>
      <c r="SYD20" s="98"/>
      <c r="SYE20" s="98"/>
      <c r="SYF20" s="98"/>
      <c r="SYG20" s="98"/>
      <c r="SYH20" s="98"/>
      <c r="SYI20" s="98"/>
      <c r="SYJ20" s="98"/>
      <c r="SYK20" s="98"/>
      <c r="SYL20" s="98"/>
      <c r="SYM20" s="98"/>
      <c r="SYN20" s="98"/>
      <c r="SYO20" s="98"/>
      <c r="SYP20" s="98"/>
      <c r="SYQ20" s="98"/>
      <c r="SYR20" s="98"/>
      <c r="SYS20" s="98"/>
      <c r="SYT20" s="98"/>
      <c r="SYU20" s="98"/>
      <c r="SYV20" s="98"/>
      <c r="SYW20" s="98"/>
      <c r="SYX20" s="98"/>
      <c r="SYY20" s="98"/>
      <c r="SYZ20" s="98"/>
      <c r="SZA20" s="98"/>
      <c r="SZB20" s="98"/>
      <c r="SZC20" s="98"/>
      <c r="SZD20" s="98"/>
      <c r="SZE20" s="98"/>
      <c r="SZF20" s="98"/>
      <c r="SZG20" s="98"/>
      <c r="SZH20" s="98"/>
      <c r="SZI20" s="98"/>
      <c r="SZJ20" s="98"/>
      <c r="SZK20" s="98"/>
      <c r="SZL20" s="98"/>
      <c r="SZM20" s="98"/>
      <c r="SZN20" s="98"/>
      <c r="SZO20" s="98"/>
      <c r="SZP20" s="98"/>
      <c r="SZQ20" s="98"/>
      <c r="SZR20" s="98"/>
      <c r="SZS20" s="98"/>
      <c r="SZT20" s="98"/>
      <c r="SZU20" s="98"/>
      <c r="SZV20" s="98"/>
      <c r="SZW20" s="98"/>
      <c r="SZX20" s="98"/>
      <c r="SZY20" s="98"/>
      <c r="SZZ20" s="98"/>
      <c r="TAA20" s="98"/>
      <c r="TAB20" s="98"/>
      <c r="TAC20" s="98"/>
      <c r="TAD20" s="98"/>
      <c r="TAE20" s="98"/>
      <c r="TAF20" s="98"/>
      <c r="TAG20" s="98"/>
      <c r="TAH20" s="98"/>
      <c r="TAI20" s="98"/>
      <c r="TAJ20" s="98"/>
      <c r="TAK20" s="98"/>
      <c r="TAL20" s="98"/>
      <c r="TAM20" s="98"/>
      <c r="TAN20" s="98"/>
      <c r="TAO20" s="98"/>
      <c r="TAP20" s="98"/>
      <c r="TAQ20" s="98"/>
      <c r="TAR20" s="98"/>
      <c r="TAS20" s="98"/>
      <c r="TAT20" s="98"/>
      <c r="TAU20" s="98"/>
      <c r="TAV20" s="98"/>
      <c r="TAW20" s="98"/>
      <c r="TAX20" s="98"/>
      <c r="TAY20" s="98"/>
      <c r="TAZ20" s="98"/>
      <c r="TBA20" s="98"/>
      <c r="TBB20" s="98"/>
      <c r="TBC20" s="98"/>
      <c r="TBD20" s="98"/>
      <c r="TBE20" s="98"/>
      <c r="TBF20" s="98"/>
      <c r="TBG20" s="98"/>
      <c r="TBH20" s="98"/>
      <c r="TBI20" s="98"/>
      <c r="TBJ20" s="98"/>
      <c r="TBK20" s="98"/>
      <c r="TBL20" s="98"/>
      <c r="TBM20" s="98"/>
      <c r="TBN20" s="98"/>
      <c r="TBO20" s="98"/>
      <c r="TBP20" s="98"/>
      <c r="TBQ20" s="98"/>
      <c r="TBR20" s="98"/>
      <c r="TBS20" s="98"/>
      <c r="TBT20" s="98"/>
      <c r="TBU20" s="98"/>
      <c r="TBV20" s="98"/>
      <c r="TBW20" s="98"/>
      <c r="TBX20" s="98"/>
      <c r="TBY20" s="98"/>
      <c r="TBZ20" s="98"/>
      <c r="TCA20" s="98"/>
      <c r="TCB20" s="98"/>
      <c r="TCC20" s="98"/>
      <c r="TCD20" s="98"/>
      <c r="TCE20" s="98"/>
      <c r="TCF20" s="98"/>
      <c r="TCG20" s="98"/>
      <c r="TCH20" s="98"/>
      <c r="TCI20" s="98"/>
      <c r="TCJ20" s="98"/>
      <c r="TCK20" s="98"/>
      <c r="TCL20" s="98"/>
      <c r="TCM20" s="98"/>
      <c r="TCN20" s="98"/>
      <c r="TCO20" s="98"/>
      <c r="TCP20" s="98"/>
      <c r="TCQ20" s="98"/>
      <c r="TCR20" s="98"/>
      <c r="TCS20" s="98"/>
      <c r="TCT20" s="98"/>
      <c r="TCU20" s="98"/>
      <c r="TCV20" s="98"/>
      <c r="TCW20" s="98"/>
      <c r="TCX20" s="98"/>
      <c r="TCY20" s="98"/>
      <c r="TCZ20" s="98"/>
      <c r="TDA20" s="98"/>
      <c r="TDB20" s="98"/>
      <c r="TDC20" s="98"/>
      <c r="TDD20" s="98"/>
      <c r="TDE20" s="98"/>
      <c r="TDF20" s="98"/>
      <c r="TDG20" s="98"/>
      <c r="TDH20" s="98"/>
      <c r="TDI20" s="98"/>
      <c r="TDJ20" s="98"/>
      <c r="TDK20" s="98"/>
      <c r="TDL20" s="98"/>
      <c r="TDM20" s="98"/>
      <c r="TDN20" s="98"/>
      <c r="TDO20" s="98"/>
      <c r="TDP20" s="98"/>
      <c r="TDQ20" s="98"/>
      <c r="TDR20" s="98"/>
      <c r="TDS20" s="98"/>
      <c r="TDT20" s="98"/>
      <c r="TDU20" s="98"/>
      <c r="TDV20" s="98"/>
      <c r="TDW20" s="98"/>
      <c r="TDX20" s="98"/>
      <c r="TDY20" s="98"/>
      <c r="TDZ20" s="98"/>
      <c r="TEA20" s="98"/>
      <c r="TEB20" s="98"/>
      <c r="TEC20" s="98"/>
      <c r="TED20" s="98"/>
      <c r="TEE20" s="98"/>
      <c r="TEF20" s="98"/>
      <c r="TEG20" s="98"/>
      <c r="TEH20" s="98"/>
      <c r="TEI20" s="98"/>
      <c r="TEJ20" s="98"/>
      <c r="TEK20" s="98"/>
      <c r="TEL20" s="98"/>
      <c r="TEM20" s="98"/>
      <c r="TEN20" s="98"/>
      <c r="TEO20" s="98"/>
      <c r="TEP20" s="98"/>
      <c r="TEQ20" s="98"/>
      <c r="TER20" s="98"/>
      <c r="TES20" s="98"/>
      <c r="TET20" s="98"/>
      <c r="TEU20" s="98"/>
      <c r="TEV20" s="98"/>
      <c r="TEW20" s="98"/>
      <c r="TEX20" s="98"/>
      <c r="TEY20" s="98"/>
      <c r="TEZ20" s="98"/>
      <c r="TFA20" s="98"/>
      <c r="TFB20" s="98"/>
      <c r="TFC20" s="98"/>
      <c r="TFD20" s="98"/>
      <c r="TFE20" s="98"/>
      <c r="TFF20" s="98"/>
      <c r="TFG20" s="98"/>
      <c r="TFH20" s="98"/>
      <c r="TFI20" s="98"/>
      <c r="TFJ20" s="98"/>
      <c r="TFK20" s="98"/>
      <c r="TFL20" s="98"/>
      <c r="TFM20" s="98"/>
      <c r="TFN20" s="98"/>
      <c r="TFO20" s="98"/>
      <c r="TFP20" s="98"/>
      <c r="TFQ20" s="98"/>
      <c r="TFR20" s="98"/>
      <c r="TFS20" s="98"/>
      <c r="TFT20" s="98"/>
      <c r="TFU20" s="98"/>
      <c r="TFV20" s="98"/>
      <c r="TFW20" s="98"/>
      <c r="TFX20" s="98"/>
      <c r="TFY20" s="98"/>
      <c r="TFZ20" s="98"/>
      <c r="TGA20" s="98"/>
      <c r="TGB20" s="98"/>
      <c r="TGC20" s="98"/>
      <c r="TGD20" s="98"/>
      <c r="TGE20" s="98"/>
      <c r="TGF20" s="98"/>
      <c r="TGG20" s="98"/>
      <c r="TGH20" s="98"/>
      <c r="TGI20" s="98"/>
      <c r="TGJ20" s="98"/>
      <c r="TGK20" s="98"/>
      <c r="TGL20" s="98"/>
      <c r="TGM20" s="98"/>
      <c r="TGN20" s="98"/>
      <c r="TGO20" s="98"/>
      <c r="TGP20" s="98"/>
      <c r="TGQ20" s="98"/>
      <c r="TGR20" s="98"/>
      <c r="TGS20" s="98"/>
      <c r="TGT20" s="98"/>
      <c r="TGU20" s="98"/>
      <c r="TGV20" s="98"/>
      <c r="TGW20" s="98"/>
      <c r="TGX20" s="98"/>
      <c r="TGY20" s="98"/>
      <c r="TGZ20" s="98"/>
      <c r="THA20" s="98"/>
      <c r="THB20" s="98"/>
      <c r="THC20" s="98"/>
      <c r="THD20" s="98"/>
      <c r="THE20" s="98"/>
      <c r="THF20" s="98"/>
      <c r="THG20" s="98"/>
      <c r="THH20" s="98"/>
      <c r="THI20" s="98"/>
      <c r="THJ20" s="98"/>
      <c r="THK20" s="98"/>
      <c r="THL20" s="98"/>
      <c r="THM20" s="98"/>
      <c r="THN20" s="98"/>
      <c r="THO20" s="98"/>
      <c r="THP20" s="98"/>
      <c r="THQ20" s="98"/>
      <c r="THR20" s="98"/>
      <c r="THS20" s="98"/>
      <c r="THT20" s="98"/>
      <c r="THU20" s="98"/>
      <c r="THV20" s="98"/>
      <c r="THW20" s="98"/>
      <c r="THX20" s="98"/>
      <c r="THY20" s="98"/>
      <c r="THZ20" s="98"/>
      <c r="TIA20" s="98"/>
      <c r="TIB20" s="98"/>
      <c r="TIC20" s="98"/>
      <c r="TID20" s="98"/>
      <c r="TIE20" s="98"/>
      <c r="TIF20" s="98"/>
      <c r="TIG20" s="98"/>
      <c r="TIH20" s="98"/>
      <c r="TII20" s="98"/>
      <c r="TIJ20" s="98"/>
      <c r="TIK20" s="98"/>
      <c r="TIL20" s="98"/>
      <c r="TIM20" s="98"/>
      <c r="TIN20" s="98"/>
      <c r="TIO20" s="98"/>
      <c r="TIP20" s="98"/>
      <c r="TIQ20" s="98"/>
      <c r="TIR20" s="98"/>
      <c r="TIS20" s="98"/>
      <c r="TIT20" s="98"/>
      <c r="TIU20" s="98"/>
      <c r="TIV20" s="98"/>
      <c r="TIW20" s="98"/>
      <c r="TIX20" s="98"/>
      <c r="TIY20" s="98"/>
      <c r="TIZ20" s="98"/>
      <c r="TJA20" s="98"/>
      <c r="TJB20" s="98"/>
      <c r="TJC20" s="98"/>
      <c r="TJD20" s="98"/>
      <c r="TJE20" s="98"/>
      <c r="TJF20" s="98"/>
      <c r="TJG20" s="98"/>
      <c r="TJH20" s="98"/>
      <c r="TJI20" s="98"/>
      <c r="TJJ20" s="98"/>
      <c r="TJK20" s="98"/>
      <c r="TJL20" s="98"/>
      <c r="TJM20" s="98"/>
      <c r="TJN20" s="98"/>
      <c r="TJO20" s="98"/>
      <c r="TJP20" s="98"/>
      <c r="TJQ20" s="98"/>
      <c r="TJR20" s="98"/>
      <c r="TJS20" s="98"/>
      <c r="TJT20" s="98"/>
      <c r="TJU20" s="98"/>
      <c r="TJV20" s="98"/>
      <c r="TJW20" s="98"/>
      <c r="TJX20" s="98"/>
      <c r="TJY20" s="98"/>
      <c r="TJZ20" s="98"/>
      <c r="TKA20" s="98"/>
      <c r="TKB20" s="98"/>
      <c r="TKC20" s="98"/>
      <c r="TKD20" s="98"/>
      <c r="TKE20" s="98"/>
      <c r="TKF20" s="98"/>
      <c r="TKG20" s="98"/>
      <c r="TKH20" s="98"/>
      <c r="TKI20" s="98"/>
      <c r="TKJ20" s="98"/>
      <c r="TKK20" s="98"/>
      <c r="TKL20" s="98"/>
      <c r="TKM20" s="98"/>
      <c r="TKN20" s="98"/>
      <c r="TKO20" s="98"/>
      <c r="TKP20" s="98"/>
      <c r="TKQ20" s="98"/>
      <c r="TKR20" s="98"/>
      <c r="TKS20" s="98"/>
      <c r="TKT20" s="98"/>
      <c r="TKU20" s="98"/>
      <c r="TKV20" s="98"/>
      <c r="TKW20" s="98"/>
      <c r="TKX20" s="98"/>
      <c r="TKY20" s="98"/>
      <c r="TKZ20" s="98"/>
      <c r="TLA20" s="98"/>
      <c r="TLB20" s="98"/>
      <c r="TLC20" s="98"/>
      <c r="TLD20" s="98"/>
      <c r="TLE20" s="98"/>
      <c r="TLF20" s="98"/>
      <c r="TLG20" s="98"/>
      <c r="TLH20" s="98"/>
      <c r="TLI20" s="98"/>
      <c r="TLJ20" s="98"/>
      <c r="TLK20" s="98"/>
      <c r="TLL20" s="98"/>
      <c r="TLM20" s="98"/>
      <c r="TLN20" s="98"/>
      <c r="TLO20" s="98"/>
      <c r="TLP20" s="98"/>
      <c r="TLQ20" s="98"/>
      <c r="TLR20" s="98"/>
      <c r="TLS20" s="98"/>
      <c r="TLT20" s="98"/>
      <c r="TLU20" s="98"/>
      <c r="TLV20" s="98"/>
      <c r="TLW20" s="98"/>
      <c r="TLX20" s="98"/>
      <c r="TLY20" s="98"/>
      <c r="TLZ20" s="98"/>
      <c r="TMA20" s="98"/>
      <c r="TMB20" s="98"/>
      <c r="TMC20" s="98"/>
      <c r="TMD20" s="98"/>
      <c r="TME20" s="98"/>
      <c r="TMF20" s="98"/>
      <c r="TMG20" s="98"/>
      <c r="TMH20" s="98"/>
      <c r="TMI20" s="98"/>
      <c r="TMJ20" s="98"/>
      <c r="TMK20" s="98"/>
      <c r="TML20" s="98"/>
      <c r="TMM20" s="98"/>
      <c r="TMN20" s="98"/>
      <c r="TMO20" s="98"/>
      <c r="TMP20" s="98"/>
      <c r="TMQ20" s="98"/>
      <c r="TMR20" s="98"/>
      <c r="TMS20" s="98"/>
      <c r="TMT20" s="98"/>
      <c r="TMU20" s="98"/>
      <c r="TMV20" s="98"/>
      <c r="TMW20" s="98"/>
      <c r="TMX20" s="98"/>
      <c r="TMY20" s="98"/>
      <c r="TMZ20" s="98"/>
      <c r="TNA20" s="98"/>
      <c r="TNB20" s="98"/>
      <c r="TNC20" s="98"/>
      <c r="TND20" s="98"/>
      <c r="TNE20" s="98"/>
      <c r="TNF20" s="98"/>
      <c r="TNG20" s="98"/>
      <c r="TNH20" s="98"/>
      <c r="TNI20" s="98"/>
      <c r="TNJ20" s="98"/>
      <c r="TNK20" s="98"/>
      <c r="TNL20" s="98"/>
      <c r="TNM20" s="98"/>
      <c r="TNN20" s="98"/>
      <c r="TNO20" s="98"/>
      <c r="TNP20" s="98"/>
      <c r="TNQ20" s="98"/>
      <c r="TNR20" s="98"/>
      <c r="TNS20" s="98"/>
      <c r="TNT20" s="98"/>
      <c r="TNU20" s="98"/>
      <c r="TNV20" s="98"/>
      <c r="TNW20" s="98"/>
      <c r="TNX20" s="98"/>
      <c r="TNY20" s="98"/>
      <c r="TNZ20" s="98"/>
      <c r="TOA20" s="98"/>
      <c r="TOB20" s="98"/>
      <c r="TOC20" s="98"/>
      <c r="TOD20" s="98"/>
      <c r="TOE20" s="98"/>
      <c r="TOF20" s="98"/>
      <c r="TOG20" s="98"/>
      <c r="TOH20" s="98"/>
      <c r="TOI20" s="98"/>
      <c r="TOJ20" s="98"/>
      <c r="TOK20" s="98"/>
      <c r="TOL20" s="98"/>
      <c r="TOM20" s="98"/>
      <c r="TON20" s="98"/>
      <c r="TOO20" s="98"/>
      <c r="TOP20" s="98"/>
      <c r="TOQ20" s="98"/>
      <c r="TOR20" s="98"/>
      <c r="TOS20" s="98"/>
      <c r="TOT20" s="98"/>
      <c r="TOU20" s="98"/>
      <c r="TOV20" s="98"/>
      <c r="TOW20" s="98"/>
      <c r="TOX20" s="98"/>
      <c r="TOY20" s="98"/>
      <c r="TOZ20" s="98"/>
      <c r="TPA20" s="98"/>
      <c r="TPB20" s="98"/>
      <c r="TPC20" s="98"/>
      <c r="TPD20" s="98"/>
      <c r="TPE20" s="98"/>
      <c r="TPF20" s="98"/>
      <c r="TPG20" s="98"/>
      <c r="TPH20" s="98"/>
      <c r="TPI20" s="98"/>
      <c r="TPJ20" s="98"/>
      <c r="TPK20" s="98"/>
      <c r="TPL20" s="98"/>
      <c r="TPM20" s="98"/>
      <c r="TPN20" s="98"/>
      <c r="TPO20" s="98"/>
      <c r="TPP20" s="98"/>
      <c r="TPQ20" s="98"/>
      <c r="TPR20" s="98"/>
      <c r="TPS20" s="98"/>
      <c r="TPT20" s="98"/>
      <c r="TPU20" s="98"/>
      <c r="TPV20" s="98"/>
      <c r="TPW20" s="98"/>
      <c r="TPX20" s="98"/>
      <c r="TPY20" s="98"/>
      <c r="TPZ20" s="98"/>
      <c r="TQA20" s="98"/>
      <c r="TQB20" s="98"/>
      <c r="TQC20" s="98"/>
      <c r="TQD20" s="98"/>
      <c r="TQE20" s="98"/>
      <c r="TQF20" s="98"/>
      <c r="TQG20" s="98"/>
      <c r="TQH20" s="98"/>
      <c r="TQI20" s="98"/>
      <c r="TQJ20" s="98"/>
      <c r="TQK20" s="98"/>
      <c r="TQL20" s="98"/>
      <c r="TQM20" s="98"/>
      <c r="TQN20" s="98"/>
      <c r="TQO20" s="98"/>
      <c r="TQP20" s="98"/>
      <c r="TQQ20" s="98"/>
      <c r="TQR20" s="98"/>
      <c r="TQS20" s="98"/>
      <c r="TQT20" s="98"/>
      <c r="TQU20" s="98"/>
      <c r="TQV20" s="98"/>
      <c r="TQW20" s="98"/>
      <c r="TQX20" s="98"/>
      <c r="TQY20" s="98"/>
      <c r="TQZ20" s="98"/>
      <c r="TRA20" s="98"/>
      <c r="TRB20" s="98"/>
      <c r="TRC20" s="98"/>
      <c r="TRD20" s="98"/>
      <c r="TRE20" s="98"/>
      <c r="TRF20" s="98"/>
      <c r="TRG20" s="98"/>
      <c r="TRH20" s="98"/>
      <c r="TRI20" s="98"/>
      <c r="TRJ20" s="98"/>
      <c r="TRK20" s="98"/>
      <c r="TRL20" s="98"/>
      <c r="TRM20" s="98"/>
      <c r="TRN20" s="98"/>
      <c r="TRO20" s="98"/>
      <c r="TRP20" s="98"/>
      <c r="TRQ20" s="98"/>
      <c r="TRR20" s="98"/>
      <c r="TRS20" s="98"/>
      <c r="TRT20" s="98"/>
      <c r="TRU20" s="98"/>
      <c r="TRV20" s="98"/>
      <c r="TRW20" s="98"/>
      <c r="TRX20" s="98"/>
      <c r="TRY20" s="98"/>
      <c r="TRZ20" s="98"/>
      <c r="TSA20" s="98"/>
      <c r="TSB20" s="98"/>
      <c r="TSC20" s="98"/>
      <c r="TSD20" s="98"/>
      <c r="TSE20" s="98"/>
      <c r="TSF20" s="98"/>
      <c r="TSG20" s="98"/>
      <c r="TSH20" s="98"/>
      <c r="TSI20" s="98"/>
      <c r="TSJ20" s="98"/>
      <c r="TSK20" s="98"/>
      <c r="TSL20" s="98"/>
      <c r="TSM20" s="98"/>
      <c r="TSN20" s="98"/>
      <c r="TSO20" s="98"/>
      <c r="TSP20" s="98"/>
      <c r="TSQ20" s="98"/>
      <c r="TSR20" s="98"/>
      <c r="TSS20" s="98"/>
      <c r="TST20" s="98"/>
      <c r="TSU20" s="98"/>
      <c r="TSV20" s="98"/>
      <c r="TSW20" s="98"/>
      <c r="TSX20" s="98"/>
      <c r="TSY20" s="98"/>
      <c r="TSZ20" s="98"/>
      <c r="TTA20" s="98"/>
      <c r="TTB20" s="98"/>
      <c r="TTC20" s="98"/>
      <c r="TTD20" s="98"/>
      <c r="TTE20" s="98"/>
      <c r="TTF20" s="98"/>
      <c r="TTG20" s="98"/>
      <c r="TTH20" s="98"/>
      <c r="TTI20" s="98"/>
      <c r="TTJ20" s="98"/>
      <c r="TTK20" s="98"/>
      <c r="TTL20" s="98"/>
      <c r="TTM20" s="98"/>
      <c r="TTN20" s="98"/>
      <c r="TTO20" s="98"/>
      <c r="TTP20" s="98"/>
      <c r="TTQ20" s="98"/>
      <c r="TTR20" s="98"/>
      <c r="TTS20" s="98"/>
      <c r="TTT20" s="98"/>
      <c r="TTU20" s="98"/>
      <c r="TTV20" s="98"/>
      <c r="TTW20" s="98"/>
      <c r="TTX20" s="98"/>
      <c r="TTY20" s="98"/>
      <c r="TTZ20" s="98"/>
      <c r="TUA20" s="98"/>
      <c r="TUB20" s="98"/>
      <c r="TUC20" s="98"/>
      <c r="TUD20" s="98"/>
      <c r="TUE20" s="98"/>
      <c r="TUF20" s="98"/>
      <c r="TUG20" s="98"/>
      <c r="TUH20" s="98"/>
      <c r="TUI20" s="98"/>
      <c r="TUJ20" s="98"/>
      <c r="TUK20" s="98"/>
      <c r="TUL20" s="98"/>
      <c r="TUM20" s="98"/>
      <c r="TUN20" s="98"/>
      <c r="TUO20" s="98"/>
      <c r="TUP20" s="98"/>
      <c r="TUQ20" s="98"/>
      <c r="TUR20" s="98"/>
      <c r="TUS20" s="98"/>
      <c r="TUT20" s="98"/>
      <c r="TUU20" s="98"/>
      <c r="TUV20" s="98"/>
      <c r="TUW20" s="98"/>
      <c r="TUX20" s="98"/>
      <c r="TUY20" s="98"/>
      <c r="TUZ20" s="98"/>
      <c r="TVA20" s="98"/>
      <c r="TVB20" s="98"/>
      <c r="TVC20" s="98"/>
      <c r="TVD20" s="98"/>
      <c r="TVE20" s="98"/>
      <c r="TVF20" s="98"/>
      <c r="TVG20" s="98"/>
      <c r="TVH20" s="98"/>
      <c r="TVI20" s="98"/>
      <c r="TVJ20" s="98"/>
      <c r="TVK20" s="98"/>
      <c r="TVL20" s="98"/>
      <c r="TVM20" s="98"/>
      <c r="TVN20" s="98"/>
      <c r="TVO20" s="98"/>
      <c r="TVP20" s="98"/>
      <c r="TVQ20" s="98"/>
      <c r="TVR20" s="98"/>
      <c r="TVS20" s="98"/>
      <c r="TVT20" s="98"/>
      <c r="TVU20" s="98"/>
      <c r="TVV20" s="98"/>
      <c r="TVW20" s="98"/>
      <c r="TVX20" s="98"/>
      <c r="TVY20" s="98"/>
      <c r="TVZ20" s="98"/>
      <c r="TWA20" s="98"/>
      <c r="TWB20" s="98"/>
      <c r="TWC20" s="98"/>
      <c r="TWD20" s="98"/>
      <c r="TWE20" s="98"/>
      <c r="TWF20" s="98"/>
      <c r="TWG20" s="98"/>
      <c r="TWH20" s="98"/>
      <c r="TWI20" s="98"/>
      <c r="TWJ20" s="98"/>
      <c r="TWK20" s="98"/>
      <c r="TWL20" s="98"/>
      <c r="TWM20" s="98"/>
      <c r="TWN20" s="98"/>
      <c r="TWO20" s="98"/>
      <c r="TWP20" s="98"/>
      <c r="TWQ20" s="98"/>
      <c r="TWR20" s="98"/>
      <c r="TWS20" s="98"/>
      <c r="TWT20" s="98"/>
      <c r="TWU20" s="98"/>
      <c r="TWV20" s="98"/>
      <c r="TWW20" s="98"/>
      <c r="TWX20" s="98"/>
      <c r="TWY20" s="98"/>
      <c r="TWZ20" s="98"/>
      <c r="TXA20" s="98"/>
      <c r="TXB20" s="98"/>
      <c r="TXC20" s="98"/>
      <c r="TXD20" s="98"/>
      <c r="TXE20" s="98"/>
      <c r="TXF20" s="98"/>
      <c r="TXG20" s="98"/>
      <c r="TXH20" s="98"/>
      <c r="TXI20" s="98"/>
      <c r="TXJ20" s="98"/>
      <c r="TXK20" s="98"/>
      <c r="TXL20" s="98"/>
      <c r="TXM20" s="98"/>
      <c r="TXN20" s="98"/>
      <c r="TXO20" s="98"/>
      <c r="TXP20" s="98"/>
      <c r="TXQ20" s="98"/>
      <c r="TXR20" s="98"/>
      <c r="TXS20" s="98"/>
      <c r="TXT20" s="98"/>
      <c r="TXU20" s="98"/>
      <c r="TXV20" s="98"/>
      <c r="TXW20" s="98"/>
      <c r="TXX20" s="98"/>
      <c r="TXY20" s="98"/>
      <c r="TXZ20" s="98"/>
      <c r="TYA20" s="98"/>
      <c r="TYB20" s="98"/>
      <c r="TYC20" s="98"/>
      <c r="TYD20" s="98"/>
      <c r="TYE20" s="98"/>
      <c r="TYF20" s="98"/>
      <c r="TYG20" s="98"/>
      <c r="TYH20" s="98"/>
      <c r="TYI20" s="98"/>
      <c r="TYJ20" s="98"/>
      <c r="TYK20" s="98"/>
      <c r="TYL20" s="98"/>
      <c r="TYM20" s="98"/>
      <c r="TYN20" s="98"/>
      <c r="TYO20" s="98"/>
      <c r="TYP20" s="98"/>
      <c r="TYQ20" s="98"/>
      <c r="TYR20" s="98"/>
      <c r="TYS20" s="98"/>
      <c r="TYT20" s="98"/>
      <c r="TYU20" s="98"/>
      <c r="TYV20" s="98"/>
      <c r="TYW20" s="98"/>
      <c r="TYX20" s="98"/>
      <c r="TYY20" s="98"/>
      <c r="TYZ20" s="98"/>
      <c r="TZA20" s="98"/>
      <c r="TZB20" s="98"/>
      <c r="TZC20" s="98"/>
      <c r="TZD20" s="98"/>
      <c r="TZE20" s="98"/>
      <c r="TZF20" s="98"/>
      <c r="TZG20" s="98"/>
      <c r="TZH20" s="98"/>
      <c r="TZI20" s="98"/>
      <c r="TZJ20" s="98"/>
      <c r="TZK20" s="98"/>
      <c r="TZL20" s="98"/>
      <c r="TZM20" s="98"/>
      <c r="TZN20" s="98"/>
      <c r="TZO20" s="98"/>
      <c r="TZP20" s="98"/>
      <c r="TZQ20" s="98"/>
      <c r="TZR20" s="98"/>
      <c r="TZS20" s="98"/>
      <c r="TZT20" s="98"/>
      <c r="TZU20" s="98"/>
      <c r="TZV20" s="98"/>
      <c r="TZW20" s="98"/>
      <c r="TZX20" s="98"/>
      <c r="TZY20" s="98"/>
      <c r="TZZ20" s="98"/>
      <c r="UAA20" s="98"/>
      <c r="UAB20" s="98"/>
      <c r="UAC20" s="98"/>
      <c r="UAD20" s="98"/>
      <c r="UAE20" s="98"/>
      <c r="UAF20" s="98"/>
      <c r="UAG20" s="98"/>
      <c r="UAH20" s="98"/>
      <c r="UAI20" s="98"/>
      <c r="UAJ20" s="98"/>
      <c r="UAK20" s="98"/>
      <c r="UAL20" s="98"/>
      <c r="UAM20" s="98"/>
      <c r="UAN20" s="98"/>
      <c r="UAO20" s="98"/>
      <c r="UAP20" s="98"/>
      <c r="UAQ20" s="98"/>
      <c r="UAR20" s="98"/>
      <c r="UAS20" s="98"/>
      <c r="UAT20" s="98"/>
      <c r="UAU20" s="98"/>
      <c r="UAV20" s="98"/>
      <c r="UAW20" s="98"/>
      <c r="UAX20" s="98"/>
      <c r="UAY20" s="98"/>
      <c r="UAZ20" s="98"/>
      <c r="UBA20" s="98"/>
      <c r="UBB20" s="98"/>
      <c r="UBC20" s="98"/>
      <c r="UBD20" s="98"/>
      <c r="UBE20" s="98"/>
      <c r="UBF20" s="98"/>
      <c r="UBG20" s="98"/>
      <c r="UBH20" s="98"/>
      <c r="UBI20" s="98"/>
      <c r="UBJ20" s="98"/>
      <c r="UBK20" s="98"/>
      <c r="UBL20" s="98"/>
      <c r="UBM20" s="98"/>
      <c r="UBN20" s="98"/>
      <c r="UBO20" s="98"/>
      <c r="UBP20" s="98"/>
      <c r="UBQ20" s="98"/>
      <c r="UBR20" s="98"/>
      <c r="UBS20" s="98"/>
      <c r="UBT20" s="98"/>
      <c r="UBU20" s="98"/>
      <c r="UBV20" s="98"/>
      <c r="UBW20" s="98"/>
      <c r="UBX20" s="98"/>
      <c r="UBY20" s="98"/>
      <c r="UBZ20" s="98"/>
      <c r="UCA20" s="98"/>
      <c r="UCB20" s="98"/>
      <c r="UCC20" s="98"/>
      <c r="UCD20" s="98"/>
      <c r="UCE20" s="98"/>
      <c r="UCF20" s="98"/>
      <c r="UCG20" s="98"/>
      <c r="UCH20" s="98"/>
      <c r="UCI20" s="98"/>
      <c r="UCJ20" s="98"/>
      <c r="UCK20" s="98"/>
      <c r="UCL20" s="98"/>
      <c r="UCM20" s="98"/>
      <c r="UCN20" s="98"/>
      <c r="UCO20" s="98"/>
      <c r="UCP20" s="98"/>
      <c r="UCQ20" s="98"/>
      <c r="UCR20" s="98"/>
      <c r="UCS20" s="98"/>
      <c r="UCT20" s="98"/>
      <c r="UCU20" s="98"/>
      <c r="UCV20" s="98"/>
      <c r="UCW20" s="98"/>
      <c r="UCX20" s="98"/>
      <c r="UCY20" s="98"/>
      <c r="UCZ20" s="98"/>
      <c r="UDA20" s="98"/>
      <c r="UDB20" s="98"/>
      <c r="UDC20" s="98"/>
      <c r="UDD20" s="98"/>
      <c r="UDE20" s="98"/>
      <c r="UDF20" s="98"/>
      <c r="UDG20" s="98"/>
      <c r="UDH20" s="98"/>
      <c r="UDI20" s="98"/>
      <c r="UDJ20" s="98"/>
      <c r="UDK20" s="98"/>
      <c r="UDL20" s="98"/>
      <c r="UDM20" s="98"/>
      <c r="UDN20" s="98"/>
      <c r="UDO20" s="98"/>
      <c r="UDP20" s="98"/>
      <c r="UDQ20" s="98"/>
      <c r="UDR20" s="98"/>
      <c r="UDS20" s="98"/>
      <c r="UDT20" s="98"/>
      <c r="UDU20" s="98"/>
      <c r="UDV20" s="98"/>
      <c r="UDW20" s="98"/>
      <c r="UDX20" s="98"/>
      <c r="UDY20" s="98"/>
      <c r="UDZ20" s="98"/>
      <c r="UEA20" s="98"/>
      <c r="UEB20" s="98"/>
      <c r="UEC20" s="98"/>
      <c r="UED20" s="98"/>
      <c r="UEE20" s="98"/>
      <c r="UEF20" s="98"/>
      <c r="UEG20" s="98"/>
      <c r="UEH20" s="98"/>
      <c r="UEI20" s="98"/>
      <c r="UEJ20" s="98"/>
      <c r="UEK20" s="98"/>
      <c r="UEL20" s="98"/>
      <c r="UEM20" s="98"/>
      <c r="UEN20" s="98"/>
      <c r="UEO20" s="98"/>
      <c r="UEP20" s="98"/>
      <c r="UEQ20" s="98"/>
      <c r="UER20" s="98"/>
      <c r="UES20" s="98"/>
      <c r="UET20" s="98"/>
      <c r="UEU20" s="98"/>
      <c r="UEV20" s="98"/>
      <c r="UEW20" s="98"/>
      <c r="UEX20" s="98"/>
      <c r="UEY20" s="98"/>
      <c r="UEZ20" s="98"/>
      <c r="UFA20" s="98"/>
      <c r="UFB20" s="98"/>
      <c r="UFC20" s="98"/>
      <c r="UFD20" s="98"/>
      <c r="UFE20" s="98"/>
      <c r="UFF20" s="98"/>
      <c r="UFG20" s="98"/>
      <c r="UFH20" s="98"/>
      <c r="UFI20" s="98"/>
      <c r="UFJ20" s="98"/>
      <c r="UFK20" s="98"/>
      <c r="UFL20" s="98"/>
      <c r="UFM20" s="98"/>
      <c r="UFN20" s="98"/>
      <c r="UFO20" s="98"/>
      <c r="UFP20" s="98"/>
      <c r="UFQ20" s="98"/>
      <c r="UFR20" s="98"/>
      <c r="UFS20" s="98"/>
      <c r="UFT20" s="98"/>
      <c r="UFU20" s="98"/>
      <c r="UFV20" s="98"/>
      <c r="UFW20" s="98"/>
      <c r="UFX20" s="98"/>
      <c r="UFY20" s="98"/>
      <c r="UFZ20" s="98"/>
      <c r="UGA20" s="98"/>
      <c r="UGB20" s="98"/>
      <c r="UGC20" s="98"/>
      <c r="UGD20" s="98"/>
      <c r="UGE20" s="98"/>
      <c r="UGF20" s="98"/>
      <c r="UGG20" s="98"/>
      <c r="UGH20" s="98"/>
      <c r="UGI20" s="98"/>
      <c r="UGJ20" s="98"/>
      <c r="UGK20" s="98"/>
      <c r="UGL20" s="98"/>
      <c r="UGM20" s="98"/>
      <c r="UGN20" s="98"/>
      <c r="UGO20" s="98"/>
      <c r="UGP20" s="98"/>
      <c r="UGQ20" s="98"/>
      <c r="UGR20" s="98"/>
      <c r="UGS20" s="98"/>
      <c r="UGT20" s="98"/>
      <c r="UGU20" s="98"/>
      <c r="UGV20" s="98"/>
      <c r="UGW20" s="98"/>
      <c r="UGX20" s="98"/>
      <c r="UGY20" s="98"/>
      <c r="UGZ20" s="98"/>
      <c r="UHA20" s="98"/>
      <c r="UHB20" s="98"/>
      <c r="UHC20" s="98"/>
      <c r="UHD20" s="98"/>
      <c r="UHE20" s="98"/>
      <c r="UHF20" s="98"/>
      <c r="UHG20" s="98"/>
      <c r="UHH20" s="98"/>
      <c r="UHI20" s="98"/>
      <c r="UHJ20" s="98"/>
      <c r="UHK20" s="98"/>
      <c r="UHL20" s="98"/>
      <c r="UHM20" s="98"/>
      <c r="UHN20" s="98"/>
      <c r="UHO20" s="98"/>
      <c r="UHP20" s="98"/>
      <c r="UHQ20" s="98"/>
      <c r="UHR20" s="98"/>
      <c r="UHS20" s="98"/>
      <c r="UHT20" s="98"/>
      <c r="UHU20" s="98"/>
      <c r="UHV20" s="98"/>
      <c r="UHW20" s="98"/>
      <c r="UHX20" s="98"/>
      <c r="UHY20" s="98"/>
      <c r="UHZ20" s="98"/>
      <c r="UIA20" s="98"/>
      <c r="UIB20" s="98"/>
      <c r="UIC20" s="98"/>
      <c r="UID20" s="98"/>
      <c r="UIE20" s="98"/>
      <c r="UIF20" s="98"/>
      <c r="UIG20" s="98"/>
      <c r="UIH20" s="98"/>
      <c r="UII20" s="98"/>
      <c r="UIJ20" s="98"/>
      <c r="UIK20" s="98"/>
      <c r="UIL20" s="98"/>
      <c r="UIM20" s="98"/>
      <c r="UIN20" s="98"/>
      <c r="UIO20" s="98"/>
      <c r="UIP20" s="98"/>
      <c r="UIQ20" s="98"/>
      <c r="UIR20" s="98"/>
      <c r="UIS20" s="98"/>
      <c r="UIT20" s="98"/>
      <c r="UIU20" s="98"/>
      <c r="UIV20" s="98"/>
      <c r="UIW20" s="98"/>
      <c r="UIX20" s="98"/>
      <c r="UIY20" s="98"/>
      <c r="UIZ20" s="98"/>
      <c r="UJA20" s="98"/>
      <c r="UJB20" s="98"/>
      <c r="UJC20" s="98"/>
      <c r="UJD20" s="98"/>
      <c r="UJE20" s="98"/>
      <c r="UJF20" s="98"/>
      <c r="UJG20" s="98"/>
      <c r="UJH20" s="98"/>
      <c r="UJI20" s="98"/>
      <c r="UJJ20" s="98"/>
      <c r="UJK20" s="98"/>
      <c r="UJL20" s="98"/>
      <c r="UJM20" s="98"/>
      <c r="UJN20" s="98"/>
      <c r="UJO20" s="98"/>
      <c r="UJP20" s="98"/>
      <c r="UJQ20" s="98"/>
      <c r="UJR20" s="98"/>
      <c r="UJS20" s="98"/>
      <c r="UJT20" s="98"/>
      <c r="UJU20" s="98"/>
      <c r="UJV20" s="98"/>
      <c r="UJW20" s="98"/>
      <c r="UJX20" s="98"/>
      <c r="UJY20" s="98"/>
      <c r="UJZ20" s="98"/>
      <c r="UKA20" s="98"/>
      <c r="UKB20" s="98"/>
      <c r="UKC20" s="98"/>
      <c r="UKD20" s="98"/>
      <c r="UKE20" s="98"/>
      <c r="UKF20" s="98"/>
      <c r="UKG20" s="98"/>
      <c r="UKH20" s="98"/>
      <c r="UKI20" s="98"/>
      <c r="UKJ20" s="98"/>
      <c r="UKK20" s="98"/>
      <c r="UKL20" s="98"/>
      <c r="UKM20" s="98"/>
      <c r="UKN20" s="98"/>
      <c r="UKO20" s="98"/>
      <c r="UKP20" s="98"/>
      <c r="UKQ20" s="98"/>
      <c r="UKR20" s="98"/>
      <c r="UKS20" s="98"/>
      <c r="UKT20" s="98"/>
      <c r="UKU20" s="98"/>
      <c r="UKV20" s="98"/>
      <c r="UKW20" s="98"/>
      <c r="UKX20" s="98"/>
      <c r="UKY20" s="98"/>
      <c r="UKZ20" s="98"/>
      <c r="ULA20" s="98"/>
      <c r="ULB20" s="98"/>
      <c r="ULC20" s="98"/>
      <c r="ULD20" s="98"/>
      <c r="ULE20" s="98"/>
      <c r="ULF20" s="98"/>
      <c r="ULG20" s="98"/>
      <c r="ULH20" s="98"/>
      <c r="ULI20" s="98"/>
      <c r="ULJ20" s="98"/>
      <c r="ULK20" s="98"/>
      <c r="ULL20" s="98"/>
      <c r="ULM20" s="98"/>
      <c r="ULN20" s="98"/>
      <c r="ULO20" s="98"/>
      <c r="ULP20" s="98"/>
      <c r="ULQ20" s="98"/>
      <c r="ULR20" s="98"/>
      <c r="ULS20" s="98"/>
      <c r="ULT20" s="98"/>
      <c r="ULU20" s="98"/>
      <c r="ULV20" s="98"/>
      <c r="ULW20" s="98"/>
      <c r="ULX20" s="98"/>
      <c r="ULY20" s="98"/>
      <c r="ULZ20" s="98"/>
      <c r="UMA20" s="98"/>
      <c r="UMB20" s="98"/>
      <c r="UMC20" s="98"/>
      <c r="UMD20" s="98"/>
      <c r="UME20" s="98"/>
      <c r="UMF20" s="98"/>
      <c r="UMG20" s="98"/>
      <c r="UMH20" s="98"/>
      <c r="UMI20" s="98"/>
      <c r="UMJ20" s="98"/>
      <c r="UMK20" s="98"/>
      <c r="UML20" s="98"/>
      <c r="UMM20" s="98"/>
      <c r="UMN20" s="98"/>
      <c r="UMO20" s="98"/>
      <c r="UMP20" s="98"/>
      <c r="UMQ20" s="98"/>
      <c r="UMR20" s="98"/>
      <c r="UMS20" s="98"/>
      <c r="UMT20" s="98"/>
      <c r="UMU20" s="98"/>
      <c r="UMV20" s="98"/>
      <c r="UMW20" s="98"/>
      <c r="UMX20" s="98"/>
      <c r="UMY20" s="98"/>
      <c r="UMZ20" s="98"/>
      <c r="UNA20" s="98"/>
      <c r="UNB20" s="98"/>
      <c r="UNC20" s="98"/>
      <c r="UND20" s="98"/>
      <c r="UNE20" s="98"/>
      <c r="UNF20" s="98"/>
      <c r="UNG20" s="98"/>
      <c r="UNH20" s="98"/>
      <c r="UNI20" s="98"/>
      <c r="UNJ20" s="98"/>
      <c r="UNK20" s="98"/>
      <c r="UNL20" s="98"/>
      <c r="UNM20" s="98"/>
      <c r="UNN20" s="98"/>
      <c r="UNO20" s="98"/>
      <c r="UNP20" s="98"/>
      <c r="UNQ20" s="98"/>
      <c r="UNR20" s="98"/>
      <c r="UNS20" s="98"/>
      <c r="UNT20" s="98"/>
      <c r="UNU20" s="98"/>
      <c r="UNV20" s="98"/>
      <c r="UNW20" s="98"/>
      <c r="UNX20" s="98"/>
      <c r="UNY20" s="98"/>
      <c r="UNZ20" s="98"/>
      <c r="UOA20" s="98"/>
      <c r="UOB20" s="98"/>
      <c r="UOC20" s="98"/>
      <c r="UOD20" s="98"/>
      <c r="UOE20" s="98"/>
      <c r="UOF20" s="98"/>
      <c r="UOG20" s="98"/>
      <c r="UOH20" s="98"/>
      <c r="UOI20" s="98"/>
      <c r="UOJ20" s="98"/>
      <c r="UOK20" s="98"/>
      <c r="UOL20" s="98"/>
      <c r="UOM20" s="98"/>
      <c r="UON20" s="98"/>
      <c r="UOO20" s="98"/>
      <c r="UOP20" s="98"/>
      <c r="UOQ20" s="98"/>
      <c r="UOR20" s="98"/>
      <c r="UOS20" s="98"/>
      <c r="UOT20" s="98"/>
      <c r="UOU20" s="98"/>
      <c r="UOV20" s="98"/>
      <c r="UOW20" s="98"/>
      <c r="UOX20" s="98"/>
      <c r="UOY20" s="98"/>
      <c r="UOZ20" s="98"/>
      <c r="UPA20" s="98"/>
      <c r="UPB20" s="98"/>
      <c r="UPC20" s="98"/>
      <c r="UPD20" s="98"/>
      <c r="UPE20" s="98"/>
      <c r="UPF20" s="98"/>
      <c r="UPG20" s="98"/>
      <c r="UPH20" s="98"/>
      <c r="UPI20" s="98"/>
      <c r="UPJ20" s="98"/>
      <c r="UPK20" s="98"/>
      <c r="UPL20" s="98"/>
      <c r="UPM20" s="98"/>
      <c r="UPN20" s="98"/>
      <c r="UPO20" s="98"/>
      <c r="UPP20" s="98"/>
      <c r="UPQ20" s="98"/>
      <c r="UPR20" s="98"/>
      <c r="UPS20" s="98"/>
      <c r="UPT20" s="98"/>
      <c r="UPU20" s="98"/>
      <c r="UPV20" s="98"/>
      <c r="UPW20" s="98"/>
      <c r="UPX20" s="98"/>
      <c r="UPY20" s="98"/>
      <c r="UPZ20" s="98"/>
      <c r="UQA20" s="98"/>
      <c r="UQB20" s="98"/>
      <c r="UQC20" s="98"/>
      <c r="UQD20" s="98"/>
      <c r="UQE20" s="98"/>
      <c r="UQF20" s="98"/>
      <c r="UQG20" s="98"/>
      <c r="UQH20" s="98"/>
      <c r="UQI20" s="98"/>
      <c r="UQJ20" s="98"/>
      <c r="UQK20" s="98"/>
      <c r="UQL20" s="98"/>
      <c r="UQM20" s="98"/>
      <c r="UQN20" s="98"/>
      <c r="UQO20" s="98"/>
      <c r="UQP20" s="98"/>
      <c r="UQQ20" s="98"/>
      <c r="UQR20" s="98"/>
      <c r="UQS20" s="98"/>
      <c r="UQT20" s="98"/>
      <c r="UQU20" s="98"/>
      <c r="UQV20" s="98"/>
      <c r="UQW20" s="98"/>
      <c r="UQX20" s="98"/>
      <c r="UQY20" s="98"/>
      <c r="UQZ20" s="98"/>
      <c r="URA20" s="98"/>
      <c r="URB20" s="98"/>
      <c r="URC20" s="98"/>
      <c r="URD20" s="98"/>
      <c r="URE20" s="98"/>
      <c r="URF20" s="98"/>
      <c r="URG20" s="98"/>
      <c r="URH20" s="98"/>
      <c r="URI20" s="98"/>
      <c r="URJ20" s="98"/>
      <c r="URK20" s="98"/>
      <c r="URL20" s="98"/>
      <c r="URM20" s="98"/>
      <c r="URN20" s="98"/>
      <c r="URO20" s="98"/>
      <c r="URP20" s="98"/>
      <c r="URQ20" s="98"/>
      <c r="URR20" s="98"/>
      <c r="URS20" s="98"/>
      <c r="URT20" s="98"/>
      <c r="URU20" s="98"/>
      <c r="URV20" s="98"/>
      <c r="URW20" s="98"/>
      <c r="URX20" s="98"/>
      <c r="URY20" s="98"/>
      <c r="URZ20" s="98"/>
      <c r="USA20" s="98"/>
      <c r="USB20" s="98"/>
      <c r="USC20" s="98"/>
      <c r="USD20" s="98"/>
      <c r="USE20" s="98"/>
      <c r="USF20" s="98"/>
      <c r="USG20" s="98"/>
      <c r="USH20" s="98"/>
      <c r="USI20" s="98"/>
      <c r="USJ20" s="98"/>
      <c r="USK20" s="98"/>
      <c r="USL20" s="98"/>
      <c r="USM20" s="98"/>
      <c r="USN20" s="98"/>
      <c r="USO20" s="98"/>
      <c r="USP20" s="98"/>
      <c r="USQ20" s="98"/>
      <c r="USR20" s="98"/>
      <c r="USS20" s="98"/>
      <c r="UST20" s="98"/>
      <c r="USU20" s="98"/>
      <c r="USV20" s="98"/>
      <c r="USW20" s="98"/>
      <c r="USX20" s="98"/>
      <c r="USY20" s="98"/>
      <c r="USZ20" s="98"/>
      <c r="UTA20" s="98"/>
      <c r="UTB20" s="98"/>
      <c r="UTC20" s="98"/>
      <c r="UTD20" s="98"/>
      <c r="UTE20" s="98"/>
      <c r="UTF20" s="98"/>
      <c r="UTG20" s="98"/>
      <c r="UTH20" s="98"/>
      <c r="UTI20" s="98"/>
      <c r="UTJ20" s="98"/>
      <c r="UTK20" s="98"/>
      <c r="UTL20" s="98"/>
      <c r="UTM20" s="98"/>
      <c r="UTN20" s="98"/>
      <c r="UTO20" s="98"/>
      <c r="UTP20" s="98"/>
      <c r="UTQ20" s="98"/>
      <c r="UTR20" s="98"/>
      <c r="UTS20" s="98"/>
      <c r="UTT20" s="98"/>
      <c r="UTU20" s="98"/>
      <c r="UTV20" s="98"/>
      <c r="UTW20" s="98"/>
      <c r="UTX20" s="98"/>
      <c r="UTY20" s="98"/>
      <c r="UTZ20" s="98"/>
      <c r="UUA20" s="98"/>
      <c r="UUB20" s="98"/>
      <c r="UUC20" s="98"/>
      <c r="UUD20" s="98"/>
      <c r="UUE20" s="98"/>
      <c r="UUF20" s="98"/>
      <c r="UUG20" s="98"/>
      <c r="UUH20" s="98"/>
      <c r="UUI20" s="98"/>
      <c r="UUJ20" s="98"/>
      <c r="UUK20" s="98"/>
      <c r="UUL20" s="98"/>
      <c r="UUM20" s="98"/>
      <c r="UUN20" s="98"/>
      <c r="UUO20" s="98"/>
      <c r="UUP20" s="98"/>
      <c r="UUQ20" s="98"/>
      <c r="UUR20" s="98"/>
      <c r="UUS20" s="98"/>
      <c r="UUT20" s="98"/>
      <c r="UUU20" s="98"/>
      <c r="UUV20" s="98"/>
      <c r="UUW20" s="98"/>
      <c r="UUX20" s="98"/>
      <c r="UUY20" s="98"/>
      <c r="UUZ20" s="98"/>
      <c r="UVA20" s="98"/>
      <c r="UVB20" s="98"/>
      <c r="UVC20" s="98"/>
      <c r="UVD20" s="98"/>
      <c r="UVE20" s="98"/>
      <c r="UVF20" s="98"/>
      <c r="UVG20" s="98"/>
      <c r="UVH20" s="98"/>
      <c r="UVI20" s="98"/>
      <c r="UVJ20" s="98"/>
      <c r="UVK20" s="98"/>
      <c r="UVL20" s="98"/>
      <c r="UVM20" s="98"/>
      <c r="UVN20" s="98"/>
      <c r="UVO20" s="98"/>
      <c r="UVP20" s="98"/>
      <c r="UVQ20" s="98"/>
      <c r="UVR20" s="98"/>
      <c r="UVS20" s="98"/>
      <c r="UVT20" s="98"/>
      <c r="UVU20" s="98"/>
      <c r="UVV20" s="98"/>
      <c r="UVW20" s="98"/>
      <c r="UVX20" s="98"/>
      <c r="UVY20" s="98"/>
      <c r="UVZ20" s="98"/>
      <c r="UWA20" s="98"/>
      <c r="UWB20" s="98"/>
      <c r="UWC20" s="98"/>
      <c r="UWD20" s="98"/>
      <c r="UWE20" s="98"/>
      <c r="UWF20" s="98"/>
      <c r="UWG20" s="98"/>
      <c r="UWH20" s="98"/>
      <c r="UWI20" s="98"/>
      <c r="UWJ20" s="98"/>
      <c r="UWK20" s="98"/>
      <c r="UWL20" s="98"/>
      <c r="UWM20" s="98"/>
      <c r="UWN20" s="98"/>
      <c r="UWO20" s="98"/>
      <c r="UWP20" s="98"/>
      <c r="UWQ20" s="98"/>
      <c r="UWR20" s="98"/>
      <c r="UWS20" s="98"/>
      <c r="UWT20" s="98"/>
      <c r="UWU20" s="98"/>
      <c r="UWV20" s="98"/>
      <c r="UWW20" s="98"/>
      <c r="UWX20" s="98"/>
      <c r="UWY20" s="98"/>
      <c r="UWZ20" s="98"/>
      <c r="UXA20" s="98"/>
      <c r="UXB20" s="98"/>
      <c r="UXC20" s="98"/>
      <c r="UXD20" s="98"/>
      <c r="UXE20" s="98"/>
      <c r="UXF20" s="98"/>
      <c r="UXG20" s="98"/>
      <c r="UXH20" s="98"/>
      <c r="UXI20" s="98"/>
      <c r="UXJ20" s="98"/>
      <c r="UXK20" s="98"/>
      <c r="UXL20" s="98"/>
      <c r="UXM20" s="98"/>
      <c r="UXN20" s="98"/>
      <c r="UXO20" s="98"/>
      <c r="UXP20" s="98"/>
      <c r="UXQ20" s="98"/>
      <c r="UXR20" s="98"/>
      <c r="UXS20" s="98"/>
      <c r="UXT20" s="98"/>
      <c r="UXU20" s="98"/>
      <c r="UXV20" s="98"/>
      <c r="UXW20" s="98"/>
      <c r="UXX20" s="98"/>
      <c r="UXY20" s="98"/>
      <c r="UXZ20" s="98"/>
      <c r="UYA20" s="98"/>
      <c r="UYB20" s="98"/>
      <c r="UYC20" s="98"/>
      <c r="UYD20" s="98"/>
      <c r="UYE20" s="98"/>
      <c r="UYF20" s="98"/>
      <c r="UYG20" s="98"/>
      <c r="UYH20" s="98"/>
      <c r="UYI20" s="98"/>
      <c r="UYJ20" s="98"/>
      <c r="UYK20" s="98"/>
      <c r="UYL20" s="98"/>
      <c r="UYM20" s="98"/>
      <c r="UYN20" s="98"/>
      <c r="UYO20" s="98"/>
      <c r="UYP20" s="98"/>
      <c r="UYQ20" s="98"/>
      <c r="UYR20" s="98"/>
      <c r="UYS20" s="98"/>
      <c r="UYT20" s="98"/>
      <c r="UYU20" s="98"/>
      <c r="UYV20" s="98"/>
      <c r="UYW20" s="98"/>
      <c r="UYX20" s="98"/>
      <c r="UYY20" s="98"/>
      <c r="UYZ20" s="98"/>
      <c r="UZA20" s="98"/>
      <c r="UZB20" s="98"/>
      <c r="UZC20" s="98"/>
      <c r="UZD20" s="98"/>
      <c r="UZE20" s="98"/>
      <c r="UZF20" s="98"/>
      <c r="UZG20" s="98"/>
      <c r="UZH20" s="98"/>
      <c r="UZI20" s="98"/>
      <c r="UZJ20" s="98"/>
      <c r="UZK20" s="98"/>
      <c r="UZL20" s="98"/>
      <c r="UZM20" s="98"/>
      <c r="UZN20" s="98"/>
      <c r="UZO20" s="98"/>
      <c r="UZP20" s="98"/>
      <c r="UZQ20" s="98"/>
      <c r="UZR20" s="98"/>
      <c r="UZS20" s="98"/>
      <c r="UZT20" s="98"/>
      <c r="UZU20" s="98"/>
      <c r="UZV20" s="98"/>
      <c r="UZW20" s="98"/>
      <c r="UZX20" s="98"/>
      <c r="UZY20" s="98"/>
      <c r="UZZ20" s="98"/>
      <c r="VAA20" s="98"/>
      <c r="VAB20" s="98"/>
      <c r="VAC20" s="98"/>
      <c r="VAD20" s="98"/>
      <c r="VAE20" s="98"/>
      <c r="VAF20" s="98"/>
      <c r="VAG20" s="98"/>
      <c r="VAH20" s="98"/>
      <c r="VAI20" s="98"/>
      <c r="VAJ20" s="98"/>
      <c r="VAK20" s="98"/>
      <c r="VAL20" s="98"/>
      <c r="VAM20" s="98"/>
      <c r="VAN20" s="98"/>
      <c r="VAO20" s="98"/>
      <c r="VAP20" s="98"/>
      <c r="VAQ20" s="98"/>
      <c r="VAR20" s="98"/>
      <c r="VAS20" s="98"/>
      <c r="VAT20" s="98"/>
      <c r="VAU20" s="98"/>
      <c r="VAV20" s="98"/>
      <c r="VAW20" s="98"/>
      <c r="VAX20" s="98"/>
      <c r="VAY20" s="98"/>
      <c r="VAZ20" s="98"/>
      <c r="VBA20" s="98"/>
      <c r="VBB20" s="98"/>
      <c r="VBC20" s="98"/>
      <c r="VBD20" s="98"/>
      <c r="VBE20" s="98"/>
      <c r="VBF20" s="98"/>
      <c r="VBG20" s="98"/>
      <c r="VBH20" s="98"/>
      <c r="VBI20" s="98"/>
      <c r="VBJ20" s="98"/>
      <c r="VBK20" s="98"/>
      <c r="VBL20" s="98"/>
      <c r="VBM20" s="98"/>
      <c r="VBN20" s="98"/>
      <c r="VBO20" s="98"/>
      <c r="VBP20" s="98"/>
      <c r="VBQ20" s="98"/>
      <c r="VBR20" s="98"/>
      <c r="VBS20" s="98"/>
      <c r="VBT20" s="98"/>
      <c r="VBU20" s="98"/>
      <c r="VBV20" s="98"/>
      <c r="VBW20" s="98"/>
      <c r="VBX20" s="98"/>
      <c r="VBY20" s="98"/>
      <c r="VBZ20" s="98"/>
      <c r="VCA20" s="98"/>
      <c r="VCB20" s="98"/>
      <c r="VCC20" s="98"/>
      <c r="VCD20" s="98"/>
      <c r="VCE20" s="98"/>
      <c r="VCF20" s="98"/>
      <c r="VCG20" s="98"/>
      <c r="VCH20" s="98"/>
      <c r="VCI20" s="98"/>
      <c r="VCJ20" s="98"/>
      <c r="VCK20" s="98"/>
      <c r="VCL20" s="98"/>
      <c r="VCM20" s="98"/>
      <c r="VCN20" s="98"/>
      <c r="VCO20" s="98"/>
      <c r="VCP20" s="98"/>
      <c r="VCQ20" s="98"/>
      <c r="VCR20" s="98"/>
      <c r="VCS20" s="98"/>
      <c r="VCT20" s="98"/>
      <c r="VCU20" s="98"/>
      <c r="VCV20" s="98"/>
      <c r="VCW20" s="98"/>
      <c r="VCX20" s="98"/>
      <c r="VCY20" s="98"/>
      <c r="VCZ20" s="98"/>
      <c r="VDA20" s="98"/>
      <c r="VDB20" s="98"/>
      <c r="VDC20" s="98"/>
      <c r="VDD20" s="98"/>
      <c r="VDE20" s="98"/>
      <c r="VDF20" s="98"/>
      <c r="VDG20" s="98"/>
      <c r="VDH20" s="98"/>
      <c r="VDI20" s="98"/>
      <c r="VDJ20" s="98"/>
      <c r="VDK20" s="98"/>
      <c r="VDL20" s="98"/>
      <c r="VDM20" s="98"/>
      <c r="VDN20" s="98"/>
      <c r="VDO20" s="98"/>
      <c r="VDP20" s="98"/>
      <c r="VDQ20" s="98"/>
      <c r="VDR20" s="98"/>
      <c r="VDS20" s="98"/>
      <c r="VDT20" s="98"/>
      <c r="VDU20" s="98"/>
      <c r="VDV20" s="98"/>
      <c r="VDW20" s="98"/>
      <c r="VDX20" s="98"/>
      <c r="VDY20" s="98"/>
      <c r="VDZ20" s="98"/>
      <c r="VEA20" s="98"/>
      <c r="VEB20" s="98"/>
      <c r="VEC20" s="98"/>
      <c r="VED20" s="98"/>
      <c r="VEE20" s="98"/>
      <c r="VEF20" s="98"/>
      <c r="VEG20" s="98"/>
      <c r="VEH20" s="98"/>
      <c r="VEI20" s="98"/>
      <c r="VEJ20" s="98"/>
      <c r="VEK20" s="98"/>
      <c r="VEL20" s="98"/>
      <c r="VEM20" s="98"/>
      <c r="VEN20" s="98"/>
      <c r="VEO20" s="98"/>
      <c r="VEP20" s="98"/>
      <c r="VEQ20" s="98"/>
      <c r="VER20" s="98"/>
      <c r="VES20" s="98"/>
      <c r="VET20" s="98"/>
      <c r="VEU20" s="98"/>
      <c r="VEV20" s="98"/>
      <c r="VEW20" s="98"/>
      <c r="VEX20" s="98"/>
      <c r="VEY20" s="98"/>
      <c r="VEZ20" s="98"/>
      <c r="VFA20" s="98"/>
      <c r="VFB20" s="98"/>
      <c r="VFC20" s="98"/>
      <c r="VFD20" s="98"/>
      <c r="VFE20" s="98"/>
      <c r="VFF20" s="98"/>
      <c r="VFG20" s="98"/>
      <c r="VFH20" s="98"/>
      <c r="VFI20" s="98"/>
      <c r="VFJ20" s="98"/>
      <c r="VFK20" s="98"/>
      <c r="VFL20" s="98"/>
      <c r="VFM20" s="98"/>
      <c r="VFN20" s="98"/>
      <c r="VFO20" s="98"/>
      <c r="VFP20" s="98"/>
      <c r="VFQ20" s="98"/>
      <c r="VFR20" s="98"/>
      <c r="VFS20" s="98"/>
      <c r="VFT20" s="98"/>
      <c r="VFU20" s="98"/>
      <c r="VFV20" s="98"/>
      <c r="VFW20" s="98"/>
      <c r="VFX20" s="98"/>
      <c r="VFY20" s="98"/>
      <c r="VFZ20" s="98"/>
      <c r="VGA20" s="98"/>
      <c r="VGB20" s="98"/>
      <c r="VGC20" s="98"/>
      <c r="VGD20" s="98"/>
      <c r="VGE20" s="98"/>
      <c r="VGF20" s="98"/>
      <c r="VGG20" s="98"/>
      <c r="VGH20" s="98"/>
      <c r="VGI20" s="98"/>
      <c r="VGJ20" s="98"/>
      <c r="VGK20" s="98"/>
      <c r="VGL20" s="98"/>
      <c r="VGM20" s="98"/>
      <c r="VGN20" s="98"/>
      <c r="VGO20" s="98"/>
      <c r="VGP20" s="98"/>
      <c r="VGQ20" s="98"/>
      <c r="VGR20" s="98"/>
      <c r="VGS20" s="98"/>
      <c r="VGT20" s="98"/>
      <c r="VGU20" s="98"/>
      <c r="VGV20" s="98"/>
      <c r="VGW20" s="98"/>
      <c r="VGX20" s="98"/>
      <c r="VGY20" s="98"/>
      <c r="VGZ20" s="98"/>
      <c r="VHA20" s="98"/>
      <c r="VHB20" s="98"/>
      <c r="VHC20" s="98"/>
      <c r="VHD20" s="98"/>
      <c r="VHE20" s="98"/>
      <c r="VHF20" s="98"/>
      <c r="VHG20" s="98"/>
      <c r="VHH20" s="98"/>
      <c r="VHI20" s="98"/>
      <c r="VHJ20" s="98"/>
      <c r="VHK20" s="98"/>
      <c r="VHL20" s="98"/>
      <c r="VHM20" s="98"/>
      <c r="VHN20" s="98"/>
      <c r="VHO20" s="98"/>
      <c r="VHP20" s="98"/>
      <c r="VHQ20" s="98"/>
      <c r="VHR20" s="98"/>
      <c r="VHS20" s="98"/>
      <c r="VHT20" s="98"/>
      <c r="VHU20" s="98"/>
      <c r="VHV20" s="98"/>
      <c r="VHW20" s="98"/>
      <c r="VHX20" s="98"/>
      <c r="VHY20" s="98"/>
      <c r="VHZ20" s="98"/>
      <c r="VIA20" s="98"/>
      <c r="VIB20" s="98"/>
      <c r="VIC20" s="98"/>
      <c r="VID20" s="98"/>
      <c r="VIE20" s="98"/>
      <c r="VIF20" s="98"/>
      <c r="VIG20" s="98"/>
      <c r="VIH20" s="98"/>
      <c r="VII20" s="98"/>
      <c r="VIJ20" s="98"/>
      <c r="VIK20" s="98"/>
      <c r="VIL20" s="98"/>
      <c r="VIM20" s="98"/>
      <c r="VIN20" s="98"/>
      <c r="VIO20" s="98"/>
      <c r="VIP20" s="98"/>
      <c r="VIQ20" s="98"/>
      <c r="VIR20" s="98"/>
      <c r="VIS20" s="98"/>
      <c r="VIT20" s="98"/>
      <c r="VIU20" s="98"/>
      <c r="VIV20" s="98"/>
      <c r="VIW20" s="98"/>
      <c r="VIX20" s="98"/>
      <c r="VIY20" s="98"/>
      <c r="VIZ20" s="98"/>
      <c r="VJA20" s="98"/>
      <c r="VJB20" s="98"/>
      <c r="VJC20" s="98"/>
      <c r="VJD20" s="98"/>
      <c r="VJE20" s="98"/>
      <c r="VJF20" s="98"/>
      <c r="VJG20" s="98"/>
      <c r="VJH20" s="98"/>
      <c r="VJI20" s="98"/>
      <c r="VJJ20" s="98"/>
      <c r="VJK20" s="98"/>
      <c r="VJL20" s="98"/>
      <c r="VJM20" s="98"/>
      <c r="VJN20" s="98"/>
      <c r="VJO20" s="98"/>
      <c r="VJP20" s="98"/>
      <c r="VJQ20" s="98"/>
      <c r="VJR20" s="98"/>
      <c r="VJS20" s="98"/>
      <c r="VJT20" s="98"/>
      <c r="VJU20" s="98"/>
      <c r="VJV20" s="98"/>
      <c r="VJW20" s="98"/>
      <c r="VJX20" s="98"/>
      <c r="VJY20" s="98"/>
      <c r="VJZ20" s="98"/>
      <c r="VKA20" s="98"/>
      <c r="VKB20" s="98"/>
      <c r="VKC20" s="98"/>
      <c r="VKD20" s="98"/>
      <c r="VKE20" s="98"/>
      <c r="VKF20" s="98"/>
      <c r="VKG20" s="98"/>
      <c r="VKH20" s="98"/>
      <c r="VKI20" s="98"/>
      <c r="VKJ20" s="98"/>
      <c r="VKK20" s="98"/>
      <c r="VKL20" s="98"/>
      <c r="VKM20" s="98"/>
      <c r="VKN20" s="98"/>
      <c r="VKO20" s="98"/>
      <c r="VKP20" s="98"/>
      <c r="VKQ20" s="98"/>
      <c r="VKR20" s="98"/>
      <c r="VKS20" s="98"/>
      <c r="VKT20" s="98"/>
      <c r="VKU20" s="98"/>
      <c r="VKV20" s="98"/>
      <c r="VKW20" s="98"/>
      <c r="VKX20" s="98"/>
      <c r="VKY20" s="98"/>
      <c r="VKZ20" s="98"/>
      <c r="VLA20" s="98"/>
      <c r="VLB20" s="98"/>
      <c r="VLC20" s="98"/>
      <c r="VLD20" s="98"/>
      <c r="VLE20" s="98"/>
      <c r="VLF20" s="98"/>
      <c r="VLG20" s="98"/>
      <c r="VLH20" s="98"/>
      <c r="VLI20" s="98"/>
      <c r="VLJ20" s="98"/>
      <c r="VLK20" s="98"/>
      <c r="VLL20" s="98"/>
      <c r="VLM20" s="98"/>
      <c r="VLN20" s="98"/>
      <c r="VLO20" s="98"/>
      <c r="VLP20" s="98"/>
      <c r="VLQ20" s="98"/>
      <c r="VLR20" s="98"/>
      <c r="VLS20" s="98"/>
      <c r="VLT20" s="98"/>
      <c r="VLU20" s="98"/>
      <c r="VLV20" s="98"/>
      <c r="VLW20" s="98"/>
      <c r="VLX20" s="98"/>
      <c r="VLY20" s="98"/>
      <c r="VLZ20" s="98"/>
      <c r="VMA20" s="98"/>
      <c r="VMB20" s="98"/>
      <c r="VMC20" s="98"/>
      <c r="VMD20" s="98"/>
      <c r="VME20" s="98"/>
      <c r="VMF20" s="98"/>
      <c r="VMG20" s="98"/>
      <c r="VMH20" s="98"/>
      <c r="VMI20" s="98"/>
      <c r="VMJ20" s="98"/>
      <c r="VMK20" s="98"/>
      <c r="VML20" s="98"/>
      <c r="VMM20" s="98"/>
      <c r="VMN20" s="98"/>
      <c r="VMO20" s="98"/>
      <c r="VMP20" s="98"/>
      <c r="VMQ20" s="98"/>
      <c r="VMR20" s="98"/>
      <c r="VMS20" s="98"/>
      <c r="VMT20" s="98"/>
      <c r="VMU20" s="98"/>
      <c r="VMV20" s="98"/>
      <c r="VMW20" s="98"/>
      <c r="VMX20" s="98"/>
      <c r="VMY20" s="98"/>
      <c r="VMZ20" s="98"/>
      <c r="VNA20" s="98"/>
      <c r="VNB20" s="98"/>
      <c r="VNC20" s="98"/>
      <c r="VND20" s="98"/>
      <c r="VNE20" s="98"/>
      <c r="VNF20" s="98"/>
      <c r="VNG20" s="98"/>
      <c r="VNH20" s="98"/>
      <c r="VNI20" s="98"/>
      <c r="VNJ20" s="98"/>
      <c r="VNK20" s="98"/>
      <c r="VNL20" s="98"/>
      <c r="VNM20" s="98"/>
      <c r="VNN20" s="98"/>
      <c r="VNO20" s="98"/>
      <c r="VNP20" s="98"/>
      <c r="VNQ20" s="98"/>
      <c r="VNR20" s="98"/>
      <c r="VNS20" s="98"/>
      <c r="VNT20" s="98"/>
      <c r="VNU20" s="98"/>
      <c r="VNV20" s="98"/>
      <c r="VNW20" s="98"/>
      <c r="VNX20" s="98"/>
      <c r="VNY20" s="98"/>
      <c r="VNZ20" s="98"/>
      <c r="VOA20" s="98"/>
      <c r="VOB20" s="98"/>
      <c r="VOC20" s="98"/>
      <c r="VOD20" s="98"/>
      <c r="VOE20" s="98"/>
      <c r="VOF20" s="98"/>
      <c r="VOG20" s="98"/>
      <c r="VOH20" s="98"/>
      <c r="VOI20" s="98"/>
      <c r="VOJ20" s="98"/>
      <c r="VOK20" s="98"/>
      <c r="VOL20" s="98"/>
      <c r="VOM20" s="98"/>
      <c r="VON20" s="98"/>
      <c r="VOO20" s="98"/>
      <c r="VOP20" s="98"/>
      <c r="VOQ20" s="98"/>
      <c r="VOR20" s="98"/>
      <c r="VOS20" s="98"/>
      <c r="VOT20" s="98"/>
      <c r="VOU20" s="98"/>
      <c r="VOV20" s="98"/>
      <c r="VOW20" s="98"/>
      <c r="VOX20" s="98"/>
      <c r="VOY20" s="98"/>
      <c r="VOZ20" s="98"/>
      <c r="VPA20" s="98"/>
      <c r="VPB20" s="98"/>
      <c r="VPC20" s="98"/>
      <c r="VPD20" s="98"/>
      <c r="VPE20" s="98"/>
      <c r="VPF20" s="98"/>
      <c r="VPG20" s="98"/>
      <c r="VPH20" s="98"/>
      <c r="VPI20" s="98"/>
      <c r="VPJ20" s="98"/>
      <c r="VPK20" s="98"/>
      <c r="VPL20" s="98"/>
      <c r="VPM20" s="98"/>
      <c r="VPN20" s="98"/>
      <c r="VPO20" s="98"/>
      <c r="VPP20" s="98"/>
      <c r="VPQ20" s="98"/>
      <c r="VPR20" s="98"/>
      <c r="VPS20" s="98"/>
      <c r="VPT20" s="98"/>
      <c r="VPU20" s="98"/>
      <c r="VPV20" s="98"/>
      <c r="VPW20" s="98"/>
      <c r="VPX20" s="98"/>
      <c r="VPY20" s="98"/>
      <c r="VPZ20" s="98"/>
      <c r="VQA20" s="98"/>
      <c r="VQB20" s="98"/>
      <c r="VQC20" s="98"/>
      <c r="VQD20" s="98"/>
      <c r="VQE20" s="98"/>
      <c r="VQF20" s="98"/>
      <c r="VQG20" s="98"/>
      <c r="VQH20" s="98"/>
      <c r="VQI20" s="98"/>
      <c r="VQJ20" s="98"/>
      <c r="VQK20" s="98"/>
      <c r="VQL20" s="98"/>
      <c r="VQM20" s="98"/>
      <c r="VQN20" s="98"/>
      <c r="VQO20" s="98"/>
      <c r="VQP20" s="98"/>
      <c r="VQQ20" s="98"/>
      <c r="VQR20" s="98"/>
      <c r="VQS20" s="98"/>
      <c r="VQT20" s="98"/>
      <c r="VQU20" s="98"/>
      <c r="VQV20" s="98"/>
      <c r="VQW20" s="98"/>
      <c r="VQX20" s="98"/>
      <c r="VQY20" s="98"/>
      <c r="VQZ20" s="98"/>
      <c r="VRA20" s="98"/>
      <c r="VRB20" s="98"/>
      <c r="VRC20" s="98"/>
      <c r="VRD20" s="98"/>
      <c r="VRE20" s="98"/>
      <c r="VRF20" s="98"/>
      <c r="VRG20" s="98"/>
      <c r="VRH20" s="98"/>
      <c r="VRI20" s="98"/>
      <c r="VRJ20" s="98"/>
      <c r="VRK20" s="98"/>
      <c r="VRL20" s="98"/>
      <c r="VRM20" s="98"/>
      <c r="VRN20" s="98"/>
      <c r="VRO20" s="98"/>
      <c r="VRP20" s="98"/>
      <c r="VRQ20" s="98"/>
      <c r="VRR20" s="98"/>
      <c r="VRS20" s="98"/>
      <c r="VRT20" s="98"/>
      <c r="VRU20" s="98"/>
      <c r="VRV20" s="98"/>
      <c r="VRW20" s="98"/>
      <c r="VRX20" s="98"/>
      <c r="VRY20" s="98"/>
      <c r="VRZ20" s="98"/>
      <c r="VSA20" s="98"/>
      <c r="VSB20" s="98"/>
      <c r="VSC20" s="98"/>
      <c r="VSD20" s="98"/>
      <c r="VSE20" s="98"/>
      <c r="VSF20" s="98"/>
      <c r="VSG20" s="98"/>
      <c r="VSH20" s="98"/>
      <c r="VSI20" s="98"/>
      <c r="VSJ20" s="98"/>
      <c r="VSK20" s="98"/>
      <c r="VSL20" s="98"/>
      <c r="VSM20" s="98"/>
      <c r="VSN20" s="98"/>
      <c r="VSO20" s="98"/>
      <c r="VSP20" s="98"/>
      <c r="VSQ20" s="98"/>
      <c r="VSR20" s="98"/>
      <c r="VSS20" s="98"/>
      <c r="VST20" s="98"/>
      <c r="VSU20" s="98"/>
      <c r="VSV20" s="98"/>
      <c r="VSW20" s="98"/>
      <c r="VSX20" s="98"/>
      <c r="VSY20" s="98"/>
      <c r="VSZ20" s="98"/>
      <c r="VTA20" s="98"/>
      <c r="VTB20" s="98"/>
      <c r="VTC20" s="98"/>
      <c r="VTD20" s="98"/>
      <c r="VTE20" s="98"/>
      <c r="VTF20" s="98"/>
      <c r="VTG20" s="98"/>
      <c r="VTH20" s="98"/>
      <c r="VTI20" s="98"/>
      <c r="VTJ20" s="98"/>
      <c r="VTK20" s="98"/>
      <c r="VTL20" s="98"/>
      <c r="VTM20" s="98"/>
      <c r="VTN20" s="98"/>
      <c r="VTO20" s="98"/>
      <c r="VTP20" s="98"/>
      <c r="VTQ20" s="98"/>
      <c r="VTR20" s="98"/>
      <c r="VTS20" s="98"/>
      <c r="VTT20" s="98"/>
      <c r="VTU20" s="98"/>
      <c r="VTV20" s="98"/>
      <c r="VTW20" s="98"/>
      <c r="VTX20" s="98"/>
      <c r="VTY20" s="98"/>
      <c r="VTZ20" s="98"/>
      <c r="VUA20" s="98"/>
      <c r="VUB20" s="98"/>
      <c r="VUC20" s="98"/>
      <c r="VUD20" s="98"/>
      <c r="VUE20" s="98"/>
      <c r="VUF20" s="98"/>
      <c r="VUG20" s="98"/>
      <c r="VUH20" s="98"/>
      <c r="VUI20" s="98"/>
      <c r="VUJ20" s="98"/>
      <c r="VUK20" s="98"/>
      <c r="VUL20" s="98"/>
      <c r="VUM20" s="98"/>
      <c r="VUN20" s="98"/>
      <c r="VUO20" s="98"/>
      <c r="VUP20" s="98"/>
      <c r="VUQ20" s="98"/>
      <c r="VUR20" s="98"/>
      <c r="VUS20" s="98"/>
      <c r="VUT20" s="98"/>
      <c r="VUU20" s="98"/>
      <c r="VUV20" s="98"/>
      <c r="VUW20" s="98"/>
      <c r="VUX20" s="98"/>
      <c r="VUY20" s="98"/>
      <c r="VUZ20" s="98"/>
      <c r="VVA20" s="98"/>
      <c r="VVB20" s="98"/>
      <c r="VVC20" s="98"/>
      <c r="VVD20" s="98"/>
      <c r="VVE20" s="98"/>
      <c r="VVF20" s="98"/>
      <c r="VVG20" s="98"/>
      <c r="VVH20" s="98"/>
      <c r="VVI20" s="98"/>
      <c r="VVJ20" s="98"/>
      <c r="VVK20" s="98"/>
      <c r="VVL20" s="98"/>
      <c r="VVM20" s="98"/>
      <c r="VVN20" s="98"/>
      <c r="VVO20" s="98"/>
      <c r="VVP20" s="98"/>
      <c r="VVQ20" s="98"/>
      <c r="VVR20" s="98"/>
      <c r="VVS20" s="98"/>
      <c r="VVT20" s="98"/>
      <c r="VVU20" s="98"/>
      <c r="VVV20" s="98"/>
      <c r="VVW20" s="98"/>
      <c r="VVX20" s="98"/>
      <c r="VVY20" s="98"/>
      <c r="VVZ20" s="98"/>
      <c r="VWA20" s="98"/>
      <c r="VWB20" s="98"/>
      <c r="VWC20" s="98"/>
      <c r="VWD20" s="98"/>
      <c r="VWE20" s="98"/>
      <c r="VWF20" s="98"/>
      <c r="VWG20" s="98"/>
      <c r="VWH20" s="98"/>
      <c r="VWI20" s="98"/>
      <c r="VWJ20" s="98"/>
      <c r="VWK20" s="98"/>
      <c r="VWL20" s="98"/>
      <c r="VWM20" s="98"/>
      <c r="VWN20" s="98"/>
      <c r="VWO20" s="98"/>
      <c r="VWP20" s="98"/>
      <c r="VWQ20" s="98"/>
      <c r="VWR20" s="98"/>
      <c r="VWS20" s="98"/>
      <c r="VWT20" s="98"/>
      <c r="VWU20" s="98"/>
      <c r="VWV20" s="98"/>
      <c r="VWW20" s="98"/>
      <c r="VWX20" s="98"/>
      <c r="VWY20" s="98"/>
      <c r="VWZ20" s="98"/>
      <c r="VXA20" s="98"/>
      <c r="VXB20" s="98"/>
      <c r="VXC20" s="98"/>
      <c r="VXD20" s="98"/>
      <c r="VXE20" s="98"/>
      <c r="VXF20" s="98"/>
      <c r="VXG20" s="98"/>
      <c r="VXH20" s="98"/>
      <c r="VXI20" s="98"/>
      <c r="VXJ20" s="98"/>
      <c r="VXK20" s="98"/>
      <c r="VXL20" s="98"/>
      <c r="VXM20" s="98"/>
      <c r="VXN20" s="98"/>
      <c r="VXO20" s="98"/>
      <c r="VXP20" s="98"/>
      <c r="VXQ20" s="98"/>
      <c r="VXR20" s="98"/>
      <c r="VXS20" s="98"/>
      <c r="VXT20" s="98"/>
      <c r="VXU20" s="98"/>
      <c r="VXV20" s="98"/>
      <c r="VXW20" s="98"/>
      <c r="VXX20" s="98"/>
      <c r="VXY20" s="98"/>
      <c r="VXZ20" s="98"/>
      <c r="VYA20" s="98"/>
      <c r="VYB20" s="98"/>
      <c r="VYC20" s="98"/>
      <c r="VYD20" s="98"/>
      <c r="VYE20" s="98"/>
      <c r="VYF20" s="98"/>
      <c r="VYG20" s="98"/>
      <c r="VYH20" s="98"/>
      <c r="VYI20" s="98"/>
      <c r="VYJ20" s="98"/>
      <c r="VYK20" s="98"/>
      <c r="VYL20" s="98"/>
      <c r="VYM20" s="98"/>
      <c r="VYN20" s="98"/>
      <c r="VYO20" s="98"/>
      <c r="VYP20" s="98"/>
      <c r="VYQ20" s="98"/>
      <c r="VYR20" s="98"/>
      <c r="VYS20" s="98"/>
      <c r="VYT20" s="98"/>
      <c r="VYU20" s="98"/>
      <c r="VYV20" s="98"/>
      <c r="VYW20" s="98"/>
      <c r="VYX20" s="98"/>
      <c r="VYY20" s="98"/>
      <c r="VYZ20" s="98"/>
      <c r="VZA20" s="98"/>
      <c r="VZB20" s="98"/>
      <c r="VZC20" s="98"/>
      <c r="VZD20" s="98"/>
      <c r="VZE20" s="98"/>
      <c r="VZF20" s="98"/>
      <c r="VZG20" s="98"/>
      <c r="VZH20" s="98"/>
      <c r="VZI20" s="98"/>
      <c r="VZJ20" s="98"/>
      <c r="VZK20" s="98"/>
      <c r="VZL20" s="98"/>
      <c r="VZM20" s="98"/>
      <c r="VZN20" s="98"/>
      <c r="VZO20" s="98"/>
      <c r="VZP20" s="98"/>
      <c r="VZQ20" s="98"/>
      <c r="VZR20" s="98"/>
      <c r="VZS20" s="98"/>
      <c r="VZT20" s="98"/>
      <c r="VZU20" s="98"/>
      <c r="VZV20" s="98"/>
      <c r="VZW20" s="98"/>
      <c r="VZX20" s="98"/>
      <c r="VZY20" s="98"/>
      <c r="VZZ20" s="98"/>
      <c r="WAA20" s="98"/>
      <c r="WAB20" s="98"/>
      <c r="WAC20" s="98"/>
      <c r="WAD20" s="98"/>
      <c r="WAE20" s="98"/>
      <c r="WAF20" s="98"/>
      <c r="WAG20" s="98"/>
      <c r="WAH20" s="98"/>
      <c r="WAI20" s="98"/>
      <c r="WAJ20" s="98"/>
      <c r="WAK20" s="98"/>
      <c r="WAL20" s="98"/>
      <c r="WAM20" s="98"/>
      <c r="WAN20" s="98"/>
      <c r="WAO20" s="98"/>
      <c r="WAP20" s="98"/>
      <c r="WAQ20" s="98"/>
      <c r="WAR20" s="98"/>
      <c r="WAS20" s="98"/>
      <c r="WAT20" s="98"/>
      <c r="WAU20" s="98"/>
      <c r="WAV20" s="98"/>
      <c r="WAW20" s="98"/>
      <c r="WAX20" s="98"/>
      <c r="WAY20" s="98"/>
      <c r="WAZ20" s="98"/>
      <c r="WBA20" s="98"/>
      <c r="WBB20" s="98"/>
      <c r="WBC20" s="98"/>
      <c r="WBD20" s="98"/>
      <c r="WBE20" s="98"/>
      <c r="WBF20" s="98"/>
      <c r="WBG20" s="98"/>
      <c r="WBH20" s="98"/>
      <c r="WBI20" s="98"/>
      <c r="WBJ20" s="98"/>
      <c r="WBK20" s="98"/>
      <c r="WBL20" s="98"/>
      <c r="WBM20" s="98"/>
      <c r="WBN20" s="98"/>
      <c r="WBO20" s="98"/>
      <c r="WBP20" s="98"/>
      <c r="WBQ20" s="98"/>
      <c r="WBR20" s="98"/>
      <c r="WBS20" s="98"/>
      <c r="WBT20" s="98"/>
      <c r="WBU20" s="98"/>
      <c r="WBV20" s="98"/>
      <c r="WBW20" s="98"/>
      <c r="WBX20" s="98"/>
      <c r="WBY20" s="98"/>
      <c r="WBZ20" s="98"/>
      <c r="WCA20" s="98"/>
      <c r="WCB20" s="98"/>
      <c r="WCC20" s="98"/>
      <c r="WCD20" s="98"/>
      <c r="WCE20" s="98"/>
      <c r="WCF20" s="98"/>
      <c r="WCG20" s="98"/>
      <c r="WCH20" s="98"/>
      <c r="WCI20" s="98"/>
      <c r="WCJ20" s="98"/>
      <c r="WCK20" s="98"/>
      <c r="WCL20" s="98"/>
      <c r="WCM20" s="98"/>
      <c r="WCN20" s="98"/>
      <c r="WCO20" s="98"/>
      <c r="WCP20" s="98"/>
      <c r="WCQ20" s="98"/>
      <c r="WCR20" s="98"/>
      <c r="WCS20" s="98"/>
      <c r="WCT20" s="98"/>
      <c r="WCU20" s="98"/>
      <c r="WCV20" s="98"/>
      <c r="WCW20" s="98"/>
      <c r="WCX20" s="98"/>
      <c r="WCY20" s="98"/>
      <c r="WCZ20" s="98"/>
      <c r="WDA20" s="98"/>
      <c r="WDB20" s="98"/>
      <c r="WDC20" s="98"/>
      <c r="WDD20" s="98"/>
      <c r="WDE20" s="98"/>
      <c r="WDF20" s="98"/>
      <c r="WDG20" s="98"/>
      <c r="WDH20" s="98"/>
      <c r="WDI20" s="98"/>
      <c r="WDJ20" s="98"/>
      <c r="WDK20" s="98"/>
      <c r="WDL20" s="98"/>
      <c r="WDM20" s="98"/>
      <c r="WDN20" s="98"/>
      <c r="WDO20" s="98"/>
      <c r="WDP20" s="98"/>
      <c r="WDQ20" s="98"/>
      <c r="WDR20" s="98"/>
      <c r="WDS20" s="98"/>
      <c r="WDT20" s="98"/>
      <c r="WDU20" s="98"/>
      <c r="WDV20" s="98"/>
      <c r="WDW20" s="98"/>
      <c r="WDX20" s="98"/>
      <c r="WDY20" s="98"/>
      <c r="WDZ20" s="98"/>
      <c r="WEA20" s="98"/>
      <c r="WEB20" s="98"/>
      <c r="WEC20" s="98"/>
      <c r="WED20" s="98"/>
      <c r="WEE20" s="98"/>
      <c r="WEF20" s="98"/>
      <c r="WEG20" s="98"/>
      <c r="WEH20" s="98"/>
      <c r="WEI20" s="98"/>
      <c r="WEJ20" s="98"/>
      <c r="WEK20" s="98"/>
      <c r="WEL20" s="98"/>
      <c r="WEM20" s="98"/>
      <c r="WEN20" s="98"/>
      <c r="WEO20" s="98"/>
      <c r="WEP20" s="98"/>
      <c r="WEQ20" s="98"/>
      <c r="WER20" s="98"/>
      <c r="WES20" s="98"/>
      <c r="WET20" s="98"/>
      <c r="WEU20" s="98"/>
      <c r="WEV20" s="98"/>
      <c r="WEW20" s="98"/>
      <c r="WEX20" s="98"/>
      <c r="WEY20" s="98"/>
      <c r="WEZ20" s="98"/>
      <c r="WFA20" s="98"/>
      <c r="WFB20" s="98"/>
      <c r="WFC20" s="98"/>
      <c r="WFD20" s="98"/>
      <c r="WFE20" s="98"/>
      <c r="WFF20" s="98"/>
      <c r="WFG20" s="98"/>
      <c r="WFH20" s="98"/>
      <c r="WFI20" s="98"/>
      <c r="WFJ20" s="98"/>
      <c r="WFK20" s="98"/>
      <c r="WFL20" s="98"/>
      <c r="WFM20" s="98"/>
      <c r="WFN20" s="98"/>
      <c r="WFO20" s="98"/>
      <c r="WFP20" s="98"/>
      <c r="WFQ20" s="98"/>
      <c r="WFR20" s="98"/>
      <c r="WFS20" s="98"/>
      <c r="WFT20" s="98"/>
      <c r="WFU20" s="98"/>
      <c r="WFV20" s="98"/>
      <c r="WFW20" s="98"/>
      <c r="WFX20" s="98"/>
      <c r="WFY20" s="98"/>
      <c r="WFZ20" s="98"/>
      <c r="WGA20" s="98"/>
      <c r="WGB20" s="98"/>
      <c r="WGC20" s="98"/>
      <c r="WGD20" s="98"/>
      <c r="WGE20" s="98"/>
      <c r="WGF20" s="98"/>
      <c r="WGG20" s="98"/>
      <c r="WGH20" s="98"/>
      <c r="WGI20" s="98"/>
      <c r="WGJ20" s="98"/>
      <c r="WGK20" s="98"/>
      <c r="WGL20" s="98"/>
      <c r="WGM20" s="98"/>
      <c r="WGN20" s="98"/>
      <c r="WGO20" s="98"/>
      <c r="WGP20" s="98"/>
      <c r="WGQ20" s="98"/>
      <c r="WGR20" s="98"/>
      <c r="WGS20" s="98"/>
      <c r="WGT20" s="98"/>
      <c r="WGU20" s="98"/>
      <c r="WGV20" s="98"/>
      <c r="WGW20" s="98"/>
      <c r="WGX20" s="98"/>
      <c r="WGY20" s="98"/>
      <c r="WGZ20" s="98"/>
      <c r="WHA20" s="98"/>
      <c r="WHB20" s="98"/>
      <c r="WHC20" s="98"/>
      <c r="WHD20" s="98"/>
      <c r="WHE20" s="98"/>
      <c r="WHF20" s="98"/>
      <c r="WHG20" s="98"/>
      <c r="WHH20" s="98"/>
      <c r="WHI20" s="98"/>
      <c r="WHJ20" s="98"/>
      <c r="WHK20" s="98"/>
      <c r="WHL20" s="98"/>
      <c r="WHM20" s="98"/>
      <c r="WHN20" s="98"/>
      <c r="WHO20" s="98"/>
      <c r="WHP20" s="98"/>
      <c r="WHQ20" s="98"/>
      <c r="WHR20" s="98"/>
      <c r="WHS20" s="98"/>
      <c r="WHT20" s="98"/>
      <c r="WHU20" s="98"/>
      <c r="WHV20" s="98"/>
      <c r="WHW20" s="98"/>
      <c r="WHX20" s="98"/>
      <c r="WHY20" s="98"/>
      <c r="WHZ20" s="98"/>
      <c r="WIA20" s="98"/>
      <c r="WIB20" s="98"/>
      <c r="WIC20" s="98"/>
      <c r="WID20" s="98"/>
      <c r="WIE20" s="98"/>
      <c r="WIF20" s="98"/>
      <c r="WIG20" s="98"/>
      <c r="WIH20" s="98"/>
      <c r="WII20" s="98"/>
      <c r="WIJ20" s="98"/>
      <c r="WIK20" s="98"/>
      <c r="WIL20" s="98"/>
      <c r="WIM20" s="98"/>
      <c r="WIN20" s="98"/>
      <c r="WIO20" s="98"/>
      <c r="WIP20" s="98"/>
      <c r="WIQ20" s="98"/>
      <c r="WIR20" s="98"/>
      <c r="WIS20" s="98"/>
      <c r="WIT20" s="98"/>
      <c r="WIU20" s="98"/>
      <c r="WIV20" s="98"/>
      <c r="WIW20" s="98"/>
      <c r="WIX20" s="98"/>
      <c r="WIY20" s="98"/>
      <c r="WIZ20" s="98"/>
      <c r="WJA20" s="98"/>
      <c r="WJB20" s="98"/>
      <c r="WJC20" s="98"/>
      <c r="WJD20" s="98"/>
      <c r="WJE20" s="98"/>
      <c r="WJF20" s="98"/>
      <c r="WJG20" s="98"/>
      <c r="WJH20" s="98"/>
      <c r="WJI20" s="98"/>
      <c r="WJJ20" s="98"/>
      <c r="WJK20" s="98"/>
      <c r="WJL20" s="98"/>
      <c r="WJM20" s="98"/>
      <c r="WJN20" s="98"/>
      <c r="WJO20" s="98"/>
      <c r="WJP20" s="98"/>
      <c r="WJQ20" s="98"/>
      <c r="WJR20" s="98"/>
      <c r="WJS20" s="98"/>
      <c r="WJT20" s="98"/>
      <c r="WJU20" s="98"/>
      <c r="WJV20" s="98"/>
      <c r="WJW20" s="98"/>
      <c r="WJX20" s="98"/>
      <c r="WJY20" s="98"/>
      <c r="WJZ20" s="98"/>
      <c r="WKA20" s="98"/>
      <c r="WKB20" s="98"/>
      <c r="WKC20" s="98"/>
      <c r="WKD20" s="98"/>
      <c r="WKE20" s="98"/>
      <c r="WKF20" s="98"/>
      <c r="WKG20" s="98"/>
      <c r="WKH20" s="98"/>
      <c r="WKI20" s="98"/>
      <c r="WKJ20" s="98"/>
      <c r="WKK20" s="98"/>
      <c r="WKL20" s="98"/>
      <c r="WKM20" s="98"/>
      <c r="WKN20" s="98"/>
      <c r="WKO20" s="98"/>
      <c r="WKP20" s="98"/>
      <c r="WKQ20" s="98"/>
      <c r="WKR20" s="98"/>
      <c r="WKS20" s="98"/>
      <c r="WKT20" s="98"/>
      <c r="WKU20" s="98"/>
      <c r="WKV20" s="98"/>
      <c r="WKW20" s="98"/>
      <c r="WKX20" s="98"/>
      <c r="WKY20" s="98"/>
      <c r="WKZ20" s="98"/>
      <c r="WLA20" s="98"/>
      <c r="WLB20" s="98"/>
      <c r="WLC20" s="98"/>
      <c r="WLD20" s="98"/>
      <c r="WLE20" s="98"/>
      <c r="WLF20" s="98"/>
      <c r="WLG20" s="98"/>
      <c r="WLH20" s="98"/>
      <c r="WLI20" s="98"/>
      <c r="WLJ20" s="98"/>
      <c r="WLK20" s="98"/>
      <c r="WLL20" s="98"/>
      <c r="WLM20" s="98"/>
      <c r="WLN20" s="98"/>
      <c r="WLO20" s="98"/>
      <c r="WLP20" s="98"/>
      <c r="WLQ20" s="98"/>
      <c r="WLR20" s="98"/>
      <c r="WLS20" s="98"/>
      <c r="WLT20" s="98"/>
      <c r="WLU20" s="98"/>
      <c r="WLV20" s="98"/>
      <c r="WLW20" s="98"/>
      <c r="WLX20" s="98"/>
      <c r="WLY20" s="98"/>
      <c r="WLZ20" s="98"/>
      <c r="WMA20" s="98"/>
      <c r="WMB20" s="98"/>
      <c r="WMC20" s="98"/>
      <c r="WMD20" s="98"/>
      <c r="WME20" s="98"/>
      <c r="WMF20" s="98"/>
      <c r="WMG20" s="98"/>
      <c r="WMH20" s="98"/>
      <c r="WMI20" s="98"/>
      <c r="WMJ20" s="98"/>
      <c r="WMK20" s="98"/>
      <c r="WML20" s="98"/>
      <c r="WMM20" s="98"/>
      <c r="WMN20" s="98"/>
      <c r="WMO20" s="98"/>
      <c r="WMP20" s="98"/>
      <c r="WMQ20" s="98"/>
      <c r="WMR20" s="98"/>
      <c r="WMS20" s="98"/>
      <c r="WMT20" s="98"/>
      <c r="WMU20" s="98"/>
      <c r="WMV20" s="98"/>
      <c r="WMW20" s="98"/>
      <c r="WMX20" s="98"/>
      <c r="WMY20" s="98"/>
      <c r="WMZ20" s="98"/>
      <c r="WNA20" s="98"/>
      <c r="WNB20" s="98"/>
      <c r="WNC20" s="98"/>
      <c r="WND20" s="98"/>
      <c r="WNE20" s="98"/>
      <c r="WNF20" s="98"/>
      <c r="WNG20" s="98"/>
      <c r="WNH20" s="98"/>
      <c r="WNI20" s="98"/>
      <c r="WNJ20" s="98"/>
      <c r="WNK20" s="98"/>
      <c r="WNL20" s="98"/>
      <c r="WNM20" s="98"/>
      <c r="WNN20" s="98"/>
      <c r="WNO20" s="98"/>
      <c r="WNP20" s="98"/>
      <c r="WNQ20" s="98"/>
      <c r="WNR20" s="98"/>
      <c r="WNS20" s="98"/>
      <c r="WNT20" s="98"/>
      <c r="WNU20" s="98"/>
      <c r="WNV20" s="98"/>
      <c r="WNW20" s="98"/>
      <c r="WNX20" s="98"/>
      <c r="WNY20" s="98"/>
      <c r="WNZ20" s="98"/>
      <c r="WOA20" s="98"/>
      <c r="WOB20" s="98"/>
      <c r="WOC20" s="98"/>
      <c r="WOD20" s="98"/>
      <c r="WOE20" s="98"/>
      <c r="WOF20" s="98"/>
      <c r="WOG20" s="98"/>
      <c r="WOH20" s="98"/>
      <c r="WOI20" s="98"/>
      <c r="WOJ20" s="98"/>
      <c r="WOK20" s="98"/>
      <c r="WOL20" s="98"/>
      <c r="WOM20" s="98"/>
      <c r="WON20" s="98"/>
      <c r="WOO20" s="98"/>
      <c r="WOP20" s="98"/>
      <c r="WOQ20" s="98"/>
      <c r="WOR20" s="98"/>
      <c r="WOS20" s="98"/>
      <c r="WOT20" s="98"/>
      <c r="WOU20" s="98"/>
      <c r="WOV20" s="98"/>
      <c r="WOW20" s="98"/>
      <c r="WOX20" s="98"/>
      <c r="WOY20" s="98"/>
      <c r="WOZ20" s="98"/>
      <c r="WPA20" s="98"/>
      <c r="WPB20" s="98"/>
      <c r="WPC20" s="98"/>
      <c r="WPD20" s="98"/>
      <c r="WPE20" s="98"/>
      <c r="WPF20" s="98"/>
      <c r="WPG20" s="98"/>
      <c r="WPH20" s="98"/>
      <c r="WPI20" s="98"/>
      <c r="WPJ20" s="98"/>
      <c r="WPK20" s="98"/>
      <c r="WPL20" s="98"/>
      <c r="WPM20" s="98"/>
      <c r="WPN20" s="98"/>
      <c r="WPO20" s="98"/>
      <c r="WPP20" s="98"/>
      <c r="WPQ20" s="98"/>
      <c r="WPR20" s="98"/>
      <c r="WPS20" s="98"/>
      <c r="WPT20" s="98"/>
      <c r="WPU20" s="98"/>
      <c r="WPV20" s="98"/>
      <c r="WPW20" s="98"/>
      <c r="WPX20" s="98"/>
      <c r="WPY20" s="98"/>
      <c r="WPZ20" s="98"/>
      <c r="WQA20" s="98"/>
      <c r="WQB20" s="98"/>
      <c r="WQC20" s="98"/>
      <c r="WQD20" s="98"/>
      <c r="WQE20" s="98"/>
      <c r="WQF20" s="98"/>
      <c r="WQG20" s="98"/>
      <c r="WQH20" s="98"/>
      <c r="WQI20" s="98"/>
      <c r="WQJ20" s="98"/>
      <c r="WQK20" s="98"/>
      <c r="WQL20" s="98"/>
      <c r="WQM20" s="98"/>
      <c r="WQN20" s="98"/>
      <c r="WQO20" s="98"/>
      <c r="WQP20" s="98"/>
      <c r="WQQ20" s="98"/>
      <c r="WQR20" s="98"/>
      <c r="WQS20" s="98"/>
      <c r="WQT20" s="98"/>
      <c r="WQU20" s="98"/>
      <c r="WQV20" s="98"/>
      <c r="WQW20" s="98"/>
      <c r="WQX20" s="98"/>
      <c r="WQY20" s="98"/>
      <c r="WQZ20" s="98"/>
      <c r="WRA20" s="98"/>
      <c r="WRB20" s="98"/>
      <c r="WRC20" s="98"/>
      <c r="WRD20" s="98"/>
      <c r="WRE20" s="98"/>
      <c r="WRF20" s="98"/>
      <c r="WRG20" s="98"/>
      <c r="WRH20" s="98"/>
      <c r="WRI20" s="98"/>
      <c r="WRJ20" s="98"/>
      <c r="WRK20" s="98"/>
      <c r="WRL20" s="98"/>
      <c r="WRM20" s="98"/>
      <c r="WRN20" s="98"/>
      <c r="WRO20" s="98"/>
      <c r="WRP20" s="98"/>
      <c r="WRQ20" s="98"/>
      <c r="WRR20" s="98"/>
      <c r="WRS20" s="98"/>
      <c r="WRT20" s="98"/>
      <c r="WRU20" s="98"/>
      <c r="WRV20" s="98"/>
      <c r="WRW20" s="98"/>
      <c r="WRX20" s="98"/>
      <c r="WRY20" s="98"/>
      <c r="WRZ20" s="98"/>
      <c r="WSA20" s="98"/>
      <c r="WSB20" s="98"/>
      <c r="WSC20" s="98"/>
      <c r="WSD20" s="98"/>
      <c r="WSE20" s="98"/>
      <c r="WSF20" s="98"/>
      <c r="WSG20" s="98"/>
      <c r="WSH20" s="98"/>
      <c r="WSI20" s="98"/>
      <c r="WSJ20" s="98"/>
      <c r="WSK20" s="98"/>
      <c r="WSL20" s="98"/>
      <c r="WSM20" s="98"/>
      <c r="WSN20" s="98"/>
      <c r="WSO20" s="98"/>
      <c r="WSP20" s="98"/>
      <c r="WSQ20" s="98"/>
      <c r="WSR20" s="98"/>
      <c r="WSS20" s="98"/>
      <c r="WST20" s="98"/>
      <c r="WSU20" s="98"/>
      <c r="WSV20" s="98"/>
      <c r="WSW20" s="98"/>
      <c r="WSX20" s="98"/>
      <c r="WSY20" s="98"/>
      <c r="WSZ20" s="98"/>
      <c r="WTA20" s="98"/>
      <c r="WTB20" s="98"/>
      <c r="WTC20" s="98"/>
      <c r="WTD20" s="98"/>
      <c r="WTE20" s="98"/>
      <c r="WTF20" s="98"/>
      <c r="WTG20" s="98"/>
      <c r="WTH20" s="98"/>
      <c r="WTI20" s="98"/>
      <c r="WTJ20" s="98"/>
      <c r="WTK20" s="98"/>
      <c r="WTL20" s="98"/>
      <c r="WTM20" s="98"/>
      <c r="WTN20" s="98"/>
      <c r="WTO20" s="98"/>
      <c r="WTP20" s="98"/>
      <c r="WTQ20" s="98"/>
      <c r="WTR20" s="98"/>
      <c r="WTS20" s="98"/>
      <c r="WTT20" s="98"/>
      <c r="WTU20" s="98"/>
      <c r="WTV20" s="98"/>
      <c r="WTW20" s="98"/>
      <c r="WTX20" s="98"/>
      <c r="WTY20" s="98"/>
      <c r="WTZ20" s="98"/>
      <c r="WUA20" s="98"/>
      <c r="WUB20" s="98"/>
      <c r="WUC20" s="98"/>
      <c r="WUD20" s="98"/>
      <c r="WUE20" s="98"/>
      <c r="WUF20" s="98"/>
      <c r="WUG20" s="98"/>
      <c r="WUH20" s="98"/>
      <c r="WUI20" s="98"/>
      <c r="WUJ20" s="98"/>
      <c r="WUK20" s="98"/>
      <c r="WUL20" s="98"/>
      <c r="WUM20" s="98"/>
      <c r="WUN20" s="98"/>
      <c r="WUO20" s="98"/>
      <c r="WUP20" s="98"/>
      <c r="WUQ20" s="98"/>
      <c r="WUR20" s="98"/>
      <c r="WUS20" s="98"/>
      <c r="WUT20" s="98"/>
      <c r="WUU20" s="98"/>
      <c r="WUV20" s="98"/>
      <c r="WUW20" s="98"/>
      <c r="WUX20" s="98"/>
      <c r="WUY20" s="98"/>
      <c r="WUZ20" s="98"/>
      <c r="WVA20" s="98"/>
      <c r="WVB20" s="98"/>
      <c r="WVC20" s="98"/>
      <c r="WVD20" s="98"/>
      <c r="WVE20" s="98"/>
      <c r="WVF20" s="98"/>
      <c r="WVG20" s="98"/>
      <c r="WVH20" s="98"/>
      <c r="WVI20" s="98"/>
      <c r="WVJ20" s="98"/>
      <c r="WVK20" s="98"/>
      <c r="WVL20" s="98"/>
      <c r="WVM20" s="98"/>
      <c r="WVN20" s="98"/>
      <c r="WVO20" s="98"/>
      <c r="WVP20" s="98"/>
    </row>
    <row r="21" spans="1:16136" s="98" customFormat="1">
      <c r="A21" s="97"/>
      <c r="B21" s="119" t="s">
        <v>455</v>
      </c>
      <c r="C21" s="91"/>
      <c r="D21" s="91"/>
      <c r="E21" s="92"/>
      <c r="F21" s="92"/>
      <c r="G21" s="92"/>
      <c r="H21" s="92"/>
      <c r="I21" s="92"/>
    </row>
    <row r="22" spans="1:16136" s="101" customFormat="1">
      <c r="A22" s="97"/>
      <c r="B22" s="164" t="s">
        <v>446</v>
      </c>
      <c r="C22" s="95">
        <v>0.4</v>
      </c>
      <c r="D22" s="95">
        <v>0.3</v>
      </c>
      <c r="E22" s="263">
        <v>0.3</v>
      </c>
      <c r="F22" s="263">
        <v>0.3</v>
      </c>
      <c r="G22" s="265">
        <v>0.25</v>
      </c>
      <c r="H22" s="265">
        <v>0.25</v>
      </c>
      <c r="I22" s="265">
        <v>0.25</v>
      </c>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8"/>
      <c r="IP22" s="98"/>
      <c r="IQ22" s="98"/>
      <c r="IR22" s="98"/>
      <c r="IS22" s="98"/>
      <c r="IT22" s="98"/>
      <c r="IU22" s="98"/>
      <c r="IV22" s="98"/>
      <c r="IW22" s="98"/>
      <c r="IX22" s="98"/>
      <c r="IY22" s="98"/>
      <c r="IZ22" s="98"/>
      <c r="JA22" s="98"/>
      <c r="JB22" s="98"/>
      <c r="JC22" s="98"/>
      <c r="JD22" s="98"/>
      <c r="JE22" s="98"/>
      <c r="JF22" s="98"/>
      <c r="JG22" s="98"/>
      <c r="JH22" s="98"/>
      <c r="JI22" s="98"/>
      <c r="JJ22" s="98"/>
      <c r="JK22" s="98"/>
      <c r="JL22" s="98"/>
      <c r="JM22" s="98"/>
      <c r="JN22" s="98"/>
      <c r="JO22" s="98"/>
      <c r="JP22" s="98"/>
      <c r="JQ22" s="98"/>
      <c r="JR22" s="98"/>
      <c r="JS22" s="98"/>
      <c r="JT22" s="98"/>
      <c r="JU22" s="98"/>
      <c r="JV22" s="98"/>
      <c r="JW22" s="98"/>
      <c r="JX22" s="98"/>
      <c r="JY22" s="98"/>
      <c r="JZ22" s="98"/>
      <c r="KA22" s="98"/>
      <c r="KB22" s="98"/>
      <c r="KC22" s="98"/>
      <c r="KD22" s="98"/>
      <c r="KE22" s="98"/>
      <c r="KF22" s="98"/>
      <c r="KG22" s="98"/>
      <c r="KH22" s="98"/>
      <c r="KI22" s="98"/>
      <c r="KJ22" s="98"/>
      <c r="KK22" s="98"/>
      <c r="KL22" s="98"/>
      <c r="KM22" s="98"/>
      <c r="KN22" s="98"/>
      <c r="KO22" s="98"/>
      <c r="KP22" s="98"/>
      <c r="KQ22" s="98"/>
      <c r="KR22" s="98"/>
      <c r="KS22" s="98"/>
      <c r="KT22" s="98"/>
      <c r="KU22" s="98"/>
      <c r="KV22" s="98"/>
      <c r="KW22" s="98"/>
      <c r="KX22" s="98"/>
      <c r="KY22" s="98"/>
      <c r="KZ22" s="98"/>
      <c r="LA22" s="98"/>
      <c r="LB22" s="98"/>
      <c r="LC22" s="98"/>
      <c r="LD22" s="98"/>
      <c r="LE22" s="98"/>
      <c r="LF22" s="98"/>
      <c r="LG22" s="98"/>
      <c r="LH22" s="98"/>
      <c r="LI22" s="98"/>
      <c r="LJ22" s="98"/>
      <c r="LK22" s="98"/>
      <c r="LL22" s="98"/>
      <c r="LM22" s="98"/>
      <c r="LN22" s="98"/>
      <c r="LO22" s="98"/>
      <c r="LP22" s="98"/>
      <c r="LQ22" s="98"/>
      <c r="LR22" s="98"/>
      <c r="LS22" s="98"/>
      <c r="LT22" s="98"/>
      <c r="LU22" s="98"/>
      <c r="LV22" s="98"/>
      <c r="LW22" s="98"/>
      <c r="LX22" s="98"/>
      <c r="LY22" s="98"/>
      <c r="LZ22" s="98"/>
      <c r="MA22" s="98"/>
      <c r="MB22" s="98"/>
      <c r="MC22" s="98"/>
      <c r="MD22" s="98"/>
      <c r="ME22" s="98"/>
      <c r="MF22" s="98"/>
      <c r="MG22" s="98"/>
      <c r="MH22" s="98"/>
      <c r="MI22" s="98"/>
      <c r="MJ22" s="98"/>
      <c r="MK22" s="98"/>
      <c r="ML22" s="98"/>
      <c r="MM22" s="98"/>
      <c r="MN22" s="98"/>
      <c r="MO22" s="98"/>
      <c r="MP22" s="98"/>
      <c r="MQ22" s="98"/>
      <c r="MR22" s="98"/>
      <c r="MS22" s="98"/>
      <c r="MT22" s="98"/>
      <c r="MU22" s="98"/>
      <c r="MV22" s="98"/>
      <c r="MW22" s="98"/>
      <c r="MX22" s="98"/>
      <c r="MY22" s="98"/>
      <c r="MZ22" s="98"/>
      <c r="NA22" s="98"/>
      <c r="NB22" s="98"/>
      <c r="NC22" s="98"/>
      <c r="ND22" s="98"/>
      <c r="NE22" s="98"/>
      <c r="NF22" s="98"/>
      <c r="NG22" s="98"/>
      <c r="NH22" s="98"/>
      <c r="NI22" s="98"/>
      <c r="NJ22" s="98"/>
      <c r="NK22" s="98"/>
      <c r="NL22" s="98"/>
      <c r="NM22" s="98"/>
      <c r="NN22" s="98"/>
      <c r="NO22" s="98"/>
      <c r="NP22" s="98"/>
      <c r="NQ22" s="98"/>
      <c r="NR22" s="98"/>
      <c r="NS22" s="98"/>
      <c r="NT22" s="98"/>
      <c r="NU22" s="98"/>
      <c r="NV22" s="98"/>
      <c r="NW22" s="98"/>
      <c r="NX22" s="98"/>
      <c r="NY22" s="98"/>
      <c r="NZ22" s="98"/>
      <c r="OA22" s="98"/>
      <c r="OB22" s="98"/>
      <c r="OC22" s="98"/>
      <c r="OD22" s="98"/>
      <c r="OE22" s="98"/>
      <c r="OF22" s="98"/>
      <c r="OG22" s="98"/>
      <c r="OH22" s="98"/>
      <c r="OI22" s="98"/>
      <c r="OJ22" s="98"/>
      <c r="OK22" s="98"/>
      <c r="OL22" s="98"/>
      <c r="OM22" s="98"/>
      <c r="ON22" s="98"/>
      <c r="OO22" s="98"/>
      <c r="OP22" s="98"/>
      <c r="OQ22" s="98"/>
      <c r="OR22" s="98"/>
      <c r="OS22" s="98"/>
      <c r="OT22" s="98"/>
      <c r="OU22" s="98"/>
      <c r="OV22" s="98"/>
      <c r="OW22" s="98"/>
      <c r="OX22" s="98"/>
      <c r="OY22" s="98"/>
      <c r="OZ22" s="98"/>
      <c r="PA22" s="98"/>
      <c r="PB22" s="98"/>
      <c r="PC22" s="98"/>
      <c r="PD22" s="98"/>
      <c r="PE22" s="98"/>
      <c r="PF22" s="98"/>
      <c r="PG22" s="98"/>
      <c r="PH22" s="98"/>
      <c r="PI22" s="98"/>
      <c r="PJ22" s="98"/>
      <c r="PK22" s="98"/>
      <c r="PL22" s="98"/>
      <c r="PM22" s="98"/>
      <c r="PN22" s="98"/>
      <c r="PO22" s="98"/>
      <c r="PP22" s="98"/>
      <c r="PQ22" s="98"/>
      <c r="PR22" s="98"/>
      <c r="PS22" s="98"/>
      <c r="PT22" s="98"/>
      <c r="PU22" s="98"/>
      <c r="PV22" s="98"/>
      <c r="PW22" s="98"/>
      <c r="PX22" s="98"/>
      <c r="PY22" s="98"/>
      <c r="PZ22" s="98"/>
      <c r="QA22" s="98"/>
      <c r="QB22" s="98"/>
      <c r="QC22" s="98"/>
      <c r="QD22" s="98"/>
      <c r="QE22" s="98"/>
      <c r="QF22" s="98"/>
      <c r="QG22" s="98"/>
      <c r="QH22" s="98"/>
      <c r="QI22" s="98"/>
      <c r="QJ22" s="98"/>
      <c r="QK22" s="98"/>
      <c r="QL22" s="98"/>
      <c r="QM22" s="98"/>
      <c r="QN22" s="98"/>
      <c r="QO22" s="98"/>
      <c r="QP22" s="98"/>
      <c r="QQ22" s="98"/>
      <c r="QR22" s="98"/>
      <c r="QS22" s="98"/>
      <c r="QT22" s="98"/>
      <c r="QU22" s="98"/>
      <c r="QV22" s="98"/>
      <c r="QW22" s="98"/>
      <c r="QX22" s="98"/>
      <c r="QY22" s="98"/>
      <c r="QZ22" s="98"/>
      <c r="RA22" s="98"/>
      <c r="RB22" s="98"/>
      <c r="RC22" s="98"/>
      <c r="RD22" s="98"/>
      <c r="RE22" s="98"/>
      <c r="RF22" s="98"/>
      <c r="RG22" s="98"/>
      <c r="RH22" s="98"/>
      <c r="RI22" s="98"/>
      <c r="RJ22" s="98"/>
      <c r="RK22" s="98"/>
      <c r="RL22" s="98"/>
      <c r="RM22" s="98"/>
      <c r="RN22" s="98"/>
      <c r="RO22" s="98"/>
      <c r="RP22" s="98"/>
      <c r="RQ22" s="98"/>
      <c r="RR22" s="98"/>
      <c r="RS22" s="98"/>
      <c r="RT22" s="98"/>
      <c r="RU22" s="98"/>
      <c r="RV22" s="98"/>
      <c r="RW22" s="98"/>
      <c r="RX22" s="98"/>
      <c r="RY22" s="98"/>
      <c r="RZ22" s="98"/>
      <c r="SA22" s="98"/>
      <c r="SB22" s="98"/>
      <c r="SC22" s="98"/>
      <c r="SD22" s="98"/>
      <c r="SE22" s="98"/>
      <c r="SF22" s="98"/>
      <c r="SG22" s="98"/>
      <c r="SH22" s="98"/>
      <c r="SI22" s="98"/>
      <c r="SJ22" s="98"/>
      <c r="SK22" s="98"/>
      <c r="SL22" s="98"/>
      <c r="SM22" s="98"/>
      <c r="SN22" s="98"/>
      <c r="SO22" s="98"/>
      <c r="SP22" s="98"/>
      <c r="SQ22" s="98"/>
      <c r="SR22" s="98"/>
      <c r="SS22" s="98"/>
      <c r="ST22" s="98"/>
      <c r="SU22" s="98"/>
      <c r="SV22" s="98"/>
      <c r="SW22" s="98"/>
      <c r="SX22" s="98"/>
      <c r="SY22" s="98"/>
      <c r="SZ22" s="98"/>
      <c r="TA22" s="98"/>
      <c r="TB22" s="98"/>
      <c r="TC22" s="98"/>
      <c r="TD22" s="98"/>
      <c r="TE22" s="98"/>
      <c r="TF22" s="98"/>
      <c r="TG22" s="98"/>
      <c r="TH22" s="98"/>
      <c r="TI22" s="98"/>
      <c r="TJ22" s="98"/>
      <c r="TK22" s="98"/>
      <c r="TL22" s="98"/>
      <c r="TM22" s="98"/>
      <c r="TN22" s="98"/>
      <c r="TO22" s="98"/>
      <c r="TP22" s="98"/>
      <c r="TQ22" s="98"/>
      <c r="TR22" s="98"/>
      <c r="TS22" s="98"/>
      <c r="TT22" s="98"/>
      <c r="TU22" s="98"/>
      <c r="TV22" s="98"/>
      <c r="TW22" s="98"/>
      <c r="TX22" s="98"/>
      <c r="TY22" s="98"/>
      <c r="TZ22" s="98"/>
      <c r="UA22" s="98"/>
      <c r="UB22" s="98"/>
      <c r="UC22" s="98"/>
      <c r="UD22" s="98"/>
      <c r="UE22" s="98"/>
      <c r="UF22" s="98"/>
      <c r="UG22" s="98"/>
      <c r="UH22" s="98"/>
      <c r="UI22" s="98"/>
      <c r="UJ22" s="98"/>
      <c r="UK22" s="98"/>
      <c r="UL22" s="98"/>
      <c r="UM22" s="98"/>
      <c r="UN22" s="98"/>
      <c r="UO22" s="98"/>
      <c r="UP22" s="98"/>
      <c r="UQ22" s="98"/>
      <c r="UR22" s="98"/>
      <c r="US22" s="98"/>
      <c r="UT22" s="98"/>
      <c r="UU22" s="98"/>
      <c r="UV22" s="98"/>
      <c r="UW22" s="98"/>
      <c r="UX22" s="98"/>
      <c r="UY22" s="98"/>
      <c r="UZ22" s="98"/>
      <c r="VA22" s="98"/>
      <c r="VB22" s="98"/>
      <c r="VC22" s="98"/>
      <c r="VD22" s="98"/>
      <c r="VE22" s="98"/>
      <c r="VF22" s="98"/>
      <c r="VG22" s="98"/>
      <c r="VH22" s="98"/>
      <c r="VI22" s="98"/>
      <c r="VJ22" s="98"/>
      <c r="VK22" s="98"/>
      <c r="VL22" s="98"/>
      <c r="VM22" s="98"/>
      <c r="VN22" s="98"/>
      <c r="VO22" s="98"/>
      <c r="VP22" s="98"/>
      <c r="VQ22" s="98"/>
      <c r="VR22" s="98"/>
      <c r="VS22" s="98"/>
      <c r="VT22" s="98"/>
      <c r="VU22" s="98"/>
      <c r="VV22" s="98"/>
      <c r="VW22" s="98"/>
      <c r="VX22" s="98"/>
      <c r="VY22" s="98"/>
      <c r="VZ22" s="98"/>
      <c r="WA22" s="98"/>
      <c r="WB22" s="98"/>
      <c r="WC22" s="98"/>
      <c r="WD22" s="98"/>
      <c r="WE22" s="98"/>
      <c r="WF22" s="98"/>
      <c r="WG22" s="98"/>
      <c r="WH22" s="98"/>
      <c r="WI22" s="98"/>
      <c r="WJ22" s="98"/>
      <c r="WK22" s="98"/>
      <c r="WL22" s="98"/>
      <c r="WM22" s="98"/>
      <c r="WN22" s="98"/>
      <c r="WO22" s="98"/>
      <c r="WP22" s="98"/>
      <c r="WQ22" s="98"/>
      <c r="WR22" s="98"/>
      <c r="WS22" s="98"/>
      <c r="WT22" s="98"/>
      <c r="WU22" s="98"/>
      <c r="WV22" s="98"/>
      <c r="WW22" s="98"/>
      <c r="WX22" s="98"/>
      <c r="WY22" s="98"/>
      <c r="WZ22" s="98"/>
      <c r="XA22" s="98"/>
      <c r="XB22" s="98"/>
      <c r="XC22" s="98"/>
      <c r="XD22" s="98"/>
      <c r="XE22" s="98"/>
      <c r="XF22" s="98"/>
      <c r="XG22" s="98"/>
      <c r="XH22" s="98"/>
      <c r="XI22" s="98"/>
      <c r="XJ22" s="98"/>
      <c r="XK22" s="98"/>
      <c r="XL22" s="98"/>
      <c r="XM22" s="98"/>
      <c r="XN22" s="98"/>
      <c r="XO22" s="98"/>
      <c r="XP22" s="98"/>
      <c r="XQ22" s="98"/>
      <c r="XR22" s="98"/>
      <c r="XS22" s="98"/>
      <c r="XT22" s="98"/>
      <c r="XU22" s="98"/>
      <c r="XV22" s="98"/>
      <c r="XW22" s="98"/>
      <c r="XX22" s="98"/>
      <c r="XY22" s="98"/>
      <c r="XZ22" s="98"/>
      <c r="YA22" s="98"/>
      <c r="YB22" s="98"/>
      <c r="YC22" s="98"/>
      <c r="YD22" s="98"/>
      <c r="YE22" s="98"/>
      <c r="YF22" s="98"/>
      <c r="YG22" s="98"/>
      <c r="YH22" s="98"/>
      <c r="YI22" s="98"/>
      <c r="YJ22" s="98"/>
      <c r="YK22" s="98"/>
      <c r="YL22" s="98"/>
      <c r="YM22" s="98"/>
      <c r="YN22" s="98"/>
      <c r="YO22" s="98"/>
      <c r="YP22" s="98"/>
      <c r="YQ22" s="98"/>
      <c r="YR22" s="98"/>
      <c r="YS22" s="98"/>
      <c r="YT22" s="98"/>
      <c r="YU22" s="98"/>
      <c r="YV22" s="98"/>
      <c r="YW22" s="98"/>
      <c r="YX22" s="98"/>
      <c r="YY22" s="98"/>
      <c r="YZ22" s="98"/>
      <c r="ZA22" s="98"/>
      <c r="ZB22" s="98"/>
      <c r="ZC22" s="98"/>
      <c r="ZD22" s="98"/>
      <c r="ZE22" s="98"/>
      <c r="ZF22" s="98"/>
      <c r="ZG22" s="98"/>
      <c r="ZH22" s="98"/>
      <c r="ZI22" s="98"/>
      <c r="ZJ22" s="98"/>
      <c r="ZK22" s="98"/>
      <c r="ZL22" s="98"/>
      <c r="ZM22" s="98"/>
      <c r="ZN22" s="98"/>
      <c r="ZO22" s="98"/>
      <c r="ZP22" s="98"/>
      <c r="ZQ22" s="98"/>
      <c r="ZR22" s="98"/>
      <c r="ZS22" s="98"/>
      <c r="ZT22" s="98"/>
      <c r="ZU22" s="98"/>
      <c r="ZV22" s="98"/>
      <c r="ZW22" s="98"/>
      <c r="ZX22" s="98"/>
      <c r="ZY22" s="98"/>
      <c r="ZZ22" s="98"/>
      <c r="AAA22" s="98"/>
      <c r="AAB22" s="98"/>
      <c r="AAC22" s="98"/>
      <c r="AAD22" s="98"/>
      <c r="AAE22" s="98"/>
      <c r="AAF22" s="98"/>
      <c r="AAG22" s="98"/>
      <c r="AAH22" s="98"/>
      <c r="AAI22" s="98"/>
      <c r="AAJ22" s="98"/>
      <c r="AAK22" s="98"/>
      <c r="AAL22" s="98"/>
      <c r="AAM22" s="98"/>
      <c r="AAN22" s="98"/>
      <c r="AAO22" s="98"/>
      <c r="AAP22" s="98"/>
      <c r="AAQ22" s="98"/>
      <c r="AAR22" s="98"/>
      <c r="AAS22" s="98"/>
      <c r="AAT22" s="98"/>
      <c r="AAU22" s="98"/>
      <c r="AAV22" s="98"/>
      <c r="AAW22" s="98"/>
      <c r="AAX22" s="98"/>
      <c r="AAY22" s="98"/>
      <c r="AAZ22" s="98"/>
      <c r="ABA22" s="98"/>
      <c r="ABB22" s="98"/>
      <c r="ABC22" s="98"/>
      <c r="ABD22" s="98"/>
      <c r="ABE22" s="98"/>
      <c r="ABF22" s="98"/>
      <c r="ABG22" s="98"/>
      <c r="ABH22" s="98"/>
      <c r="ABI22" s="98"/>
      <c r="ABJ22" s="98"/>
      <c r="ABK22" s="98"/>
      <c r="ABL22" s="98"/>
      <c r="ABM22" s="98"/>
      <c r="ABN22" s="98"/>
      <c r="ABO22" s="98"/>
      <c r="ABP22" s="98"/>
      <c r="ABQ22" s="98"/>
      <c r="ABR22" s="98"/>
      <c r="ABS22" s="98"/>
      <c r="ABT22" s="98"/>
      <c r="ABU22" s="98"/>
      <c r="ABV22" s="98"/>
      <c r="ABW22" s="98"/>
      <c r="ABX22" s="98"/>
      <c r="ABY22" s="98"/>
      <c r="ABZ22" s="98"/>
      <c r="ACA22" s="98"/>
      <c r="ACB22" s="98"/>
      <c r="ACC22" s="98"/>
      <c r="ACD22" s="98"/>
      <c r="ACE22" s="98"/>
      <c r="ACF22" s="98"/>
      <c r="ACG22" s="98"/>
      <c r="ACH22" s="98"/>
      <c r="ACI22" s="98"/>
      <c r="ACJ22" s="98"/>
      <c r="ACK22" s="98"/>
      <c r="ACL22" s="98"/>
      <c r="ACM22" s="98"/>
      <c r="ACN22" s="98"/>
      <c r="ACO22" s="98"/>
      <c r="ACP22" s="98"/>
      <c r="ACQ22" s="98"/>
      <c r="ACR22" s="98"/>
      <c r="ACS22" s="98"/>
      <c r="ACT22" s="98"/>
      <c r="ACU22" s="98"/>
      <c r="ACV22" s="98"/>
      <c r="ACW22" s="98"/>
      <c r="ACX22" s="98"/>
      <c r="ACY22" s="98"/>
      <c r="ACZ22" s="98"/>
      <c r="ADA22" s="98"/>
      <c r="ADB22" s="98"/>
      <c r="ADC22" s="98"/>
      <c r="ADD22" s="98"/>
      <c r="ADE22" s="98"/>
      <c r="ADF22" s="98"/>
      <c r="ADG22" s="98"/>
      <c r="ADH22" s="98"/>
      <c r="ADI22" s="98"/>
      <c r="ADJ22" s="98"/>
      <c r="ADK22" s="98"/>
      <c r="ADL22" s="98"/>
      <c r="ADM22" s="98"/>
      <c r="ADN22" s="98"/>
      <c r="ADO22" s="98"/>
      <c r="ADP22" s="98"/>
      <c r="ADQ22" s="98"/>
      <c r="ADR22" s="98"/>
      <c r="ADS22" s="98"/>
      <c r="ADT22" s="98"/>
      <c r="ADU22" s="98"/>
      <c r="ADV22" s="98"/>
      <c r="ADW22" s="98"/>
      <c r="ADX22" s="98"/>
      <c r="ADY22" s="98"/>
      <c r="ADZ22" s="98"/>
      <c r="AEA22" s="98"/>
      <c r="AEB22" s="98"/>
      <c r="AEC22" s="98"/>
      <c r="AED22" s="98"/>
      <c r="AEE22" s="98"/>
      <c r="AEF22" s="98"/>
      <c r="AEG22" s="98"/>
      <c r="AEH22" s="98"/>
      <c r="AEI22" s="98"/>
      <c r="AEJ22" s="98"/>
      <c r="AEK22" s="98"/>
      <c r="AEL22" s="98"/>
      <c r="AEM22" s="98"/>
      <c r="AEN22" s="98"/>
      <c r="AEO22" s="98"/>
      <c r="AEP22" s="98"/>
      <c r="AEQ22" s="98"/>
      <c r="AER22" s="98"/>
      <c r="AES22" s="98"/>
      <c r="AET22" s="98"/>
      <c r="AEU22" s="98"/>
      <c r="AEV22" s="98"/>
      <c r="AEW22" s="98"/>
      <c r="AEX22" s="98"/>
      <c r="AEY22" s="98"/>
      <c r="AEZ22" s="98"/>
      <c r="AFA22" s="98"/>
      <c r="AFB22" s="98"/>
      <c r="AFC22" s="98"/>
      <c r="AFD22" s="98"/>
      <c r="AFE22" s="98"/>
      <c r="AFF22" s="98"/>
      <c r="AFG22" s="98"/>
      <c r="AFH22" s="98"/>
      <c r="AFI22" s="98"/>
      <c r="AFJ22" s="98"/>
      <c r="AFK22" s="98"/>
      <c r="AFL22" s="98"/>
      <c r="AFM22" s="98"/>
      <c r="AFN22" s="98"/>
      <c r="AFO22" s="98"/>
      <c r="AFP22" s="98"/>
      <c r="AFQ22" s="98"/>
      <c r="AFR22" s="98"/>
      <c r="AFS22" s="98"/>
      <c r="AFT22" s="98"/>
      <c r="AFU22" s="98"/>
      <c r="AFV22" s="98"/>
      <c r="AFW22" s="98"/>
      <c r="AFX22" s="98"/>
      <c r="AFY22" s="98"/>
      <c r="AFZ22" s="98"/>
      <c r="AGA22" s="98"/>
      <c r="AGB22" s="98"/>
      <c r="AGC22" s="98"/>
      <c r="AGD22" s="98"/>
      <c r="AGE22" s="98"/>
      <c r="AGF22" s="98"/>
      <c r="AGG22" s="98"/>
      <c r="AGH22" s="98"/>
      <c r="AGI22" s="98"/>
      <c r="AGJ22" s="98"/>
      <c r="AGK22" s="98"/>
      <c r="AGL22" s="98"/>
      <c r="AGM22" s="98"/>
      <c r="AGN22" s="98"/>
      <c r="AGO22" s="98"/>
      <c r="AGP22" s="98"/>
      <c r="AGQ22" s="98"/>
      <c r="AGR22" s="98"/>
      <c r="AGS22" s="98"/>
      <c r="AGT22" s="98"/>
      <c r="AGU22" s="98"/>
      <c r="AGV22" s="98"/>
      <c r="AGW22" s="98"/>
      <c r="AGX22" s="98"/>
      <c r="AGY22" s="98"/>
      <c r="AGZ22" s="98"/>
      <c r="AHA22" s="98"/>
      <c r="AHB22" s="98"/>
      <c r="AHC22" s="98"/>
      <c r="AHD22" s="98"/>
      <c r="AHE22" s="98"/>
      <c r="AHF22" s="98"/>
      <c r="AHG22" s="98"/>
      <c r="AHH22" s="98"/>
      <c r="AHI22" s="98"/>
      <c r="AHJ22" s="98"/>
      <c r="AHK22" s="98"/>
      <c r="AHL22" s="98"/>
      <c r="AHM22" s="98"/>
      <c r="AHN22" s="98"/>
      <c r="AHO22" s="98"/>
      <c r="AHP22" s="98"/>
      <c r="AHQ22" s="98"/>
      <c r="AHR22" s="98"/>
      <c r="AHS22" s="98"/>
      <c r="AHT22" s="98"/>
      <c r="AHU22" s="98"/>
      <c r="AHV22" s="98"/>
      <c r="AHW22" s="98"/>
      <c r="AHX22" s="98"/>
      <c r="AHY22" s="98"/>
      <c r="AHZ22" s="98"/>
      <c r="AIA22" s="98"/>
      <c r="AIB22" s="98"/>
      <c r="AIC22" s="98"/>
      <c r="AID22" s="98"/>
      <c r="AIE22" s="98"/>
      <c r="AIF22" s="98"/>
      <c r="AIG22" s="98"/>
      <c r="AIH22" s="98"/>
      <c r="AII22" s="98"/>
      <c r="AIJ22" s="98"/>
      <c r="AIK22" s="98"/>
      <c r="AIL22" s="98"/>
      <c r="AIM22" s="98"/>
      <c r="AIN22" s="98"/>
      <c r="AIO22" s="98"/>
      <c r="AIP22" s="98"/>
      <c r="AIQ22" s="98"/>
      <c r="AIR22" s="98"/>
      <c r="AIS22" s="98"/>
      <c r="AIT22" s="98"/>
      <c r="AIU22" s="98"/>
      <c r="AIV22" s="98"/>
      <c r="AIW22" s="98"/>
      <c r="AIX22" s="98"/>
      <c r="AIY22" s="98"/>
      <c r="AIZ22" s="98"/>
      <c r="AJA22" s="98"/>
      <c r="AJB22" s="98"/>
      <c r="AJC22" s="98"/>
      <c r="AJD22" s="98"/>
      <c r="AJE22" s="98"/>
      <c r="AJF22" s="98"/>
      <c r="AJG22" s="98"/>
      <c r="AJH22" s="98"/>
      <c r="AJI22" s="98"/>
      <c r="AJJ22" s="98"/>
      <c r="AJK22" s="98"/>
      <c r="AJL22" s="98"/>
      <c r="AJM22" s="98"/>
      <c r="AJN22" s="98"/>
      <c r="AJO22" s="98"/>
      <c r="AJP22" s="98"/>
      <c r="AJQ22" s="98"/>
      <c r="AJR22" s="98"/>
      <c r="AJS22" s="98"/>
      <c r="AJT22" s="98"/>
      <c r="AJU22" s="98"/>
      <c r="AJV22" s="98"/>
      <c r="AJW22" s="98"/>
      <c r="AJX22" s="98"/>
      <c r="AJY22" s="98"/>
      <c r="AJZ22" s="98"/>
      <c r="AKA22" s="98"/>
      <c r="AKB22" s="98"/>
      <c r="AKC22" s="98"/>
      <c r="AKD22" s="98"/>
      <c r="AKE22" s="98"/>
      <c r="AKF22" s="98"/>
      <c r="AKG22" s="98"/>
      <c r="AKH22" s="98"/>
      <c r="AKI22" s="98"/>
      <c r="AKJ22" s="98"/>
      <c r="AKK22" s="98"/>
      <c r="AKL22" s="98"/>
      <c r="AKM22" s="98"/>
      <c r="AKN22" s="98"/>
      <c r="AKO22" s="98"/>
      <c r="AKP22" s="98"/>
      <c r="AKQ22" s="98"/>
      <c r="AKR22" s="98"/>
      <c r="AKS22" s="98"/>
      <c r="AKT22" s="98"/>
      <c r="AKU22" s="98"/>
      <c r="AKV22" s="98"/>
      <c r="AKW22" s="98"/>
      <c r="AKX22" s="98"/>
      <c r="AKY22" s="98"/>
      <c r="AKZ22" s="98"/>
      <c r="ALA22" s="98"/>
      <c r="ALB22" s="98"/>
      <c r="ALC22" s="98"/>
      <c r="ALD22" s="98"/>
      <c r="ALE22" s="98"/>
      <c r="ALF22" s="98"/>
      <c r="ALG22" s="98"/>
      <c r="ALH22" s="98"/>
      <c r="ALI22" s="98"/>
      <c r="ALJ22" s="98"/>
      <c r="ALK22" s="98"/>
      <c r="ALL22" s="98"/>
      <c r="ALM22" s="98"/>
      <c r="ALN22" s="98"/>
      <c r="ALO22" s="98"/>
      <c r="ALP22" s="98"/>
      <c r="ALQ22" s="98"/>
      <c r="ALR22" s="98"/>
      <c r="ALS22" s="98"/>
      <c r="ALT22" s="98"/>
      <c r="ALU22" s="98"/>
      <c r="ALV22" s="98"/>
      <c r="ALW22" s="98"/>
      <c r="ALX22" s="98"/>
      <c r="ALY22" s="98"/>
      <c r="ALZ22" s="98"/>
      <c r="AMA22" s="98"/>
      <c r="AMB22" s="98"/>
      <c r="AMC22" s="98"/>
      <c r="AMD22" s="98"/>
      <c r="AME22" s="98"/>
      <c r="AMF22" s="98"/>
      <c r="AMG22" s="98"/>
      <c r="AMH22" s="98"/>
      <c r="AMI22" s="98"/>
      <c r="AMJ22" s="98"/>
      <c r="AMK22" s="98"/>
      <c r="AML22" s="98"/>
      <c r="AMM22" s="98"/>
      <c r="AMN22" s="98"/>
      <c r="AMO22" s="98"/>
      <c r="AMP22" s="98"/>
      <c r="AMQ22" s="98"/>
      <c r="AMR22" s="98"/>
      <c r="AMS22" s="98"/>
      <c r="AMT22" s="98"/>
      <c r="AMU22" s="98"/>
      <c r="AMV22" s="98"/>
      <c r="AMW22" s="98"/>
      <c r="AMX22" s="98"/>
      <c r="AMY22" s="98"/>
      <c r="AMZ22" s="98"/>
      <c r="ANA22" s="98"/>
      <c r="ANB22" s="98"/>
      <c r="ANC22" s="98"/>
      <c r="AND22" s="98"/>
      <c r="ANE22" s="98"/>
      <c r="ANF22" s="98"/>
      <c r="ANG22" s="98"/>
      <c r="ANH22" s="98"/>
      <c r="ANI22" s="98"/>
      <c r="ANJ22" s="98"/>
      <c r="ANK22" s="98"/>
      <c r="ANL22" s="98"/>
      <c r="ANM22" s="98"/>
      <c r="ANN22" s="98"/>
      <c r="ANO22" s="98"/>
      <c r="ANP22" s="98"/>
      <c r="ANQ22" s="98"/>
      <c r="ANR22" s="98"/>
      <c r="ANS22" s="98"/>
      <c r="ANT22" s="98"/>
      <c r="ANU22" s="98"/>
      <c r="ANV22" s="98"/>
      <c r="ANW22" s="98"/>
      <c r="ANX22" s="98"/>
      <c r="ANY22" s="98"/>
      <c r="ANZ22" s="98"/>
      <c r="AOA22" s="98"/>
      <c r="AOB22" s="98"/>
      <c r="AOC22" s="98"/>
      <c r="AOD22" s="98"/>
      <c r="AOE22" s="98"/>
      <c r="AOF22" s="98"/>
      <c r="AOG22" s="98"/>
      <c r="AOH22" s="98"/>
      <c r="AOI22" s="98"/>
      <c r="AOJ22" s="98"/>
      <c r="AOK22" s="98"/>
      <c r="AOL22" s="98"/>
      <c r="AOM22" s="98"/>
      <c r="AON22" s="98"/>
      <c r="AOO22" s="98"/>
      <c r="AOP22" s="98"/>
      <c r="AOQ22" s="98"/>
      <c r="AOR22" s="98"/>
      <c r="AOS22" s="98"/>
      <c r="AOT22" s="98"/>
      <c r="AOU22" s="98"/>
      <c r="AOV22" s="98"/>
      <c r="AOW22" s="98"/>
      <c r="AOX22" s="98"/>
      <c r="AOY22" s="98"/>
      <c r="AOZ22" s="98"/>
      <c r="APA22" s="98"/>
      <c r="APB22" s="98"/>
      <c r="APC22" s="98"/>
      <c r="APD22" s="98"/>
      <c r="APE22" s="98"/>
      <c r="APF22" s="98"/>
      <c r="APG22" s="98"/>
      <c r="APH22" s="98"/>
      <c r="API22" s="98"/>
      <c r="APJ22" s="98"/>
      <c r="APK22" s="98"/>
      <c r="APL22" s="98"/>
      <c r="APM22" s="98"/>
      <c r="APN22" s="98"/>
      <c r="APO22" s="98"/>
      <c r="APP22" s="98"/>
      <c r="APQ22" s="98"/>
      <c r="APR22" s="98"/>
      <c r="APS22" s="98"/>
      <c r="APT22" s="98"/>
      <c r="APU22" s="98"/>
      <c r="APV22" s="98"/>
      <c r="APW22" s="98"/>
      <c r="APX22" s="98"/>
      <c r="APY22" s="98"/>
      <c r="APZ22" s="98"/>
      <c r="AQA22" s="98"/>
      <c r="AQB22" s="98"/>
      <c r="AQC22" s="98"/>
      <c r="AQD22" s="98"/>
      <c r="AQE22" s="98"/>
      <c r="AQF22" s="98"/>
      <c r="AQG22" s="98"/>
      <c r="AQH22" s="98"/>
      <c r="AQI22" s="98"/>
      <c r="AQJ22" s="98"/>
      <c r="AQK22" s="98"/>
      <c r="AQL22" s="98"/>
      <c r="AQM22" s="98"/>
      <c r="AQN22" s="98"/>
      <c r="AQO22" s="98"/>
      <c r="AQP22" s="98"/>
      <c r="AQQ22" s="98"/>
      <c r="AQR22" s="98"/>
      <c r="AQS22" s="98"/>
      <c r="AQT22" s="98"/>
      <c r="AQU22" s="98"/>
      <c r="AQV22" s="98"/>
      <c r="AQW22" s="98"/>
      <c r="AQX22" s="98"/>
      <c r="AQY22" s="98"/>
      <c r="AQZ22" s="98"/>
      <c r="ARA22" s="98"/>
      <c r="ARB22" s="98"/>
      <c r="ARC22" s="98"/>
      <c r="ARD22" s="98"/>
      <c r="ARE22" s="98"/>
      <c r="ARF22" s="98"/>
      <c r="ARG22" s="98"/>
      <c r="ARH22" s="98"/>
      <c r="ARI22" s="98"/>
      <c r="ARJ22" s="98"/>
      <c r="ARK22" s="98"/>
      <c r="ARL22" s="98"/>
      <c r="ARM22" s="98"/>
      <c r="ARN22" s="98"/>
      <c r="ARO22" s="98"/>
      <c r="ARP22" s="98"/>
      <c r="ARQ22" s="98"/>
      <c r="ARR22" s="98"/>
      <c r="ARS22" s="98"/>
      <c r="ART22" s="98"/>
      <c r="ARU22" s="98"/>
      <c r="ARV22" s="98"/>
      <c r="ARW22" s="98"/>
      <c r="ARX22" s="98"/>
      <c r="ARY22" s="98"/>
      <c r="ARZ22" s="98"/>
      <c r="ASA22" s="98"/>
      <c r="ASB22" s="98"/>
      <c r="ASC22" s="98"/>
      <c r="ASD22" s="98"/>
      <c r="ASE22" s="98"/>
      <c r="ASF22" s="98"/>
      <c r="ASG22" s="98"/>
      <c r="ASH22" s="98"/>
      <c r="ASI22" s="98"/>
      <c r="ASJ22" s="98"/>
      <c r="ASK22" s="98"/>
      <c r="ASL22" s="98"/>
      <c r="ASM22" s="98"/>
      <c r="ASN22" s="98"/>
      <c r="ASO22" s="98"/>
      <c r="ASP22" s="98"/>
      <c r="ASQ22" s="98"/>
      <c r="ASR22" s="98"/>
      <c r="ASS22" s="98"/>
      <c r="AST22" s="98"/>
      <c r="ASU22" s="98"/>
      <c r="ASV22" s="98"/>
      <c r="ASW22" s="98"/>
      <c r="ASX22" s="98"/>
      <c r="ASY22" s="98"/>
      <c r="ASZ22" s="98"/>
      <c r="ATA22" s="98"/>
      <c r="ATB22" s="98"/>
      <c r="ATC22" s="98"/>
      <c r="ATD22" s="98"/>
      <c r="ATE22" s="98"/>
      <c r="ATF22" s="98"/>
      <c r="ATG22" s="98"/>
      <c r="ATH22" s="98"/>
      <c r="ATI22" s="98"/>
      <c r="ATJ22" s="98"/>
      <c r="ATK22" s="98"/>
      <c r="ATL22" s="98"/>
      <c r="ATM22" s="98"/>
      <c r="ATN22" s="98"/>
      <c r="ATO22" s="98"/>
      <c r="ATP22" s="98"/>
      <c r="ATQ22" s="98"/>
      <c r="ATR22" s="98"/>
      <c r="ATS22" s="98"/>
      <c r="ATT22" s="98"/>
      <c r="ATU22" s="98"/>
      <c r="ATV22" s="98"/>
      <c r="ATW22" s="98"/>
      <c r="ATX22" s="98"/>
      <c r="ATY22" s="98"/>
      <c r="ATZ22" s="98"/>
      <c r="AUA22" s="98"/>
      <c r="AUB22" s="98"/>
      <c r="AUC22" s="98"/>
      <c r="AUD22" s="98"/>
      <c r="AUE22" s="98"/>
      <c r="AUF22" s="98"/>
      <c r="AUG22" s="98"/>
      <c r="AUH22" s="98"/>
      <c r="AUI22" s="98"/>
      <c r="AUJ22" s="98"/>
      <c r="AUK22" s="98"/>
      <c r="AUL22" s="98"/>
      <c r="AUM22" s="98"/>
      <c r="AUN22" s="98"/>
      <c r="AUO22" s="98"/>
      <c r="AUP22" s="98"/>
      <c r="AUQ22" s="98"/>
      <c r="AUR22" s="98"/>
      <c r="AUS22" s="98"/>
      <c r="AUT22" s="98"/>
      <c r="AUU22" s="98"/>
      <c r="AUV22" s="98"/>
      <c r="AUW22" s="98"/>
      <c r="AUX22" s="98"/>
      <c r="AUY22" s="98"/>
      <c r="AUZ22" s="98"/>
      <c r="AVA22" s="98"/>
      <c r="AVB22" s="98"/>
      <c r="AVC22" s="98"/>
      <c r="AVD22" s="98"/>
      <c r="AVE22" s="98"/>
      <c r="AVF22" s="98"/>
      <c r="AVG22" s="98"/>
      <c r="AVH22" s="98"/>
      <c r="AVI22" s="98"/>
      <c r="AVJ22" s="98"/>
      <c r="AVK22" s="98"/>
      <c r="AVL22" s="98"/>
      <c r="AVM22" s="98"/>
      <c r="AVN22" s="98"/>
      <c r="AVO22" s="98"/>
      <c r="AVP22" s="98"/>
      <c r="AVQ22" s="98"/>
      <c r="AVR22" s="98"/>
      <c r="AVS22" s="98"/>
      <c r="AVT22" s="98"/>
      <c r="AVU22" s="98"/>
      <c r="AVV22" s="98"/>
      <c r="AVW22" s="98"/>
      <c r="AVX22" s="98"/>
      <c r="AVY22" s="98"/>
      <c r="AVZ22" s="98"/>
      <c r="AWA22" s="98"/>
      <c r="AWB22" s="98"/>
      <c r="AWC22" s="98"/>
      <c r="AWD22" s="98"/>
      <c r="AWE22" s="98"/>
      <c r="AWF22" s="98"/>
      <c r="AWG22" s="98"/>
      <c r="AWH22" s="98"/>
      <c r="AWI22" s="98"/>
      <c r="AWJ22" s="98"/>
      <c r="AWK22" s="98"/>
      <c r="AWL22" s="98"/>
      <c r="AWM22" s="98"/>
      <c r="AWN22" s="98"/>
      <c r="AWO22" s="98"/>
      <c r="AWP22" s="98"/>
      <c r="AWQ22" s="98"/>
      <c r="AWR22" s="98"/>
      <c r="AWS22" s="98"/>
      <c r="AWT22" s="98"/>
      <c r="AWU22" s="98"/>
      <c r="AWV22" s="98"/>
      <c r="AWW22" s="98"/>
      <c r="AWX22" s="98"/>
      <c r="AWY22" s="98"/>
      <c r="AWZ22" s="98"/>
      <c r="AXA22" s="98"/>
      <c r="AXB22" s="98"/>
      <c r="AXC22" s="98"/>
      <c r="AXD22" s="98"/>
      <c r="AXE22" s="98"/>
      <c r="AXF22" s="98"/>
      <c r="AXG22" s="98"/>
      <c r="AXH22" s="98"/>
      <c r="AXI22" s="98"/>
      <c r="AXJ22" s="98"/>
      <c r="AXK22" s="98"/>
      <c r="AXL22" s="98"/>
      <c r="AXM22" s="98"/>
      <c r="AXN22" s="98"/>
      <c r="AXO22" s="98"/>
      <c r="AXP22" s="98"/>
      <c r="AXQ22" s="98"/>
      <c r="AXR22" s="98"/>
      <c r="AXS22" s="98"/>
      <c r="AXT22" s="98"/>
      <c r="AXU22" s="98"/>
      <c r="AXV22" s="98"/>
      <c r="AXW22" s="98"/>
      <c r="AXX22" s="98"/>
      <c r="AXY22" s="98"/>
      <c r="AXZ22" s="98"/>
      <c r="AYA22" s="98"/>
      <c r="AYB22" s="98"/>
      <c r="AYC22" s="98"/>
      <c r="AYD22" s="98"/>
      <c r="AYE22" s="98"/>
      <c r="AYF22" s="98"/>
      <c r="AYG22" s="98"/>
      <c r="AYH22" s="98"/>
      <c r="AYI22" s="98"/>
      <c r="AYJ22" s="98"/>
      <c r="AYK22" s="98"/>
      <c r="AYL22" s="98"/>
      <c r="AYM22" s="98"/>
      <c r="AYN22" s="98"/>
      <c r="AYO22" s="98"/>
      <c r="AYP22" s="98"/>
      <c r="AYQ22" s="98"/>
      <c r="AYR22" s="98"/>
      <c r="AYS22" s="98"/>
      <c r="AYT22" s="98"/>
      <c r="AYU22" s="98"/>
      <c r="AYV22" s="98"/>
      <c r="AYW22" s="98"/>
      <c r="AYX22" s="98"/>
      <c r="AYY22" s="98"/>
      <c r="AYZ22" s="98"/>
      <c r="AZA22" s="98"/>
      <c r="AZB22" s="98"/>
      <c r="AZC22" s="98"/>
      <c r="AZD22" s="98"/>
      <c r="AZE22" s="98"/>
      <c r="AZF22" s="98"/>
      <c r="AZG22" s="98"/>
      <c r="AZH22" s="98"/>
      <c r="AZI22" s="98"/>
      <c r="AZJ22" s="98"/>
      <c r="AZK22" s="98"/>
      <c r="AZL22" s="98"/>
      <c r="AZM22" s="98"/>
      <c r="AZN22" s="98"/>
      <c r="AZO22" s="98"/>
      <c r="AZP22" s="98"/>
      <c r="AZQ22" s="98"/>
      <c r="AZR22" s="98"/>
      <c r="AZS22" s="98"/>
      <c r="AZT22" s="98"/>
      <c r="AZU22" s="98"/>
      <c r="AZV22" s="98"/>
      <c r="AZW22" s="98"/>
      <c r="AZX22" s="98"/>
      <c r="AZY22" s="98"/>
      <c r="AZZ22" s="98"/>
      <c r="BAA22" s="98"/>
      <c r="BAB22" s="98"/>
      <c r="BAC22" s="98"/>
      <c r="BAD22" s="98"/>
      <c r="BAE22" s="98"/>
      <c r="BAF22" s="98"/>
      <c r="BAG22" s="98"/>
      <c r="BAH22" s="98"/>
      <c r="BAI22" s="98"/>
      <c r="BAJ22" s="98"/>
      <c r="BAK22" s="98"/>
      <c r="BAL22" s="98"/>
      <c r="BAM22" s="98"/>
      <c r="BAN22" s="98"/>
      <c r="BAO22" s="98"/>
      <c r="BAP22" s="98"/>
      <c r="BAQ22" s="98"/>
      <c r="BAR22" s="98"/>
      <c r="BAS22" s="98"/>
      <c r="BAT22" s="98"/>
      <c r="BAU22" s="98"/>
      <c r="BAV22" s="98"/>
      <c r="BAW22" s="98"/>
      <c r="BAX22" s="98"/>
      <c r="BAY22" s="98"/>
      <c r="BAZ22" s="98"/>
      <c r="BBA22" s="98"/>
      <c r="BBB22" s="98"/>
      <c r="BBC22" s="98"/>
      <c r="BBD22" s="98"/>
      <c r="BBE22" s="98"/>
      <c r="BBF22" s="98"/>
      <c r="BBG22" s="98"/>
      <c r="BBH22" s="98"/>
      <c r="BBI22" s="98"/>
      <c r="BBJ22" s="98"/>
      <c r="BBK22" s="98"/>
      <c r="BBL22" s="98"/>
      <c r="BBM22" s="98"/>
      <c r="BBN22" s="98"/>
      <c r="BBO22" s="98"/>
      <c r="BBP22" s="98"/>
      <c r="BBQ22" s="98"/>
      <c r="BBR22" s="98"/>
      <c r="BBS22" s="98"/>
      <c r="BBT22" s="98"/>
      <c r="BBU22" s="98"/>
      <c r="BBV22" s="98"/>
      <c r="BBW22" s="98"/>
      <c r="BBX22" s="98"/>
      <c r="BBY22" s="98"/>
      <c r="BBZ22" s="98"/>
      <c r="BCA22" s="98"/>
      <c r="BCB22" s="98"/>
      <c r="BCC22" s="98"/>
      <c r="BCD22" s="98"/>
      <c r="BCE22" s="98"/>
      <c r="BCF22" s="98"/>
      <c r="BCG22" s="98"/>
      <c r="BCH22" s="98"/>
      <c r="BCI22" s="98"/>
      <c r="BCJ22" s="98"/>
      <c r="BCK22" s="98"/>
      <c r="BCL22" s="98"/>
      <c r="BCM22" s="98"/>
      <c r="BCN22" s="98"/>
      <c r="BCO22" s="98"/>
      <c r="BCP22" s="98"/>
      <c r="BCQ22" s="98"/>
      <c r="BCR22" s="98"/>
      <c r="BCS22" s="98"/>
      <c r="BCT22" s="98"/>
      <c r="BCU22" s="98"/>
      <c r="BCV22" s="98"/>
      <c r="BCW22" s="98"/>
      <c r="BCX22" s="98"/>
      <c r="BCY22" s="98"/>
      <c r="BCZ22" s="98"/>
      <c r="BDA22" s="98"/>
      <c r="BDB22" s="98"/>
      <c r="BDC22" s="98"/>
      <c r="BDD22" s="98"/>
      <c r="BDE22" s="98"/>
      <c r="BDF22" s="98"/>
      <c r="BDG22" s="98"/>
      <c r="BDH22" s="98"/>
      <c r="BDI22" s="98"/>
      <c r="BDJ22" s="98"/>
      <c r="BDK22" s="98"/>
      <c r="BDL22" s="98"/>
      <c r="BDM22" s="98"/>
      <c r="BDN22" s="98"/>
      <c r="BDO22" s="98"/>
      <c r="BDP22" s="98"/>
      <c r="BDQ22" s="98"/>
      <c r="BDR22" s="98"/>
      <c r="BDS22" s="98"/>
      <c r="BDT22" s="98"/>
      <c r="BDU22" s="98"/>
      <c r="BDV22" s="98"/>
      <c r="BDW22" s="98"/>
      <c r="BDX22" s="98"/>
      <c r="BDY22" s="98"/>
      <c r="BDZ22" s="98"/>
      <c r="BEA22" s="98"/>
      <c r="BEB22" s="98"/>
      <c r="BEC22" s="98"/>
      <c r="BED22" s="98"/>
      <c r="BEE22" s="98"/>
      <c r="BEF22" s="98"/>
      <c r="BEG22" s="98"/>
      <c r="BEH22" s="98"/>
      <c r="BEI22" s="98"/>
      <c r="BEJ22" s="98"/>
      <c r="BEK22" s="98"/>
      <c r="BEL22" s="98"/>
      <c r="BEM22" s="98"/>
      <c r="BEN22" s="98"/>
      <c r="BEO22" s="98"/>
      <c r="BEP22" s="98"/>
      <c r="BEQ22" s="98"/>
      <c r="BER22" s="98"/>
      <c r="BES22" s="98"/>
      <c r="BET22" s="98"/>
      <c r="BEU22" s="98"/>
      <c r="BEV22" s="98"/>
      <c r="BEW22" s="98"/>
      <c r="BEX22" s="98"/>
      <c r="BEY22" s="98"/>
      <c r="BEZ22" s="98"/>
      <c r="BFA22" s="98"/>
      <c r="BFB22" s="98"/>
      <c r="BFC22" s="98"/>
      <c r="BFD22" s="98"/>
      <c r="BFE22" s="98"/>
      <c r="BFF22" s="98"/>
      <c r="BFG22" s="98"/>
      <c r="BFH22" s="98"/>
      <c r="BFI22" s="98"/>
      <c r="BFJ22" s="98"/>
      <c r="BFK22" s="98"/>
      <c r="BFL22" s="98"/>
      <c r="BFM22" s="98"/>
      <c r="BFN22" s="98"/>
      <c r="BFO22" s="98"/>
      <c r="BFP22" s="98"/>
      <c r="BFQ22" s="98"/>
      <c r="BFR22" s="98"/>
      <c r="BFS22" s="98"/>
      <c r="BFT22" s="98"/>
      <c r="BFU22" s="98"/>
      <c r="BFV22" s="98"/>
      <c r="BFW22" s="98"/>
      <c r="BFX22" s="98"/>
      <c r="BFY22" s="98"/>
      <c r="BFZ22" s="98"/>
      <c r="BGA22" s="98"/>
      <c r="BGB22" s="98"/>
      <c r="BGC22" s="98"/>
      <c r="BGD22" s="98"/>
      <c r="BGE22" s="98"/>
      <c r="BGF22" s="98"/>
      <c r="BGG22" s="98"/>
      <c r="BGH22" s="98"/>
      <c r="BGI22" s="98"/>
      <c r="BGJ22" s="98"/>
      <c r="BGK22" s="98"/>
      <c r="BGL22" s="98"/>
      <c r="BGM22" s="98"/>
      <c r="BGN22" s="98"/>
      <c r="BGO22" s="98"/>
      <c r="BGP22" s="98"/>
      <c r="BGQ22" s="98"/>
      <c r="BGR22" s="98"/>
      <c r="BGS22" s="98"/>
      <c r="BGT22" s="98"/>
      <c r="BGU22" s="98"/>
      <c r="BGV22" s="98"/>
      <c r="BGW22" s="98"/>
      <c r="BGX22" s="98"/>
      <c r="BGY22" s="98"/>
      <c r="BGZ22" s="98"/>
      <c r="BHA22" s="98"/>
      <c r="BHB22" s="98"/>
      <c r="BHC22" s="98"/>
      <c r="BHD22" s="98"/>
      <c r="BHE22" s="98"/>
      <c r="BHF22" s="98"/>
      <c r="BHG22" s="98"/>
      <c r="BHH22" s="98"/>
      <c r="BHI22" s="98"/>
      <c r="BHJ22" s="98"/>
      <c r="BHK22" s="98"/>
      <c r="BHL22" s="98"/>
      <c r="BHM22" s="98"/>
      <c r="BHN22" s="98"/>
      <c r="BHO22" s="98"/>
      <c r="BHP22" s="98"/>
      <c r="BHQ22" s="98"/>
      <c r="BHR22" s="98"/>
      <c r="BHS22" s="98"/>
      <c r="BHT22" s="98"/>
      <c r="BHU22" s="98"/>
      <c r="BHV22" s="98"/>
      <c r="BHW22" s="98"/>
      <c r="BHX22" s="98"/>
      <c r="BHY22" s="98"/>
      <c r="BHZ22" s="98"/>
      <c r="BIA22" s="98"/>
      <c r="BIB22" s="98"/>
      <c r="BIC22" s="98"/>
      <c r="BID22" s="98"/>
      <c r="BIE22" s="98"/>
      <c r="BIF22" s="98"/>
      <c r="BIG22" s="98"/>
      <c r="BIH22" s="98"/>
      <c r="BII22" s="98"/>
      <c r="BIJ22" s="98"/>
      <c r="BIK22" s="98"/>
      <c r="BIL22" s="98"/>
      <c r="BIM22" s="98"/>
      <c r="BIN22" s="98"/>
      <c r="BIO22" s="98"/>
      <c r="BIP22" s="98"/>
      <c r="BIQ22" s="98"/>
      <c r="BIR22" s="98"/>
      <c r="BIS22" s="98"/>
      <c r="BIT22" s="98"/>
      <c r="BIU22" s="98"/>
      <c r="BIV22" s="98"/>
      <c r="BIW22" s="98"/>
      <c r="BIX22" s="98"/>
      <c r="BIY22" s="98"/>
      <c r="BIZ22" s="98"/>
      <c r="BJA22" s="98"/>
      <c r="BJB22" s="98"/>
      <c r="BJC22" s="98"/>
      <c r="BJD22" s="98"/>
      <c r="BJE22" s="98"/>
      <c r="BJF22" s="98"/>
      <c r="BJG22" s="98"/>
      <c r="BJH22" s="98"/>
      <c r="BJI22" s="98"/>
      <c r="BJJ22" s="98"/>
      <c r="BJK22" s="98"/>
      <c r="BJL22" s="98"/>
      <c r="BJM22" s="98"/>
      <c r="BJN22" s="98"/>
      <c r="BJO22" s="98"/>
      <c r="BJP22" s="98"/>
      <c r="BJQ22" s="98"/>
      <c r="BJR22" s="98"/>
      <c r="BJS22" s="98"/>
      <c r="BJT22" s="98"/>
      <c r="BJU22" s="98"/>
      <c r="BJV22" s="98"/>
      <c r="BJW22" s="98"/>
      <c r="BJX22" s="98"/>
      <c r="BJY22" s="98"/>
      <c r="BJZ22" s="98"/>
      <c r="BKA22" s="98"/>
      <c r="BKB22" s="98"/>
      <c r="BKC22" s="98"/>
      <c r="BKD22" s="98"/>
      <c r="BKE22" s="98"/>
      <c r="BKF22" s="98"/>
      <c r="BKG22" s="98"/>
      <c r="BKH22" s="98"/>
      <c r="BKI22" s="98"/>
      <c r="BKJ22" s="98"/>
      <c r="BKK22" s="98"/>
      <c r="BKL22" s="98"/>
      <c r="BKM22" s="98"/>
      <c r="BKN22" s="98"/>
      <c r="BKO22" s="98"/>
      <c r="BKP22" s="98"/>
      <c r="BKQ22" s="98"/>
      <c r="BKR22" s="98"/>
      <c r="BKS22" s="98"/>
      <c r="BKT22" s="98"/>
      <c r="BKU22" s="98"/>
      <c r="BKV22" s="98"/>
      <c r="BKW22" s="98"/>
      <c r="BKX22" s="98"/>
      <c r="BKY22" s="98"/>
      <c r="BKZ22" s="98"/>
      <c r="BLA22" s="98"/>
      <c r="BLB22" s="98"/>
      <c r="BLC22" s="98"/>
      <c r="BLD22" s="98"/>
      <c r="BLE22" s="98"/>
      <c r="BLF22" s="98"/>
      <c r="BLG22" s="98"/>
      <c r="BLH22" s="98"/>
      <c r="BLI22" s="98"/>
      <c r="BLJ22" s="98"/>
      <c r="BLK22" s="98"/>
      <c r="BLL22" s="98"/>
      <c r="BLM22" s="98"/>
      <c r="BLN22" s="98"/>
      <c r="BLO22" s="98"/>
      <c r="BLP22" s="98"/>
      <c r="BLQ22" s="98"/>
      <c r="BLR22" s="98"/>
      <c r="BLS22" s="98"/>
      <c r="BLT22" s="98"/>
      <c r="BLU22" s="98"/>
      <c r="BLV22" s="98"/>
      <c r="BLW22" s="98"/>
      <c r="BLX22" s="98"/>
      <c r="BLY22" s="98"/>
      <c r="BLZ22" s="98"/>
      <c r="BMA22" s="98"/>
      <c r="BMB22" s="98"/>
      <c r="BMC22" s="98"/>
      <c r="BMD22" s="98"/>
      <c r="BME22" s="98"/>
      <c r="BMF22" s="98"/>
      <c r="BMG22" s="98"/>
      <c r="BMH22" s="98"/>
      <c r="BMI22" s="98"/>
      <c r="BMJ22" s="98"/>
      <c r="BMK22" s="98"/>
      <c r="BML22" s="98"/>
      <c r="BMM22" s="98"/>
      <c r="BMN22" s="98"/>
      <c r="BMO22" s="98"/>
      <c r="BMP22" s="98"/>
      <c r="BMQ22" s="98"/>
      <c r="BMR22" s="98"/>
      <c r="BMS22" s="98"/>
      <c r="BMT22" s="98"/>
      <c r="BMU22" s="98"/>
      <c r="BMV22" s="98"/>
      <c r="BMW22" s="98"/>
      <c r="BMX22" s="98"/>
      <c r="BMY22" s="98"/>
      <c r="BMZ22" s="98"/>
      <c r="BNA22" s="98"/>
      <c r="BNB22" s="98"/>
      <c r="BNC22" s="98"/>
      <c r="BND22" s="98"/>
      <c r="BNE22" s="98"/>
      <c r="BNF22" s="98"/>
      <c r="BNG22" s="98"/>
      <c r="BNH22" s="98"/>
      <c r="BNI22" s="98"/>
      <c r="BNJ22" s="98"/>
      <c r="BNK22" s="98"/>
      <c r="BNL22" s="98"/>
      <c r="BNM22" s="98"/>
      <c r="BNN22" s="98"/>
      <c r="BNO22" s="98"/>
      <c r="BNP22" s="98"/>
      <c r="BNQ22" s="98"/>
      <c r="BNR22" s="98"/>
      <c r="BNS22" s="98"/>
      <c r="BNT22" s="98"/>
      <c r="BNU22" s="98"/>
      <c r="BNV22" s="98"/>
      <c r="BNW22" s="98"/>
      <c r="BNX22" s="98"/>
      <c r="BNY22" s="98"/>
      <c r="BNZ22" s="98"/>
      <c r="BOA22" s="98"/>
      <c r="BOB22" s="98"/>
      <c r="BOC22" s="98"/>
      <c r="BOD22" s="98"/>
      <c r="BOE22" s="98"/>
      <c r="BOF22" s="98"/>
      <c r="BOG22" s="98"/>
      <c r="BOH22" s="98"/>
      <c r="BOI22" s="98"/>
      <c r="BOJ22" s="98"/>
      <c r="BOK22" s="98"/>
      <c r="BOL22" s="98"/>
      <c r="BOM22" s="98"/>
      <c r="BON22" s="98"/>
      <c r="BOO22" s="98"/>
      <c r="BOP22" s="98"/>
      <c r="BOQ22" s="98"/>
      <c r="BOR22" s="98"/>
      <c r="BOS22" s="98"/>
      <c r="BOT22" s="98"/>
      <c r="BOU22" s="98"/>
      <c r="BOV22" s="98"/>
      <c r="BOW22" s="98"/>
      <c r="BOX22" s="98"/>
      <c r="BOY22" s="98"/>
      <c r="BOZ22" s="98"/>
      <c r="BPA22" s="98"/>
      <c r="BPB22" s="98"/>
      <c r="BPC22" s="98"/>
      <c r="BPD22" s="98"/>
      <c r="BPE22" s="98"/>
      <c r="BPF22" s="98"/>
      <c r="BPG22" s="98"/>
      <c r="BPH22" s="98"/>
      <c r="BPI22" s="98"/>
      <c r="BPJ22" s="98"/>
      <c r="BPK22" s="98"/>
      <c r="BPL22" s="98"/>
      <c r="BPM22" s="98"/>
      <c r="BPN22" s="98"/>
      <c r="BPO22" s="98"/>
      <c r="BPP22" s="98"/>
      <c r="BPQ22" s="98"/>
      <c r="BPR22" s="98"/>
      <c r="BPS22" s="98"/>
      <c r="BPT22" s="98"/>
      <c r="BPU22" s="98"/>
      <c r="BPV22" s="98"/>
      <c r="BPW22" s="98"/>
      <c r="BPX22" s="98"/>
      <c r="BPY22" s="98"/>
      <c r="BPZ22" s="98"/>
      <c r="BQA22" s="98"/>
      <c r="BQB22" s="98"/>
      <c r="BQC22" s="98"/>
      <c r="BQD22" s="98"/>
      <c r="BQE22" s="98"/>
      <c r="BQF22" s="98"/>
      <c r="BQG22" s="98"/>
      <c r="BQH22" s="98"/>
      <c r="BQI22" s="98"/>
      <c r="BQJ22" s="98"/>
      <c r="BQK22" s="98"/>
      <c r="BQL22" s="98"/>
      <c r="BQM22" s="98"/>
      <c r="BQN22" s="98"/>
      <c r="BQO22" s="98"/>
      <c r="BQP22" s="98"/>
      <c r="BQQ22" s="98"/>
      <c r="BQR22" s="98"/>
      <c r="BQS22" s="98"/>
      <c r="BQT22" s="98"/>
      <c r="BQU22" s="98"/>
      <c r="BQV22" s="98"/>
      <c r="BQW22" s="98"/>
      <c r="BQX22" s="98"/>
      <c r="BQY22" s="98"/>
      <c r="BQZ22" s="98"/>
      <c r="BRA22" s="98"/>
      <c r="BRB22" s="98"/>
      <c r="BRC22" s="98"/>
      <c r="BRD22" s="98"/>
      <c r="BRE22" s="98"/>
      <c r="BRF22" s="98"/>
      <c r="BRG22" s="98"/>
      <c r="BRH22" s="98"/>
      <c r="BRI22" s="98"/>
      <c r="BRJ22" s="98"/>
      <c r="BRK22" s="98"/>
      <c r="BRL22" s="98"/>
      <c r="BRM22" s="98"/>
      <c r="BRN22" s="98"/>
      <c r="BRO22" s="98"/>
      <c r="BRP22" s="98"/>
      <c r="BRQ22" s="98"/>
      <c r="BRR22" s="98"/>
      <c r="BRS22" s="98"/>
      <c r="BRT22" s="98"/>
      <c r="BRU22" s="98"/>
      <c r="BRV22" s="98"/>
      <c r="BRW22" s="98"/>
      <c r="BRX22" s="98"/>
      <c r="BRY22" s="98"/>
      <c r="BRZ22" s="98"/>
      <c r="BSA22" s="98"/>
      <c r="BSB22" s="98"/>
      <c r="BSC22" s="98"/>
      <c r="BSD22" s="98"/>
      <c r="BSE22" s="98"/>
      <c r="BSF22" s="98"/>
      <c r="BSG22" s="98"/>
      <c r="BSH22" s="98"/>
      <c r="BSI22" s="98"/>
      <c r="BSJ22" s="98"/>
      <c r="BSK22" s="98"/>
      <c r="BSL22" s="98"/>
      <c r="BSM22" s="98"/>
      <c r="BSN22" s="98"/>
      <c r="BSO22" s="98"/>
      <c r="BSP22" s="98"/>
      <c r="BSQ22" s="98"/>
      <c r="BSR22" s="98"/>
      <c r="BSS22" s="98"/>
      <c r="BST22" s="98"/>
      <c r="BSU22" s="98"/>
      <c r="BSV22" s="98"/>
      <c r="BSW22" s="98"/>
      <c r="BSX22" s="98"/>
      <c r="BSY22" s="98"/>
      <c r="BSZ22" s="98"/>
      <c r="BTA22" s="98"/>
      <c r="BTB22" s="98"/>
      <c r="BTC22" s="98"/>
      <c r="BTD22" s="98"/>
      <c r="BTE22" s="98"/>
      <c r="BTF22" s="98"/>
      <c r="BTG22" s="98"/>
      <c r="BTH22" s="98"/>
      <c r="BTI22" s="98"/>
      <c r="BTJ22" s="98"/>
      <c r="BTK22" s="98"/>
      <c r="BTL22" s="98"/>
      <c r="BTM22" s="98"/>
      <c r="BTN22" s="98"/>
      <c r="BTO22" s="98"/>
      <c r="BTP22" s="98"/>
      <c r="BTQ22" s="98"/>
      <c r="BTR22" s="98"/>
      <c r="BTS22" s="98"/>
      <c r="BTT22" s="98"/>
      <c r="BTU22" s="98"/>
      <c r="BTV22" s="98"/>
      <c r="BTW22" s="98"/>
      <c r="BTX22" s="98"/>
      <c r="BTY22" s="98"/>
      <c r="BTZ22" s="98"/>
      <c r="BUA22" s="98"/>
      <c r="BUB22" s="98"/>
      <c r="BUC22" s="98"/>
      <c r="BUD22" s="98"/>
      <c r="BUE22" s="98"/>
      <c r="BUF22" s="98"/>
      <c r="BUG22" s="98"/>
      <c r="BUH22" s="98"/>
      <c r="BUI22" s="98"/>
      <c r="BUJ22" s="98"/>
      <c r="BUK22" s="98"/>
      <c r="BUL22" s="98"/>
      <c r="BUM22" s="98"/>
      <c r="BUN22" s="98"/>
      <c r="BUO22" s="98"/>
      <c r="BUP22" s="98"/>
      <c r="BUQ22" s="98"/>
      <c r="BUR22" s="98"/>
      <c r="BUS22" s="98"/>
      <c r="BUT22" s="98"/>
      <c r="BUU22" s="98"/>
      <c r="BUV22" s="98"/>
      <c r="BUW22" s="98"/>
      <c r="BUX22" s="98"/>
      <c r="BUY22" s="98"/>
      <c r="BUZ22" s="98"/>
      <c r="BVA22" s="98"/>
      <c r="BVB22" s="98"/>
      <c r="BVC22" s="98"/>
      <c r="BVD22" s="98"/>
      <c r="BVE22" s="98"/>
      <c r="BVF22" s="98"/>
      <c r="BVG22" s="98"/>
      <c r="BVH22" s="98"/>
      <c r="BVI22" s="98"/>
      <c r="BVJ22" s="98"/>
      <c r="BVK22" s="98"/>
      <c r="BVL22" s="98"/>
      <c r="BVM22" s="98"/>
      <c r="BVN22" s="98"/>
      <c r="BVO22" s="98"/>
      <c r="BVP22" s="98"/>
      <c r="BVQ22" s="98"/>
      <c r="BVR22" s="98"/>
      <c r="BVS22" s="98"/>
      <c r="BVT22" s="98"/>
      <c r="BVU22" s="98"/>
      <c r="BVV22" s="98"/>
      <c r="BVW22" s="98"/>
      <c r="BVX22" s="98"/>
      <c r="BVY22" s="98"/>
      <c r="BVZ22" s="98"/>
      <c r="BWA22" s="98"/>
      <c r="BWB22" s="98"/>
      <c r="BWC22" s="98"/>
      <c r="BWD22" s="98"/>
      <c r="BWE22" s="98"/>
      <c r="BWF22" s="98"/>
      <c r="BWG22" s="98"/>
      <c r="BWH22" s="98"/>
      <c r="BWI22" s="98"/>
      <c r="BWJ22" s="98"/>
      <c r="BWK22" s="98"/>
      <c r="BWL22" s="98"/>
      <c r="BWM22" s="98"/>
      <c r="BWN22" s="98"/>
      <c r="BWO22" s="98"/>
      <c r="BWP22" s="98"/>
      <c r="BWQ22" s="98"/>
      <c r="BWR22" s="98"/>
      <c r="BWS22" s="98"/>
      <c r="BWT22" s="98"/>
      <c r="BWU22" s="98"/>
      <c r="BWV22" s="98"/>
      <c r="BWW22" s="98"/>
      <c r="BWX22" s="98"/>
      <c r="BWY22" s="98"/>
      <c r="BWZ22" s="98"/>
      <c r="BXA22" s="98"/>
      <c r="BXB22" s="98"/>
      <c r="BXC22" s="98"/>
      <c r="BXD22" s="98"/>
      <c r="BXE22" s="98"/>
      <c r="BXF22" s="98"/>
      <c r="BXG22" s="98"/>
      <c r="BXH22" s="98"/>
      <c r="BXI22" s="98"/>
      <c r="BXJ22" s="98"/>
      <c r="BXK22" s="98"/>
      <c r="BXL22" s="98"/>
      <c r="BXM22" s="98"/>
      <c r="BXN22" s="98"/>
      <c r="BXO22" s="98"/>
      <c r="BXP22" s="98"/>
      <c r="BXQ22" s="98"/>
      <c r="BXR22" s="98"/>
      <c r="BXS22" s="98"/>
      <c r="BXT22" s="98"/>
      <c r="BXU22" s="98"/>
      <c r="BXV22" s="98"/>
      <c r="BXW22" s="98"/>
      <c r="BXX22" s="98"/>
      <c r="BXY22" s="98"/>
      <c r="BXZ22" s="98"/>
      <c r="BYA22" s="98"/>
      <c r="BYB22" s="98"/>
      <c r="BYC22" s="98"/>
      <c r="BYD22" s="98"/>
      <c r="BYE22" s="98"/>
      <c r="BYF22" s="98"/>
      <c r="BYG22" s="98"/>
      <c r="BYH22" s="98"/>
      <c r="BYI22" s="98"/>
      <c r="BYJ22" s="98"/>
      <c r="BYK22" s="98"/>
      <c r="BYL22" s="98"/>
      <c r="BYM22" s="98"/>
      <c r="BYN22" s="98"/>
      <c r="BYO22" s="98"/>
      <c r="BYP22" s="98"/>
      <c r="BYQ22" s="98"/>
      <c r="BYR22" s="98"/>
      <c r="BYS22" s="98"/>
      <c r="BYT22" s="98"/>
      <c r="BYU22" s="98"/>
      <c r="BYV22" s="98"/>
      <c r="BYW22" s="98"/>
      <c r="BYX22" s="98"/>
      <c r="BYY22" s="98"/>
      <c r="BYZ22" s="98"/>
      <c r="BZA22" s="98"/>
      <c r="BZB22" s="98"/>
      <c r="BZC22" s="98"/>
      <c r="BZD22" s="98"/>
      <c r="BZE22" s="98"/>
      <c r="BZF22" s="98"/>
      <c r="BZG22" s="98"/>
      <c r="BZH22" s="98"/>
      <c r="BZI22" s="98"/>
      <c r="BZJ22" s="98"/>
      <c r="BZK22" s="98"/>
      <c r="BZL22" s="98"/>
      <c r="BZM22" s="98"/>
      <c r="BZN22" s="98"/>
      <c r="BZO22" s="98"/>
      <c r="BZP22" s="98"/>
      <c r="BZQ22" s="98"/>
      <c r="BZR22" s="98"/>
      <c r="BZS22" s="98"/>
      <c r="BZT22" s="98"/>
      <c r="BZU22" s="98"/>
      <c r="BZV22" s="98"/>
      <c r="BZW22" s="98"/>
      <c r="BZX22" s="98"/>
      <c r="BZY22" s="98"/>
      <c r="BZZ22" s="98"/>
      <c r="CAA22" s="98"/>
      <c r="CAB22" s="98"/>
      <c r="CAC22" s="98"/>
      <c r="CAD22" s="98"/>
      <c r="CAE22" s="98"/>
      <c r="CAF22" s="98"/>
      <c r="CAG22" s="98"/>
      <c r="CAH22" s="98"/>
      <c r="CAI22" s="98"/>
      <c r="CAJ22" s="98"/>
      <c r="CAK22" s="98"/>
      <c r="CAL22" s="98"/>
      <c r="CAM22" s="98"/>
      <c r="CAN22" s="98"/>
      <c r="CAO22" s="98"/>
      <c r="CAP22" s="98"/>
      <c r="CAQ22" s="98"/>
      <c r="CAR22" s="98"/>
      <c r="CAS22" s="98"/>
      <c r="CAT22" s="98"/>
      <c r="CAU22" s="98"/>
      <c r="CAV22" s="98"/>
      <c r="CAW22" s="98"/>
      <c r="CAX22" s="98"/>
      <c r="CAY22" s="98"/>
      <c r="CAZ22" s="98"/>
      <c r="CBA22" s="98"/>
      <c r="CBB22" s="98"/>
      <c r="CBC22" s="98"/>
      <c r="CBD22" s="98"/>
      <c r="CBE22" s="98"/>
      <c r="CBF22" s="98"/>
      <c r="CBG22" s="98"/>
      <c r="CBH22" s="98"/>
      <c r="CBI22" s="98"/>
      <c r="CBJ22" s="98"/>
      <c r="CBK22" s="98"/>
      <c r="CBL22" s="98"/>
      <c r="CBM22" s="98"/>
      <c r="CBN22" s="98"/>
      <c r="CBO22" s="98"/>
      <c r="CBP22" s="98"/>
      <c r="CBQ22" s="98"/>
      <c r="CBR22" s="98"/>
      <c r="CBS22" s="98"/>
      <c r="CBT22" s="98"/>
      <c r="CBU22" s="98"/>
      <c r="CBV22" s="98"/>
      <c r="CBW22" s="98"/>
      <c r="CBX22" s="98"/>
      <c r="CBY22" s="98"/>
      <c r="CBZ22" s="98"/>
      <c r="CCA22" s="98"/>
      <c r="CCB22" s="98"/>
      <c r="CCC22" s="98"/>
      <c r="CCD22" s="98"/>
      <c r="CCE22" s="98"/>
      <c r="CCF22" s="98"/>
      <c r="CCG22" s="98"/>
      <c r="CCH22" s="98"/>
      <c r="CCI22" s="98"/>
      <c r="CCJ22" s="98"/>
      <c r="CCK22" s="98"/>
      <c r="CCL22" s="98"/>
      <c r="CCM22" s="98"/>
      <c r="CCN22" s="98"/>
      <c r="CCO22" s="98"/>
      <c r="CCP22" s="98"/>
      <c r="CCQ22" s="98"/>
      <c r="CCR22" s="98"/>
      <c r="CCS22" s="98"/>
      <c r="CCT22" s="98"/>
      <c r="CCU22" s="98"/>
      <c r="CCV22" s="98"/>
      <c r="CCW22" s="98"/>
      <c r="CCX22" s="98"/>
      <c r="CCY22" s="98"/>
      <c r="CCZ22" s="98"/>
      <c r="CDA22" s="98"/>
      <c r="CDB22" s="98"/>
      <c r="CDC22" s="98"/>
      <c r="CDD22" s="98"/>
      <c r="CDE22" s="98"/>
      <c r="CDF22" s="98"/>
      <c r="CDG22" s="98"/>
      <c r="CDH22" s="98"/>
      <c r="CDI22" s="98"/>
      <c r="CDJ22" s="98"/>
      <c r="CDK22" s="98"/>
      <c r="CDL22" s="98"/>
      <c r="CDM22" s="98"/>
      <c r="CDN22" s="98"/>
      <c r="CDO22" s="98"/>
      <c r="CDP22" s="98"/>
      <c r="CDQ22" s="98"/>
      <c r="CDR22" s="98"/>
      <c r="CDS22" s="98"/>
      <c r="CDT22" s="98"/>
      <c r="CDU22" s="98"/>
      <c r="CDV22" s="98"/>
      <c r="CDW22" s="98"/>
      <c r="CDX22" s="98"/>
      <c r="CDY22" s="98"/>
      <c r="CDZ22" s="98"/>
      <c r="CEA22" s="98"/>
      <c r="CEB22" s="98"/>
      <c r="CEC22" s="98"/>
      <c r="CED22" s="98"/>
      <c r="CEE22" s="98"/>
      <c r="CEF22" s="98"/>
      <c r="CEG22" s="98"/>
      <c r="CEH22" s="98"/>
      <c r="CEI22" s="98"/>
      <c r="CEJ22" s="98"/>
      <c r="CEK22" s="98"/>
      <c r="CEL22" s="98"/>
      <c r="CEM22" s="98"/>
      <c r="CEN22" s="98"/>
      <c r="CEO22" s="98"/>
      <c r="CEP22" s="98"/>
      <c r="CEQ22" s="98"/>
      <c r="CER22" s="98"/>
      <c r="CES22" s="98"/>
      <c r="CET22" s="98"/>
      <c r="CEU22" s="98"/>
      <c r="CEV22" s="98"/>
      <c r="CEW22" s="98"/>
      <c r="CEX22" s="98"/>
      <c r="CEY22" s="98"/>
      <c r="CEZ22" s="98"/>
      <c r="CFA22" s="98"/>
      <c r="CFB22" s="98"/>
      <c r="CFC22" s="98"/>
      <c r="CFD22" s="98"/>
      <c r="CFE22" s="98"/>
      <c r="CFF22" s="98"/>
      <c r="CFG22" s="98"/>
      <c r="CFH22" s="98"/>
      <c r="CFI22" s="98"/>
      <c r="CFJ22" s="98"/>
      <c r="CFK22" s="98"/>
      <c r="CFL22" s="98"/>
      <c r="CFM22" s="98"/>
      <c r="CFN22" s="98"/>
      <c r="CFO22" s="98"/>
      <c r="CFP22" s="98"/>
      <c r="CFQ22" s="98"/>
      <c r="CFR22" s="98"/>
      <c r="CFS22" s="98"/>
      <c r="CFT22" s="98"/>
      <c r="CFU22" s="98"/>
      <c r="CFV22" s="98"/>
      <c r="CFW22" s="98"/>
      <c r="CFX22" s="98"/>
      <c r="CFY22" s="98"/>
      <c r="CFZ22" s="98"/>
      <c r="CGA22" s="98"/>
      <c r="CGB22" s="98"/>
      <c r="CGC22" s="98"/>
      <c r="CGD22" s="98"/>
      <c r="CGE22" s="98"/>
      <c r="CGF22" s="98"/>
      <c r="CGG22" s="98"/>
      <c r="CGH22" s="98"/>
      <c r="CGI22" s="98"/>
      <c r="CGJ22" s="98"/>
      <c r="CGK22" s="98"/>
      <c r="CGL22" s="98"/>
      <c r="CGM22" s="98"/>
      <c r="CGN22" s="98"/>
      <c r="CGO22" s="98"/>
      <c r="CGP22" s="98"/>
      <c r="CGQ22" s="98"/>
      <c r="CGR22" s="98"/>
      <c r="CGS22" s="98"/>
      <c r="CGT22" s="98"/>
      <c r="CGU22" s="98"/>
      <c r="CGV22" s="98"/>
      <c r="CGW22" s="98"/>
      <c r="CGX22" s="98"/>
      <c r="CGY22" s="98"/>
      <c r="CGZ22" s="98"/>
      <c r="CHA22" s="98"/>
      <c r="CHB22" s="98"/>
      <c r="CHC22" s="98"/>
      <c r="CHD22" s="98"/>
      <c r="CHE22" s="98"/>
      <c r="CHF22" s="98"/>
      <c r="CHG22" s="98"/>
      <c r="CHH22" s="98"/>
      <c r="CHI22" s="98"/>
      <c r="CHJ22" s="98"/>
      <c r="CHK22" s="98"/>
      <c r="CHL22" s="98"/>
      <c r="CHM22" s="98"/>
      <c r="CHN22" s="98"/>
      <c r="CHO22" s="98"/>
      <c r="CHP22" s="98"/>
      <c r="CHQ22" s="98"/>
      <c r="CHR22" s="98"/>
      <c r="CHS22" s="98"/>
      <c r="CHT22" s="98"/>
      <c r="CHU22" s="98"/>
      <c r="CHV22" s="98"/>
      <c r="CHW22" s="98"/>
      <c r="CHX22" s="98"/>
      <c r="CHY22" s="98"/>
      <c r="CHZ22" s="98"/>
      <c r="CIA22" s="98"/>
      <c r="CIB22" s="98"/>
      <c r="CIC22" s="98"/>
      <c r="CID22" s="98"/>
      <c r="CIE22" s="98"/>
      <c r="CIF22" s="98"/>
      <c r="CIG22" s="98"/>
      <c r="CIH22" s="98"/>
      <c r="CII22" s="98"/>
      <c r="CIJ22" s="98"/>
      <c r="CIK22" s="98"/>
      <c r="CIL22" s="98"/>
      <c r="CIM22" s="98"/>
      <c r="CIN22" s="98"/>
      <c r="CIO22" s="98"/>
      <c r="CIP22" s="98"/>
      <c r="CIQ22" s="98"/>
      <c r="CIR22" s="98"/>
      <c r="CIS22" s="98"/>
      <c r="CIT22" s="98"/>
      <c r="CIU22" s="98"/>
      <c r="CIV22" s="98"/>
      <c r="CIW22" s="98"/>
      <c r="CIX22" s="98"/>
      <c r="CIY22" s="98"/>
      <c r="CIZ22" s="98"/>
      <c r="CJA22" s="98"/>
      <c r="CJB22" s="98"/>
      <c r="CJC22" s="98"/>
      <c r="CJD22" s="98"/>
      <c r="CJE22" s="98"/>
      <c r="CJF22" s="98"/>
      <c r="CJG22" s="98"/>
      <c r="CJH22" s="98"/>
      <c r="CJI22" s="98"/>
      <c r="CJJ22" s="98"/>
      <c r="CJK22" s="98"/>
      <c r="CJL22" s="98"/>
      <c r="CJM22" s="98"/>
      <c r="CJN22" s="98"/>
      <c r="CJO22" s="98"/>
      <c r="CJP22" s="98"/>
      <c r="CJQ22" s="98"/>
      <c r="CJR22" s="98"/>
      <c r="CJS22" s="98"/>
      <c r="CJT22" s="98"/>
      <c r="CJU22" s="98"/>
      <c r="CJV22" s="98"/>
      <c r="CJW22" s="98"/>
      <c r="CJX22" s="98"/>
      <c r="CJY22" s="98"/>
      <c r="CJZ22" s="98"/>
      <c r="CKA22" s="98"/>
      <c r="CKB22" s="98"/>
      <c r="CKC22" s="98"/>
      <c r="CKD22" s="98"/>
      <c r="CKE22" s="98"/>
      <c r="CKF22" s="98"/>
      <c r="CKG22" s="98"/>
      <c r="CKH22" s="98"/>
      <c r="CKI22" s="98"/>
      <c r="CKJ22" s="98"/>
      <c r="CKK22" s="98"/>
      <c r="CKL22" s="98"/>
      <c r="CKM22" s="98"/>
      <c r="CKN22" s="98"/>
      <c r="CKO22" s="98"/>
      <c r="CKP22" s="98"/>
      <c r="CKQ22" s="98"/>
      <c r="CKR22" s="98"/>
      <c r="CKS22" s="98"/>
      <c r="CKT22" s="98"/>
      <c r="CKU22" s="98"/>
      <c r="CKV22" s="98"/>
      <c r="CKW22" s="98"/>
      <c r="CKX22" s="98"/>
      <c r="CKY22" s="98"/>
      <c r="CKZ22" s="98"/>
      <c r="CLA22" s="98"/>
      <c r="CLB22" s="98"/>
      <c r="CLC22" s="98"/>
      <c r="CLD22" s="98"/>
      <c r="CLE22" s="98"/>
      <c r="CLF22" s="98"/>
      <c r="CLG22" s="98"/>
      <c r="CLH22" s="98"/>
      <c r="CLI22" s="98"/>
      <c r="CLJ22" s="98"/>
      <c r="CLK22" s="98"/>
      <c r="CLL22" s="98"/>
      <c r="CLM22" s="98"/>
      <c r="CLN22" s="98"/>
      <c r="CLO22" s="98"/>
      <c r="CLP22" s="98"/>
      <c r="CLQ22" s="98"/>
      <c r="CLR22" s="98"/>
      <c r="CLS22" s="98"/>
      <c r="CLT22" s="98"/>
      <c r="CLU22" s="98"/>
      <c r="CLV22" s="98"/>
      <c r="CLW22" s="98"/>
      <c r="CLX22" s="98"/>
      <c r="CLY22" s="98"/>
      <c r="CLZ22" s="98"/>
      <c r="CMA22" s="98"/>
      <c r="CMB22" s="98"/>
      <c r="CMC22" s="98"/>
      <c r="CMD22" s="98"/>
      <c r="CME22" s="98"/>
      <c r="CMF22" s="98"/>
      <c r="CMG22" s="98"/>
      <c r="CMH22" s="98"/>
      <c r="CMI22" s="98"/>
      <c r="CMJ22" s="98"/>
      <c r="CMK22" s="98"/>
      <c r="CML22" s="98"/>
      <c r="CMM22" s="98"/>
      <c r="CMN22" s="98"/>
      <c r="CMO22" s="98"/>
      <c r="CMP22" s="98"/>
      <c r="CMQ22" s="98"/>
      <c r="CMR22" s="98"/>
      <c r="CMS22" s="98"/>
      <c r="CMT22" s="98"/>
      <c r="CMU22" s="98"/>
      <c r="CMV22" s="98"/>
      <c r="CMW22" s="98"/>
      <c r="CMX22" s="98"/>
      <c r="CMY22" s="98"/>
      <c r="CMZ22" s="98"/>
      <c r="CNA22" s="98"/>
      <c r="CNB22" s="98"/>
      <c r="CNC22" s="98"/>
      <c r="CND22" s="98"/>
      <c r="CNE22" s="98"/>
      <c r="CNF22" s="98"/>
      <c r="CNG22" s="98"/>
      <c r="CNH22" s="98"/>
      <c r="CNI22" s="98"/>
      <c r="CNJ22" s="98"/>
      <c r="CNK22" s="98"/>
      <c r="CNL22" s="98"/>
      <c r="CNM22" s="98"/>
      <c r="CNN22" s="98"/>
      <c r="CNO22" s="98"/>
      <c r="CNP22" s="98"/>
      <c r="CNQ22" s="98"/>
      <c r="CNR22" s="98"/>
      <c r="CNS22" s="98"/>
      <c r="CNT22" s="98"/>
      <c r="CNU22" s="98"/>
      <c r="CNV22" s="98"/>
      <c r="CNW22" s="98"/>
      <c r="CNX22" s="98"/>
      <c r="CNY22" s="98"/>
      <c r="CNZ22" s="98"/>
      <c r="COA22" s="98"/>
      <c r="COB22" s="98"/>
      <c r="COC22" s="98"/>
      <c r="COD22" s="98"/>
      <c r="COE22" s="98"/>
      <c r="COF22" s="98"/>
      <c r="COG22" s="98"/>
      <c r="COH22" s="98"/>
      <c r="COI22" s="98"/>
      <c r="COJ22" s="98"/>
      <c r="COK22" s="98"/>
      <c r="COL22" s="98"/>
      <c r="COM22" s="98"/>
      <c r="CON22" s="98"/>
      <c r="COO22" s="98"/>
      <c r="COP22" s="98"/>
      <c r="COQ22" s="98"/>
      <c r="COR22" s="98"/>
      <c r="COS22" s="98"/>
      <c r="COT22" s="98"/>
      <c r="COU22" s="98"/>
      <c r="COV22" s="98"/>
      <c r="COW22" s="98"/>
      <c r="COX22" s="98"/>
      <c r="COY22" s="98"/>
      <c r="COZ22" s="98"/>
      <c r="CPA22" s="98"/>
      <c r="CPB22" s="98"/>
      <c r="CPC22" s="98"/>
      <c r="CPD22" s="98"/>
      <c r="CPE22" s="98"/>
      <c r="CPF22" s="98"/>
      <c r="CPG22" s="98"/>
      <c r="CPH22" s="98"/>
      <c r="CPI22" s="98"/>
      <c r="CPJ22" s="98"/>
      <c r="CPK22" s="98"/>
      <c r="CPL22" s="98"/>
      <c r="CPM22" s="98"/>
      <c r="CPN22" s="98"/>
      <c r="CPO22" s="98"/>
      <c r="CPP22" s="98"/>
      <c r="CPQ22" s="98"/>
      <c r="CPR22" s="98"/>
      <c r="CPS22" s="98"/>
      <c r="CPT22" s="98"/>
      <c r="CPU22" s="98"/>
      <c r="CPV22" s="98"/>
      <c r="CPW22" s="98"/>
      <c r="CPX22" s="98"/>
      <c r="CPY22" s="98"/>
      <c r="CPZ22" s="98"/>
      <c r="CQA22" s="98"/>
      <c r="CQB22" s="98"/>
      <c r="CQC22" s="98"/>
      <c r="CQD22" s="98"/>
      <c r="CQE22" s="98"/>
      <c r="CQF22" s="98"/>
      <c r="CQG22" s="98"/>
      <c r="CQH22" s="98"/>
      <c r="CQI22" s="98"/>
      <c r="CQJ22" s="98"/>
      <c r="CQK22" s="98"/>
      <c r="CQL22" s="98"/>
      <c r="CQM22" s="98"/>
      <c r="CQN22" s="98"/>
      <c r="CQO22" s="98"/>
      <c r="CQP22" s="98"/>
      <c r="CQQ22" s="98"/>
      <c r="CQR22" s="98"/>
      <c r="CQS22" s="98"/>
      <c r="CQT22" s="98"/>
      <c r="CQU22" s="98"/>
      <c r="CQV22" s="98"/>
      <c r="CQW22" s="98"/>
      <c r="CQX22" s="98"/>
      <c r="CQY22" s="98"/>
      <c r="CQZ22" s="98"/>
      <c r="CRA22" s="98"/>
      <c r="CRB22" s="98"/>
      <c r="CRC22" s="98"/>
      <c r="CRD22" s="98"/>
      <c r="CRE22" s="98"/>
      <c r="CRF22" s="98"/>
      <c r="CRG22" s="98"/>
      <c r="CRH22" s="98"/>
      <c r="CRI22" s="98"/>
      <c r="CRJ22" s="98"/>
      <c r="CRK22" s="98"/>
      <c r="CRL22" s="98"/>
      <c r="CRM22" s="98"/>
      <c r="CRN22" s="98"/>
      <c r="CRO22" s="98"/>
      <c r="CRP22" s="98"/>
      <c r="CRQ22" s="98"/>
      <c r="CRR22" s="98"/>
      <c r="CRS22" s="98"/>
      <c r="CRT22" s="98"/>
      <c r="CRU22" s="98"/>
      <c r="CRV22" s="98"/>
      <c r="CRW22" s="98"/>
      <c r="CRX22" s="98"/>
      <c r="CRY22" s="98"/>
      <c r="CRZ22" s="98"/>
      <c r="CSA22" s="98"/>
      <c r="CSB22" s="98"/>
      <c r="CSC22" s="98"/>
      <c r="CSD22" s="98"/>
      <c r="CSE22" s="98"/>
      <c r="CSF22" s="98"/>
      <c r="CSG22" s="98"/>
      <c r="CSH22" s="98"/>
      <c r="CSI22" s="98"/>
      <c r="CSJ22" s="98"/>
      <c r="CSK22" s="98"/>
      <c r="CSL22" s="98"/>
      <c r="CSM22" s="98"/>
      <c r="CSN22" s="98"/>
      <c r="CSO22" s="98"/>
      <c r="CSP22" s="98"/>
      <c r="CSQ22" s="98"/>
      <c r="CSR22" s="98"/>
      <c r="CSS22" s="98"/>
      <c r="CST22" s="98"/>
      <c r="CSU22" s="98"/>
      <c r="CSV22" s="98"/>
      <c r="CSW22" s="98"/>
      <c r="CSX22" s="98"/>
      <c r="CSY22" s="98"/>
      <c r="CSZ22" s="98"/>
      <c r="CTA22" s="98"/>
      <c r="CTB22" s="98"/>
      <c r="CTC22" s="98"/>
      <c r="CTD22" s="98"/>
      <c r="CTE22" s="98"/>
      <c r="CTF22" s="98"/>
      <c r="CTG22" s="98"/>
      <c r="CTH22" s="98"/>
      <c r="CTI22" s="98"/>
      <c r="CTJ22" s="98"/>
      <c r="CTK22" s="98"/>
      <c r="CTL22" s="98"/>
      <c r="CTM22" s="98"/>
      <c r="CTN22" s="98"/>
      <c r="CTO22" s="98"/>
      <c r="CTP22" s="98"/>
      <c r="CTQ22" s="98"/>
      <c r="CTR22" s="98"/>
      <c r="CTS22" s="98"/>
      <c r="CTT22" s="98"/>
      <c r="CTU22" s="98"/>
      <c r="CTV22" s="98"/>
      <c r="CTW22" s="98"/>
      <c r="CTX22" s="98"/>
      <c r="CTY22" s="98"/>
      <c r="CTZ22" s="98"/>
      <c r="CUA22" s="98"/>
      <c r="CUB22" s="98"/>
      <c r="CUC22" s="98"/>
      <c r="CUD22" s="98"/>
      <c r="CUE22" s="98"/>
      <c r="CUF22" s="98"/>
      <c r="CUG22" s="98"/>
      <c r="CUH22" s="98"/>
      <c r="CUI22" s="98"/>
      <c r="CUJ22" s="98"/>
      <c r="CUK22" s="98"/>
      <c r="CUL22" s="98"/>
      <c r="CUM22" s="98"/>
      <c r="CUN22" s="98"/>
      <c r="CUO22" s="98"/>
      <c r="CUP22" s="98"/>
      <c r="CUQ22" s="98"/>
      <c r="CUR22" s="98"/>
      <c r="CUS22" s="98"/>
      <c r="CUT22" s="98"/>
      <c r="CUU22" s="98"/>
      <c r="CUV22" s="98"/>
      <c r="CUW22" s="98"/>
      <c r="CUX22" s="98"/>
      <c r="CUY22" s="98"/>
      <c r="CUZ22" s="98"/>
      <c r="CVA22" s="98"/>
      <c r="CVB22" s="98"/>
      <c r="CVC22" s="98"/>
      <c r="CVD22" s="98"/>
      <c r="CVE22" s="98"/>
      <c r="CVF22" s="98"/>
      <c r="CVG22" s="98"/>
      <c r="CVH22" s="98"/>
      <c r="CVI22" s="98"/>
      <c r="CVJ22" s="98"/>
      <c r="CVK22" s="98"/>
      <c r="CVL22" s="98"/>
      <c r="CVM22" s="98"/>
      <c r="CVN22" s="98"/>
      <c r="CVO22" s="98"/>
      <c r="CVP22" s="98"/>
      <c r="CVQ22" s="98"/>
      <c r="CVR22" s="98"/>
      <c r="CVS22" s="98"/>
      <c r="CVT22" s="98"/>
      <c r="CVU22" s="98"/>
      <c r="CVV22" s="98"/>
      <c r="CVW22" s="98"/>
      <c r="CVX22" s="98"/>
      <c r="CVY22" s="98"/>
      <c r="CVZ22" s="98"/>
      <c r="CWA22" s="98"/>
      <c r="CWB22" s="98"/>
      <c r="CWC22" s="98"/>
      <c r="CWD22" s="98"/>
      <c r="CWE22" s="98"/>
      <c r="CWF22" s="98"/>
      <c r="CWG22" s="98"/>
      <c r="CWH22" s="98"/>
      <c r="CWI22" s="98"/>
      <c r="CWJ22" s="98"/>
      <c r="CWK22" s="98"/>
      <c r="CWL22" s="98"/>
      <c r="CWM22" s="98"/>
      <c r="CWN22" s="98"/>
      <c r="CWO22" s="98"/>
      <c r="CWP22" s="98"/>
      <c r="CWQ22" s="98"/>
      <c r="CWR22" s="98"/>
      <c r="CWS22" s="98"/>
      <c r="CWT22" s="98"/>
      <c r="CWU22" s="98"/>
      <c r="CWV22" s="98"/>
      <c r="CWW22" s="98"/>
      <c r="CWX22" s="98"/>
      <c r="CWY22" s="98"/>
      <c r="CWZ22" s="98"/>
      <c r="CXA22" s="98"/>
      <c r="CXB22" s="98"/>
      <c r="CXC22" s="98"/>
      <c r="CXD22" s="98"/>
      <c r="CXE22" s="98"/>
      <c r="CXF22" s="98"/>
      <c r="CXG22" s="98"/>
      <c r="CXH22" s="98"/>
      <c r="CXI22" s="98"/>
      <c r="CXJ22" s="98"/>
      <c r="CXK22" s="98"/>
      <c r="CXL22" s="98"/>
      <c r="CXM22" s="98"/>
      <c r="CXN22" s="98"/>
      <c r="CXO22" s="98"/>
      <c r="CXP22" s="98"/>
      <c r="CXQ22" s="98"/>
      <c r="CXR22" s="98"/>
      <c r="CXS22" s="98"/>
      <c r="CXT22" s="98"/>
      <c r="CXU22" s="98"/>
      <c r="CXV22" s="98"/>
      <c r="CXW22" s="98"/>
      <c r="CXX22" s="98"/>
      <c r="CXY22" s="98"/>
      <c r="CXZ22" s="98"/>
      <c r="CYA22" s="98"/>
      <c r="CYB22" s="98"/>
      <c r="CYC22" s="98"/>
      <c r="CYD22" s="98"/>
      <c r="CYE22" s="98"/>
      <c r="CYF22" s="98"/>
      <c r="CYG22" s="98"/>
      <c r="CYH22" s="98"/>
      <c r="CYI22" s="98"/>
      <c r="CYJ22" s="98"/>
      <c r="CYK22" s="98"/>
      <c r="CYL22" s="98"/>
      <c r="CYM22" s="98"/>
      <c r="CYN22" s="98"/>
      <c r="CYO22" s="98"/>
      <c r="CYP22" s="98"/>
      <c r="CYQ22" s="98"/>
      <c r="CYR22" s="98"/>
      <c r="CYS22" s="98"/>
      <c r="CYT22" s="98"/>
      <c r="CYU22" s="98"/>
      <c r="CYV22" s="98"/>
      <c r="CYW22" s="98"/>
      <c r="CYX22" s="98"/>
      <c r="CYY22" s="98"/>
      <c r="CYZ22" s="98"/>
      <c r="CZA22" s="98"/>
      <c r="CZB22" s="98"/>
      <c r="CZC22" s="98"/>
      <c r="CZD22" s="98"/>
      <c r="CZE22" s="98"/>
      <c r="CZF22" s="98"/>
      <c r="CZG22" s="98"/>
      <c r="CZH22" s="98"/>
      <c r="CZI22" s="98"/>
      <c r="CZJ22" s="98"/>
      <c r="CZK22" s="98"/>
      <c r="CZL22" s="98"/>
      <c r="CZM22" s="98"/>
      <c r="CZN22" s="98"/>
      <c r="CZO22" s="98"/>
      <c r="CZP22" s="98"/>
      <c r="CZQ22" s="98"/>
      <c r="CZR22" s="98"/>
      <c r="CZS22" s="98"/>
      <c r="CZT22" s="98"/>
      <c r="CZU22" s="98"/>
      <c r="CZV22" s="98"/>
      <c r="CZW22" s="98"/>
      <c r="CZX22" s="98"/>
      <c r="CZY22" s="98"/>
      <c r="CZZ22" s="98"/>
      <c r="DAA22" s="98"/>
      <c r="DAB22" s="98"/>
      <c r="DAC22" s="98"/>
      <c r="DAD22" s="98"/>
      <c r="DAE22" s="98"/>
      <c r="DAF22" s="98"/>
      <c r="DAG22" s="98"/>
      <c r="DAH22" s="98"/>
      <c r="DAI22" s="98"/>
      <c r="DAJ22" s="98"/>
      <c r="DAK22" s="98"/>
      <c r="DAL22" s="98"/>
      <c r="DAM22" s="98"/>
      <c r="DAN22" s="98"/>
      <c r="DAO22" s="98"/>
      <c r="DAP22" s="98"/>
      <c r="DAQ22" s="98"/>
      <c r="DAR22" s="98"/>
      <c r="DAS22" s="98"/>
      <c r="DAT22" s="98"/>
      <c r="DAU22" s="98"/>
      <c r="DAV22" s="98"/>
      <c r="DAW22" s="98"/>
      <c r="DAX22" s="98"/>
      <c r="DAY22" s="98"/>
      <c r="DAZ22" s="98"/>
      <c r="DBA22" s="98"/>
      <c r="DBB22" s="98"/>
      <c r="DBC22" s="98"/>
      <c r="DBD22" s="98"/>
      <c r="DBE22" s="98"/>
      <c r="DBF22" s="98"/>
      <c r="DBG22" s="98"/>
      <c r="DBH22" s="98"/>
      <c r="DBI22" s="98"/>
      <c r="DBJ22" s="98"/>
      <c r="DBK22" s="98"/>
      <c r="DBL22" s="98"/>
      <c r="DBM22" s="98"/>
      <c r="DBN22" s="98"/>
      <c r="DBO22" s="98"/>
      <c r="DBP22" s="98"/>
      <c r="DBQ22" s="98"/>
      <c r="DBR22" s="98"/>
      <c r="DBS22" s="98"/>
      <c r="DBT22" s="98"/>
      <c r="DBU22" s="98"/>
      <c r="DBV22" s="98"/>
      <c r="DBW22" s="98"/>
      <c r="DBX22" s="98"/>
      <c r="DBY22" s="98"/>
      <c r="DBZ22" s="98"/>
      <c r="DCA22" s="98"/>
      <c r="DCB22" s="98"/>
      <c r="DCC22" s="98"/>
      <c r="DCD22" s="98"/>
      <c r="DCE22" s="98"/>
      <c r="DCF22" s="98"/>
      <c r="DCG22" s="98"/>
      <c r="DCH22" s="98"/>
      <c r="DCI22" s="98"/>
      <c r="DCJ22" s="98"/>
      <c r="DCK22" s="98"/>
      <c r="DCL22" s="98"/>
      <c r="DCM22" s="98"/>
      <c r="DCN22" s="98"/>
      <c r="DCO22" s="98"/>
      <c r="DCP22" s="98"/>
      <c r="DCQ22" s="98"/>
      <c r="DCR22" s="98"/>
      <c r="DCS22" s="98"/>
      <c r="DCT22" s="98"/>
      <c r="DCU22" s="98"/>
      <c r="DCV22" s="98"/>
      <c r="DCW22" s="98"/>
      <c r="DCX22" s="98"/>
      <c r="DCY22" s="98"/>
      <c r="DCZ22" s="98"/>
      <c r="DDA22" s="98"/>
      <c r="DDB22" s="98"/>
      <c r="DDC22" s="98"/>
      <c r="DDD22" s="98"/>
      <c r="DDE22" s="98"/>
      <c r="DDF22" s="98"/>
      <c r="DDG22" s="98"/>
      <c r="DDH22" s="98"/>
      <c r="DDI22" s="98"/>
      <c r="DDJ22" s="98"/>
      <c r="DDK22" s="98"/>
      <c r="DDL22" s="98"/>
      <c r="DDM22" s="98"/>
      <c r="DDN22" s="98"/>
      <c r="DDO22" s="98"/>
      <c r="DDP22" s="98"/>
      <c r="DDQ22" s="98"/>
      <c r="DDR22" s="98"/>
      <c r="DDS22" s="98"/>
      <c r="DDT22" s="98"/>
      <c r="DDU22" s="98"/>
      <c r="DDV22" s="98"/>
      <c r="DDW22" s="98"/>
      <c r="DDX22" s="98"/>
      <c r="DDY22" s="98"/>
      <c r="DDZ22" s="98"/>
      <c r="DEA22" s="98"/>
      <c r="DEB22" s="98"/>
      <c r="DEC22" s="98"/>
      <c r="DED22" s="98"/>
      <c r="DEE22" s="98"/>
      <c r="DEF22" s="98"/>
      <c r="DEG22" s="98"/>
      <c r="DEH22" s="98"/>
      <c r="DEI22" s="98"/>
      <c r="DEJ22" s="98"/>
      <c r="DEK22" s="98"/>
      <c r="DEL22" s="98"/>
      <c r="DEM22" s="98"/>
      <c r="DEN22" s="98"/>
      <c r="DEO22" s="98"/>
      <c r="DEP22" s="98"/>
      <c r="DEQ22" s="98"/>
      <c r="DER22" s="98"/>
      <c r="DES22" s="98"/>
      <c r="DET22" s="98"/>
      <c r="DEU22" s="98"/>
      <c r="DEV22" s="98"/>
      <c r="DEW22" s="98"/>
      <c r="DEX22" s="98"/>
      <c r="DEY22" s="98"/>
      <c r="DEZ22" s="98"/>
      <c r="DFA22" s="98"/>
      <c r="DFB22" s="98"/>
      <c r="DFC22" s="98"/>
      <c r="DFD22" s="98"/>
      <c r="DFE22" s="98"/>
      <c r="DFF22" s="98"/>
      <c r="DFG22" s="98"/>
      <c r="DFH22" s="98"/>
      <c r="DFI22" s="98"/>
      <c r="DFJ22" s="98"/>
      <c r="DFK22" s="98"/>
      <c r="DFL22" s="98"/>
      <c r="DFM22" s="98"/>
      <c r="DFN22" s="98"/>
      <c r="DFO22" s="98"/>
      <c r="DFP22" s="98"/>
      <c r="DFQ22" s="98"/>
      <c r="DFR22" s="98"/>
      <c r="DFS22" s="98"/>
      <c r="DFT22" s="98"/>
      <c r="DFU22" s="98"/>
      <c r="DFV22" s="98"/>
      <c r="DFW22" s="98"/>
      <c r="DFX22" s="98"/>
      <c r="DFY22" s="98"/>
      <c r="DFZ22" s="98"/>
      <c r="DGA22" s="98"/>
      <c r="DGB22" s="98"/>
      <c r="DGC22" s="98"/>
      <c r="DGD22" s="98"/>
      <c r="DGE22" s="98"/>
      <c r="DGF22" s="98"/>
      <c r="DGG22" s="98"/>
      <c r="DGH22" s="98"/>
      <c r="DGI22" s="98"/>
      <c r="DGJ22" s="98"/>
      <c r="DGK22" s="98"/>
      <c r="DGL22" s="98"/>
      <c r="DGM22" s="98"/>
      <c r="DGN22" s="98"/>
      <c r="DGO22" s="98"/>
      <c r="DGP22" s="98"/>
      <c r="DGQ22" s="98"/>
      <c r="DGR22" s="98"/>
      <c r="DGS22" s="98"/>
      <c r="DGT22" s="98"/>
      <c r="DGU22" s="98"/>
      <c r="DGV22" s="98"/>
      <c r="DGW22" s="98"/>
      <c r="DGX22" s="98"/>
      <c r="DGY22" s="98"/>
      <c r="DGZ22" s="98"/>
      <c r="DHA22" s="98"/>
      <c r="DHB22" s="98"/>
      <c r="DHC22" s="98"/>
      <c r="DHD22" s="98"/>
      <c r="DHE22" s="98"/>
      <c r="DHF22" s="98"/>
      <c r="DHG22" s="98"/>
      <c r="DHH22" s="98"/>
      <c r="DHI22" s="98"/>
      <c r="DHJ22" s="98"/>
      <c r="DHK22" s="98"/>
      <c r="DHL22" s="98"/>
      <c r="DHM22" s="98"/>
      <c r="DHN22" s="98"/>
      <c r="DHO22" s="98"/>
      <c r="DHP22" s="98"/>
      <c r="DHQ22" s="98"/>
      <c r="DHR22" s="98"/>
      <c r="DHS22" s="98"/>
      <c r="DHT22" s="98"/>
      <c r="DHU22" s="98"/>
      <c r="DHV22" s="98"/>
      <c r="DHW22" s="98"/>
      <c r="DHX22" s="98"/>
      <c r="DHY22" s="98"/>
      <c r="DHZ22" s="98"/>
      <c r="DIA22" s="98"/>
      <c r="DIB22" s="98"/>
      <c r="DIC22" s="98"/>
      <c r="DID22" s="98"/>
      <c r="DIE22" s="98"/>
      <c r="DIF22" s="98"/>
      <c r="DIG22" s="98"/>
      <c r="DIH22" s="98"/>
      <c r="DII22" s="98"/>
      <c r="DIJ22" s="98"/>
      <c r="DIK22" s="98"/>
      <c r="DIL22" s="98"/>
      <c r="DIM22" s="98"/>
      <c r="DIN22" s="98"/>
      <c r="DIO22" s="98"/>
      <c r="DIP22" s="98"/>
      <c r="DIQ22" s="98"/>
      <c r="DIR22" s="98"/>
      <c r="DIS22" s="98"/>
      <c r="DIT22" s="98"/>
      <c r="DIU22" s="98"/>
      <c r="DIV22" s="98"/>
      <c r="DIW22" s="98"/>
      <c r="DIX22" s="98"/>
      <c r="DIY22" s="98"/>
      <c r="DIZ22" s="98"/>
      <c r="DJA22" s="98"/>
      <c r="DJB22" s="98"/>
      <c r="DJC22" s="98"/>
      <c r="DJD22" s="98"/>
      <c r="DJE22" s="98"/>
      <c r="DJF22" s="98"/>
      <c r="DJG22" s="98"/>
      <c r="DJH22" s="98"/>
      <c r="DJI22" s="98"/>
      <c r="DJJ22" s="98"/>
      <c r="DJK22" s="98"/>
      <c r="DJL22" s="98"/>
      <c r="DJM22" s="98"/>
      <c r="DJN22" s="98"/>
      <c r="DJO22" s="98"/>
      <c r="DJP22" s="98"/>
      <c r="DJQ22" s="98"/>
      <c r="DJR22" s="98"/>
      <c r="DJS22" s="98"/>
      <c r="DJT22" s="98"/>
      <c r="DJU22" s="98"/>
      <c r="DJV22" s="98"/>
      <c r="DJW22" s="98"/>
      <c r="DJX22" s="98"/>
      <c r="DJY22" s="98"/>
      <c r="DJZ22" s="98"/>
      <c r="DKA22" s="98"/>
      <c r="DKB22" s="98"/>
      <c r="DKC22" s="98"/>
      <c r="DKD22" s="98"/>
      <c r="DKE22" s="98"/>
      <c r="DKF22" s="98"/>
      <c r="DKG22" s="98"/>
      <c r="DKH22" s="98"/>
      <c r="DKI22" s="98"/>
      <c r="DKJ22" s="98"/>
      <c r="DKK22" s="98"/>
      <c r="DKL22" s="98"/>
      <c r="DKM22" s="98"/>
      <c r="DKN22" s="98"/>
      <c r="DKO22" s="98"/>
      <c r="DKP22" s="98"/>
      <c r="DKQ22" s="98"/>
      <c r="DKR22" s="98"/>
      <c r="DKS22" s="98"/>
      <c r="DKT22" s="98"/>
      <c r="DKU22" s="98"/>
      <c r="DKV22" s="98"/>
      <c r="DKW22" s="98"/>
      <c r="DKX22" s="98"/>
      <c r="DKY22" s="98"/>
      <c r="DKZ22" s="98"/>
      <c r="DLA22" s="98"/>
      <c r="DLB22" s="98"/>
      <c r="DLC22" s="98"/>
      <c r="DLD22" s="98"/>
      <c r="DLE22" s="98"/>
      <c r="DLF22" s="98"/>
      <c r="DLG22" s="98"/>
      <c r="DLH22" s="98"/>
      <c r="DLI22" s="98"/>
      <c r="DLJ22" s="98"/>
      <c r="DLK22" s="98"/>
      <c r="DLL22" s="98"/>
      <c r="DLM22" s="98"/>
      <c r="DLN22" s="98"/>
      <c r="DLO22" s="98"/>
      <c r="DLP22" s="98"/>
      <c r="DLQ22" s="98"/>
      <c r="DLR22" s="98"/>
      <c r="DLS22" s="98"/>
      <c r="DLT22" s="98"/>
      <c r="DLU22" s="98"/>
      <c r="DLV22" s="98"/>
      <c r="DLW22" s="98"/>
      <c r="DLX22" s="98"/>
      <c r="DLY22" s="98"/>
      <c r="DLZ22" s="98"/>
      <c r="DMA22" s="98"/>
      <c r="DMB22" s="98"/>
      <c r="DMC22" s="98"/>
      <c r="DMD22" s="98"/>
      <c r="DME22" s="98"/>
      <c r="DMF22" s="98"/>
      <c r="DMG22" s="98"/>
      <c r="DMH22" s="98"/>
      <c r="DMI22" s="98"/>
      <c r="DMJ22" s="98"/>
      <c r="DMK22" s="98"/>
      <c r="DML22" s="98"/>
      <c r="DMM22" s="98"/>
      <c r="DMN22" s="98"/>
      <c r="DMO22" s="98"/>
      <c r="DMP22" s="98"/>
      <c r="DMQ22" s="98"/>
      <c r="DMR22" s="98"/>
      <c r="DMS22" s="98"/>
      <c r="DMT22" s="98"/>
      <c r="DMU22" s="98"/>
      <c r="DMV22" s="98"/>
      <c r="DMW22" s="98"/>
      <c r="DMX22" s="98"/>
      <c r="DMY22" s="98"/>
      <c r="DMZ22" s="98"/>
      <c r="DNA22" s="98"/>
      <c r="DNB22" s="98"/>
      <c r="DNC22" s="98"/>
      <c r="DND22" s="98"/>
      <c r="DNE22" s="98"/>
      <c r="DNF22" s="98"/>
      <c r="DNG22" s="98"/>
      <c r="DNH22" s="98"/>
      <c r="DNI22" s="98"/>
      <c r="DNJ22" s="98"/>
      <c r="DNK22" s="98"/>
      <c r="DNL22" s="98"/>
      <c r="DNM22" s="98"/>
      <c r="DNN22" s="98"/>
      <c r="DNO22" s="98"/>
      <c r="DNP22" s="98"/>
      <c r="DNQ22" s="98"/>
      <c r="DNR22" s="98"/>
      <c r="DNS22" s="98"/>
      <c r="DNT22" s="98"/>
      <c r="DNU22" s="98"/>
      <c r="DNV22" s="98"/>
      <c r="DNW22" s="98"/>
      <c r="DNX22" s="98"/>
      <c r="DNY22" s="98"/>
      <c r="DNZ22" s="98"/>
      <c r="DOA22" s="98"/>
      <c r="DOB22" s="98"/>
      <c r="DOC22" s="98"/>
      <c r="DOD22" s="98"/>
      <c r="DOE22" s="98"/>
      <c r="DOF22" s="98"/>
      <c r="DOG22" s="98"/>
      <c r="DOH22" s="98"/>
      <c r="DOI22" s="98"/>
      <c r="DOJ22" s="98"/>
      <c r="DOK22" s="98"/>
      <c r="DOL22" s="98"/>
      <c r="DOM22" s="98"/>
      <c r="DON22" s="98"/>
      <c r="DOO22" s="98"/>
      <c r="DOP22" s="98"/>
      <c r="DOQ22" s="98"/>
      <c r="DOR22" s="98"/>
      <c r="DOS22" s="98"/>
      <c r="DOT22" s="98"/>
      <c r="DOU22" s="98"/>
      <c r="DOV22" s="98"/>
      <c r="DOW22" s="98"/>
      <c r="DOX22" s="98"/>
      <c r="DOY22" s="98"/>
      <c r="DOZ22" s="98"/>
      <c r="DPA22" s="98"/>
      <c r="DPB22" s="98"/>
      <c r="DPC22" s="98"/>
      <c r="DPD22" s="98"/>
      <c r="DPE22" s="98"/>
      <c r="DPF22" s="98"/>
      <c r="DPG22" s="98"/>
      <c r="DPH22" s="98"/>
      <c r="DPI22" s="98"/>
      <c r="DPJ22" s="98"/>
      <c r="DPK22" s="98"/>
      <c r="DPL22" s="98"/>
      <c r="DPM22" s="98"/>
      <c r="DPN22" s="98"/>
      <c r="DPO22" s="98"/>
      <c r="DPP22" s="98"/>
      <c r="DPQ22" s="98"/>
      <c r="DPR22" s="98"/>
      <c r="DPS22" s="98"/>
      <c r="DPT22" s="98"/>
      <c r="DPU22" s="98"/>
      <c r="DPV22" s="98"/>
      <c r="DPW22" s="98"/>
      <c r="DPX22" s="98"/>
      <c r="DPY22" s="98"/>
      <c r="DPZ22" s="98"/>
      <c r="DQA22" s="98"/>
      <c r="DQB22" s="98"/>
      <c r="DQC22" s="98"/>
      <c r="DQD22" s="98"/>
      <c r="DQE22" s="98"/>
      <c r="DQF22" s="98"/>
      <c r="DQG22" s="98"/>
      <c r="DQH22" s="98"/>
      <c r="DQI22" s="98"/>
      <c r="DQJ22" s="98"/>
      <c r="DQK22" s="98"/>
      <c r="DQL22" s="98"/>
      <c r="DQM22" s="98"/>
      <c r="DQN22" s="98"/>
      <c r="DQO22" s="98"/>
      <c r="DQP22" s="98"/>
      <c r="DQQ22" s="98"/>
      <c r="DQR22" s="98"/>
      <c r="DQS22" s="98"/>
      <c r="DQT22" s="98"/>
      <c r="DQU22" s="98"/>
      <c r="DQV22" s="98"/>
      <c r="DQW22" s="98"/>
      <c r="DQX22" s="98"/>
      <c r="DQY22" s="98"/>
      <c r="DQZ22" s="98"/>
      <c r="DRA22" s="98"/>
      <c r="DRB22" s="98"/>
      <c r="DRC22" s="98"/>
      <c r="DRD22" s="98"/>
      <c r="DRE22" s="98"/>
      <c r="DRF22" s="98"/>
      <c r="DRG22" s="98"/>
      <c r="DRH22" s="98"/>
      <c r="DRI22" s="98"/>
      <c r="DRJ22" s="98"/>
      <c r="DRK22" s="98"/>
      <c r="DRL22" s="98"/>
      <c r="DRM22" s="98"/>
      <c r="DRN22" s="98"/>
      <c r="DRO22" s="98"/>
      <c r="DRP22" s="98"/>
      <c r="DRQ22" s="98"/>
      <c r="DRR22" s="98"/>
      <c r="DRS22" s="98"/>
      <c r="DRT22" s="98"/>
      <c r="DRU22" s="98"/>
      <c r="DRV22" s="98"/>
      <c r="DRW22" s="98"/>
      <c r="DRX22" s="98"/>
      <c r="DRY22" s="98"/>
      <c r="DRZ22" s="98"/>
      <c r="DSA22" s="98"/>
      <c r="DSB22" s="98"/>
      <c r="DSC22" s="98"/>
      <c r="DSD22" s="98"/>
      <c r="DSE22" s="98"/>
      <c r="DSF22" s="98"/>
      <c r="DSG22" s="98"/>
      <c r="DSH22" s="98"/>
      <c r="DSI22" s="98"/>
      <c r="DSJ22" s="98"/>
      <c r="DSK22" s="98"/>
      <c r="DSL22" s="98"/>
      <c r="DSM22" s="98"/>
      <c r="DSN22" s="98"/>
      <c r="DSO22" s="98"/>
      <c r="DSP22" s="98"/>
      <c r="DSQ22" s="98"/>
      <c r="DSR22" s="98"/>
      <c r="DSS22" s="98"/>
      <c r="DST22" s="98"/>
      <c r="DSU22" s="98"/>
      <c r="DSV22" s="98"/>
      <c r="DSW22" s="98"/>
      <c r="DSX22" s="98"/>
      <c r="DSY22" s="98"/>
      <c r="DSZ22" s="98"/>
      <c r="DTA22" s="98"/>
      <c r="DTB22" s="98"/>
      <c r="DTC22" s="98"/>
      <c r="DTD22" s="98"/>
      <c r="DTE22" s="98"/>
      <c r="DTF22" s="98"/>
      <c r="DTG22" s="98"/>
      <c r="DTH22" s="98"/>
      <c r="DTI22" s="98"/>
      <c r="DTJ22" s="98"/>
      <c r="DTK22" s="98"/>
      <c r="DTL22" s="98"/>
      <c r="DTM22" s="98"/>
      <c r="DTN22" s="98"/>
      <c r="DTO22" s="98"/>
      <c r="DTP22" s="98"/>
      <c r="DTQ22" s="98"/>
      <c r="DTR22" s="98"/>
      <c r="DTS22" s="98"/>
      <c r="DTT22" s="98"/>
      <c r="DTU22" s="98"/>
      <c r="DTV22" s="98"/>
      <c r="DTW22" s="98"/>
      <c r="DTX22" s="98"/>
      <c r="DTY22" s="98"/>
      <c r="DTZ22" s="98"/>
      <c r="DUA22" s="98"/>
      <c r="DUB22" s="98"/>
      <c r="DUC22" s="98"/>
      <c r="DUD22" s="98"/>
      <c r="DUE22" s="98"/>
      <c r="DUF22" s="98"/>
      <c r="DUG22" s="98"/>
      <c r="DUH22" s="98"/>
      <c r="DUI22" s="98"/>
      <c r="DUJ22" s="98"/>
      <c r="DUK22" s="98"/>
      <c r="DUL22" s="98"/>
      <c r="DUM22" s="98"/>
      <c r="DUN22" s="98"/>
      <c r="DUO22" s="98"/>
      <c r="DUP22" s="98"/>
      <c r="DUQ22" s="98"/>
      <c r="DUR22" s="98"/>
      <c r="DUS22" s="98"/>
      <c r="DUT22" s="98"/>
      <c r="DUU22" s="98"/>
      <c r="DUV22" s="98"/>
      <c r="DUW22" s="98"/>
      <c r="DUX22" s="98"/>
      <c r="DUY22" s="98"/>
      <c r="DUZ22" s="98"/>
      <c r="DVA22" s="98"/>
      <c r="DVB22" s="98"/>
      <c r="DVC22" s="98"/>
      <c r="DVD22" s="98"/>
      <c r="DVE22" s="98"/>
      <c r="DVF22" s="98"/>
      <c r="DVG22" s="98"/>
      <c r="DVH22" s="98"/>
      <c r="DVI22" s="98"/>
      <c r="DVJ22" s="98"/>
      <c r="DVK22" s="98"/>
      <c r="DVL22" s="98"/>
      <c r="DVM22" s="98"/>
      <c r="DVN22" s="98"/>
      <c r="DVO22" s="98"/>
      <c r="DVP22" s="98"/>
      <c r="DVQ22" s="98"/>
      <c r="DVR22" s="98"/>
      <c r="DVS22" s="98"/>
      <c r="DVT22" s="98"/>
      <c r="DVU22" s="98"/>
      <c r="DVV22" s="98"/>
      <c r="DVW22" s="98"/>
      <c r="DVX22" s="98"/>
      <c r="DVY22" s="98"/>
      <c r="DVZ22" s="98"/>
      <c r="DWA22" s="98"/>
      <c r="DWB22" s="98"/>
      <c r="DWC22" s="98"/>
      <c r="DWD22" s="98"/>
      <c r="DWE22" s="98"/>
      <c r="DWF22" s="98"/>
      <c r="DWG22" s="98"/>
      <c r="DWH22" s="98"/>
      <c r="DWI22" s="98"/>
      <c r="DWJ22" s="98"/>
      <c r="DWK22" s="98"/>
      <c r="DWL22" s="98"/>
      <c r="DWM22" s="98"/>
      <c r="DWN22" s="98"/>
      <c r="DWO22" s="98"/>
      <c r="DWP22" s="98"/>
      <c r="DWQ22" s="98"/>
      <c r="DWR22" s="98"/>
      <c r="DWS22" s="98"/>
      <c r="DWT22" s="98"/>
      <c r="DWU22" s="98"/>
      <c r="DWV22" s="98"/>
      <c r="DWW22" s="98"/>
      <c r="DWX22" s="98"/>
      <c r="DWY22" s="98"/>
      <c r="DWZ22" s="98"/>
      <c r="DXA22" s="98"/>
      <c r="DXB22" s="98"/>
      <c r="DXC22" s="98"/>
      <c r="DXD22" s="98"/>
      <c r="DXE22" s="98"/>
      <c r="DXF22" s="98"/>
      <c r="DXG22" s="98"/>
      <c r="DXH22" s="98"/>
      <c r="DXI22" s="98"/>
      <c r="DXJ22" s="98"/>
      <c r="DXK22" s="98"/>
      <c r="DXL22" s="98"/>
      <c r="DXM22" s="98"/>
      <c r="DXN22" s="98"/>
      <c r="DXO22" s="98"/>
      <c r="DXP22" s="98"/>
      <c r="DXQ22" s="98"/>
      <c r="DXR22" s="98"/>
      <c r="DXS22" s="98"/>
      <c r="DXT22" s="98"/>
      <c r="DXU22" s="98"/>
      <c r="DXV22" s="98"/>
      <c r="DXW22" s="98"/>
      <c r="DXX22" s="98"/>
      <c r="DXY22" s="98"/>
      <c r="DXZ22" s="98"/>
      <c r="DYA22" s="98"/>
      <c r="DYB22" s="98"/>
      <c r="DYC22" s="98"/>
      <c r="DYD22" s="98"/>
      <c r="DYE22" s="98"/>
      <c r="DYF22" s="98"/>
      <c r="DYG22" s="98"/>
      <c r="DYH22" s="98"/>
      <c r="DYI22" s="98"/>
      <c r="DYJ22" s="98"/>
      <c r="DYK22" s="98"/>
      <c r="DYL22" s="98"/>
      <c r="DYM22" s="98"/>
      <c r="DYN22" s="98"/>
      <c r="DYO22" s="98"/>
      <c r="DYP22" s="98"/>
      <c r="DYQ22" s="98"/>
      <c r="DYR22" s="98"/>
      <c r="DYS22" s="98"/>
      <c r="DYT22" s="98"/>
      <c r="DYU22" s="98"/>
      <c r="DYV22" s="98"/>
      <c r="DYW22" s="98"/>
      <c r="DYX22" s="98"/>
      <c r="DYY22" s="98"/>
      <c r="DYZ22" s="98"/>
      <c r="DZA22" s="98"/>
      <c r="DZB22" s="98"/>
      <c r="DZC22" s="98"/>
      <c r="DZD22" s="98"/>
      <c r="DZE22" s="98"/>
      <c r="DZF22" s="98"/>
      <c r="DZG22" s="98"/>
      <c r="DZH22" s="98"/>
      <c r="DZI22" s="98"/>
      <c r="DZJ22" s="98"/>
      <c r="DZK22" s="98"/>
      <c r="DZL22" s="98"/>
      <c r="DZM22" s="98"/>
      <c r="DZN22" s="98"/>
      <c r="DZO22" s="98"/>
      <c r="DZP22" s="98"/>
      <c r="DZQ22" s="98"/>
      <c r="DZR22" s="98"/>
      <c r="DZS22" s="98"/>
      <c r="DZT22" s="98"/>
      <c r="DZU22" s="98"/>
      <c r="DZV22" s="98"/>
      <c r="DZW22" s="98"/>
      <c r="DZX22" s="98"/>
      <c r="DZY22" s="98"/>
      <c r="DZZ22" s="98"/>
      <c r="EAA22" s="98"/>
      <c r="EAB22" s="98"/>
      <c r="EAC22" s="98"/>
      <c r="EAD22" s="98"/>
      <c r="EAE22" s="98"/>
      <c r="EAF22" s="98"/>
      <c r="EAG22" s="98"/>
      <c r="EAH22" s="98"/>
      <c r="EAI22" s="98"/>
      <c r="EAJ22" s="98"/>
      <c r="EAK22" s="98"/>
      <c r="EAL22" s="98"/>
      <c r="EAM22" s="98"/>
      <c r="EAN22" s="98"/>
      <c r="EAO22" s="98"/>
      <c r="EAP22" s="98"/>
      <c r="EAQ22" s="98"/>
      <c r="EAR22" s="98"/>
      <c r="EAS22" s="98"/>
      <c r="EAT22" s="98"/>
      <c r="EAU22" s="98"/>
      <c r="EAV22" s="98"/>
      <c r="EAW22" s="98"/>
      <c r="EAX22" s="98"/>
      <c r="EAY22" s="98"/>
      <c r="EAZ22" s="98"/>
      <c r="EBA22" s="98"/>
      <c r="EBB22" s="98"/>
      <c r="EBC22" s="98"/>
      <c r="EBD22" s="98"/>
      <c r="EBE22" s="98"/>
      <c r="EBF22" s="98"/>
      <c r="EBG22" s="98"/>
      <c r="EBH22" s="98"/>
      <c r="EBI22" s="98"/>
      <c r="EBJ22" s="98"/>
      <c r="EBK22" s="98"/>
      <c r="EBL22" s="98"/>
      <c r="EBM22" s="98"/>
      <c r="EBN22" s="98"/>
      <c r="EBO22" s="98"/>
      <c r="EBP22" s="98"/>
      <c r="EBQ22" s="98"/>
      <c r="EBR22" s="98"/>
      <c r="EBS22" s="98"/>
      <c r="EBT22" s="98"/>
      <c r="EBU22" s="98"/>
      <c r="EBV22" s="98"/>
      <c r="EBW22" s="98"/>
      <c r="EBX22" s="98"/>
      <c r="EBY22" s="98"/>
      <c r="EBZ22" s="98"/>
      <c r="ECA22" s="98"/>
      <c r="ECB22" s="98"/>
      <c r="ECC22" s="98"/>
      <c r="ECD22" s="98"/>
      <c r="ECE22" s="98"/>
      <c r="ECF22" s="98"/>
      <c r="ECG22" s="98"/>
      <c r="ECH22" s="98"/>
      <c r="ECI22" s="98"/>
      <c r="ECJ22" s="98"/>
      <c r="ECK22" s="98"/>
      <c r="ECL22" s="98"/>
      <c r="ECM22" s="98"/>
      <c r="ECN22" s="98"/>
      <c r="ECO22" s="98"/>
      <c r="ECP22" s="98"/>
      <c r="ECQ22" s="98"/>
      <c r="ECR22" s="98"/>
      <c r="ECS22" s="98"/>
      <c r="ECT22" s="98"/>
      <c r="ECU22" s="98"/>
      <c r="ECV22" s="98"/>
      <c r="ECW22" s="98"/>
      <c r="ECX22" s="98"/>
      <c r="ECY22" s="98"/>
      <c r="ECZ22" s="98"/>
      <c r="EDA22" s="98"/>
      <c r="EDB22" s="98"/>
      <c r="EDC22" s="98"/>
      <c r="EDD22" s="98"/>
      <c r="EDE22" s="98"/>
      <c r="EDF22" s="98"/>
      <c r="EDG22" s="98"/>
      <c r="EDH22" s="98"/>
      <c r="EDI22" s="98"/>
      <c r="EDJ22" s="98"/>
      <c r="EDK22" s="98"/>
      <c r="EDL22" s="98"/>
      <c r="EDM22" s="98"/>
      <c r="EDN22" s="98"/>
      <c r="EDO22" s="98"/>
      <c r="EDP22" s="98"/>
      <c r="EDQ22" s="98"/>
      <c r="EDR22" s="98"/>
      <c r="EDS22" s="98"/>
      <c r="EDT22" s="98"/>
      <c r="EDU22" s="98"/>
      <c r="EDV22" s="98"/>
      <c r="EDW22" s="98"/>
      <c r="EDX22" s="98"/>
      <c r="EDY22" s="98"/>
      <c r="EDZ22" s="98"/>
      <c r="EEA22" s="98"/>
      <c r="EEB22" s="98"/>
      <c r="EEC22" s="98"/>
      <c r="EED22" s="98"/>
      <c r="EEE22" s="98"/>
      <c r="EEF22" s="98"/>
      <c r="EEG22" s="98"/>
      <c r="EEH22" s="98"/>
      <c r="EEI22" s="98"/>
      <c r="EEJ22" s="98"/>
      <c r="EEK22" s="98"/>
      <c r="EEL22" s="98"/>
      <c r="EEM22" s="98"/>
      <c r="EEN22" s="98"/>
      <c r="EEO22" s="98"/>
      <c r="EEP22" s="98"/>
      <c r="EEQ22" s="98"/>
      <c r="EER22" s="98"/>
      <c r="EES22" s="98"/>
      <c r="EET22" s="98"/>
      <c r="EEU22" s="98"/>
      <c r="EEV22" s="98"/>
      <c r="EEW22" s="98"/>
      <c r="EEX22" s="98"/>
      <c r="EEY22" s="98"/>
      <c r="EEZ22" s="98"/>
      <c r="EFA22" s="98"/>
      <c r="EFB22" s="98"/>
      <c r="EFC22" s="98"/>
      <c r="EFD22" s="98"/>
      <c r="EFE22" s="98"/>
      <c r="EFF22" s="98"/>
      <c r="EFG22" s="98"/>
      <c r="EFH22" s="98"/>
      <c r="EFI22" s="98"/>
      <c r="EFJ22" s="98"/>
      <c r="EFK22" s="98"/>
      <c r="EFL22" s="98"/>
      <c r="EFM22" s="98"/>
      <c r="EFN22" s="98"/>
      <c r="EFO22" s="98"/>
      <c r="EFP22" s="98"/>
      <c r="EFQ22" s="98"/>
      <c r="EFR22" s="98"/>
      <c r="EFS22" s="98"/>
      <c r="EFT22" s="98"/>
      <c r="EFU22" s="98"/>
      <c r="EFV22" s="98"/>
      <c r="EFW22" s="98"/>
      <c r="EFX22" s="98"/>
      <c r="EFY22" s="98"/>
      <c r="EFZ22" s="98"/>
      <c r="EGA22" s="98"/>
      <c r="EGB22" s="98"/>
      <c r="EGC22" s="98"/>
      <c r="EGD22" s="98"/>
      <c r="EGE22" s="98"/>
      <c r="EGF22" s="98"/>
      <c r="EGG22" s="98"/>
      <c r="EGH22" s="98"/>
      <c r="EGI22" s="98"/>
      <c r="EGJ22" s="98"/>
      <c r="EGK22" s="98"/>
      <c r="EGL22" s="98"/>
      <c r="EGM22" s="98"/>
      <c r="EGN22" s="98"/>
      <c r="EGO22" s="98"/>
      <c r="EGP22" s="98"/>
      <c r="EGQ22" s="98"/>
      <c r="EGR22" s="98"/>
      <c r="EGS22" s="98"/>
      <c r="EGT22" s="98"/>
      <c r="EGU22" s="98"/>
      <c r="EGV22" s="98"/>
      <c r="EGW22" s="98"/>
      <c r="EGX22" s="98"/>
      <c r="EGY22" s="98"/>
      <c r="EGZ22" s="98"/>
      <c r="EHA22" s="98"/>
      <c r="EHB22" s="98"/>
      <c r="EHC22" s="98"/>
      <c r="EHD22" s="98"/>
      <c r="EHE22" s="98"/>
      <c r="EHF22" s="98"/>
      <c r="EHG22" s="98"/>
      <c r="EHH22" s="98"/>
      <c r="EHI22" s="98"/>
      <c r="EHJ22" s="98"/>
      <c r="EHK22" s="98"/>
      <c r="EHL22" s="98"/>
      <c r="EHM22" s="98"/>
      <c r="EHN22" s="98"/>
      <c r="EHO22" s="98"/>
      <c r="EHP22" s="98"/>
      <c r="EHQ22" s="98"/>
      <c r="EHR22" s="98"/>
      <c r="EHS22" s="98"/>
      <c r="EHT22" s="98"/>
      <c r="EHU22" s="98"/>
      <c r="EHV22" s="98"/>
      <c r="EHW22" s="98"/>
      <c r="EHX22" s="98"/>
      <c r="EHY22" s="98"/>
      <c r="EHZ22" s="98"/>
      <c r="EIA22" s="98"/>
      <c r="EIB22" s="98"/>
      <c r="EIC22" s="98"/>
      <c r="EID22" s="98"/>
      <c r="EIE22" s="98"/>
      <c r="EIF22" s="98"/>
      <c r="EIG22" s="98"/>
      <c r="EIH22" s="98"/>
      <c r="EII22" s="98"/>
      <c r="EIJ22" s="98"/>
      <c r="EIK22" s="98"/>
      <c r="EIL22" s="98"/>
      <c r="EIM22" s="98"/>
      <c r="EIN22" s="98"/>
      <c r="EIO22" s="98"/>
      <c r="EIP22" s="98"/>
      <c r="EIQ22" s="98"/>
      <c r="EIR22" s="98"/>
      <c r="EIS22" s="98"/>
      <c r="EIT22" s="98"/>
      <c r="EIU22" s="98"/>
      <c r="EIV22" s="98"/>
      <c r="EIW22" s="98"/>
      <c r="EIX22" s="98"/>
      <c r="EIY22" s="98"/>
      <c r="EIZ22" s="98"/>
      <c r="EJA22" s="98"/>
      <c r="EJB22" s="98"/>
      <c r="EJC22" s="98"/>
      <c r="EJD22" s="98"/>
      <c r="EJE22" s="98"/>
      <c r="EJF22" s="98"/>
      <c r="EJG22" s="98"/>
      <c r="EJH22" s="98"/>
      <c r="EJI22" s="98"/>
      <c r="EJJ22" s="98"/>
      <c r="EJK22" s="98"/>
      <c r="EJL22" s="98"/>
      <c r="EJM22" s="98"/>
      <c r="EJN22" s="98"/>
      <c r="EJO22" s="98"/>
      <c r="EJP22" s="98"/>
      <c r="EJQ22" s="98"/>
      <c r="EJR22" s="98"/>
      <c r="EJS22" s="98"/>
      <c r="EJT22" s="98"/>
      <c r="EJU22" s="98"/>
      <c r="EJV22" s="98"/>
      <c r="EJW22" s="98"/>
      <c r="EJX22" s="98"/>
      <c r="EJY22" s="98"/>
      <c r="EJZ22" s="98"/>
      <c r="EKA22" s="98"/>
      <c r="EKB22" s="98"/>
      <c r="EKC22" s="98"/>
      <c r="EKD22" s="98"/>
      <c r="EKE22" s="98"/>
      <c r="EKF22" s="98"/>
      <c r="EKG22" s="98"/>
      <c r="EKH22" s="98"/>
      <c r="EKI22" s="98"/>
      <c r="EKJ22" s="98"/>
      <c r="EKK22" s="98"/>
      <c r="EKL22" s="98"/>
      <c r="EKM22" s="98"/>
      <c r="EKN22" s="98"/>
      <c r="EKO22" s="98"/>
      <c r="EKP22" s="98"/>
      <c r="EKQ22" s="98"/>
      <c r="EKR22" s="98"/>
      <c r="EKS22" s="98"/>
      <c r="EKT22" s="98"/>
      <c r="EKU22" s="98"/>
      <c r="EKV22" s="98"/>
      <c r="EKW22" s="98"/>
      <c r="EKX22" s="98"/>
      <c r="EKY22" s="98"/>
      <c r="EKZ22" s="98"/>
      <c r="ELA22" s="98"/>
      <c r="ELB22" s="98"/>
      <c r="ELC22" s="98"/>
      <c r="ELD22" s="98"/>
      <c r="ELE22" s="98"/>
      <c r="ELF22" s="98"/>
      <c r="ELG22" s="98"/>
      <c r="ELH22" s="98"/>
      <c r="ELI22" s="98"/>
      <c r="ELJ22" s="98"/>
      <c r="ELK22" s="98"/>
      <c r="ELL22" s="98"/>
      <c r="ELM22" s="98"/>
      <c r="ELN22" s="98"/>
      <c r="ELO22" s="98"/>
      <c r="ELP22" s="98"/>
      <c r="ELQ22" s="98"/>
      <c r="ELR22" s="98"/>
      <c r="ELS22" s="98"/>
      <c r="ELT22" s="98"/>
      <c r="ELU22" s="98"/>
      <c r="ELV22" s="98"/>
      <c r="ELW22" s="98"/>
      <c r="ELX22" s="98"/>
      <c r="ELY22" s="98"/>
      <c r="ELZ22" s="98"/>
      <c r="EMA22" s="98"/>
      <c r="EMB22" s="98"/>
      <c r="EMC22" s="98"/>
      <c r="EMD22" s="98"/>
      <c r="EME22" s="98"/>
      <c r="EMF22" s="98"/>
      <c r="EMG22" s="98"/>
      <c r="EMH22" s="98"/>
      <c r="EMI22" s="98"/>
      <c r="EMJ22" s="98"/>
      <c r="EMK22" s="98"/>
      <c r="EML22" s="98"/>
      <c r="EMM22" s="98"/>
      <c r="EMN22" s="98"/>
      <c r="EMO22" s="98"/>
      <c r="EMP22" s="98"/>
      <c r="EMQ22" s="98"/>
      <c r="EMR22" s="98"/>
      <c r="EMS22" s="98"/>
      <c r="EMT22" s="98"/>
      <c r="EMU22" s="98"/>
      <c r="EMV22" s="98"/>
      <c r="EMW22" s="98"/>
      <c r="EMX22" s="98"/>
      <c r="EMY22" s="98"/>
      <c r="EMZ22" s="98"/>
      <c r="ENA22" s="98"/>
      <c r="ENB22" s="98"/>
      <c r="ENC22" s="98"/>
      <c r="END22" s="98"/>
      <c r="ENE22" s="98"/>
      <c r="ENF22" s="98"/>
      <c r="ENG22" s="98"/>
      <c r="ENH22" s="98"/>
      <c r="ENI22" s="98"/>
      <c r="ENJ22" s="98"/>
      <c r="ENK22" s="98"/>
      <c r="ENL22" s="98"/>
      <c r="ENM22" s="98"/>
      <c r="ENN22" s="98"/>
      <c r="ENO22" s="98"/>
      <c r="ENP22" s="98"/>
      <c r="ENQ22" s="98"/>
      <c r="ENR22" s="98"/>
      <c r="ENS22" s="98"/>
      <c r="ENT22" s="98"/>
      <c r="ENU22" s="98"/>
      <c r="ENV22" s="98"/>
      <c r="ENW22" s="98"/>
      <c r="ENX22" s="98"/>
      <c r="ENY22" s="98"/>
      <c r="ENZ22" s="98"/>
      <c r="EOA22" s="98"/>
      <c r="EOB22" s="98"/>
      <c r="EOC22" s="98"/>
      <c r="EOD22" s="98"/>
      <c r="EOE22" s="98"/>
      <c r="EOF22" s="98"/>
      <c r="EOG22" s="98"/>
      <c r="EOH22" s="98"/>
      <c r="EOI22" s="98"/>
      <c r="EOJ22" s="98"/>
      <c r="EOK22" s="98"/>
      <c r="EOL22" s="98"/>
      <c r="EOM22" s="98"/>
      <c r="EON22" s="98"/>
      <c r="EOO22" s="98"/>
      <c r="EOP22" s="98"/>
      <c r="EOQ22" s="98"/>
      <c r="EOR22" s="98"/>
      <c r="EOS22" s="98"/>
      <c r="EOT22" s="98"/>
      <c r="EOU22" s="98"/>
      <c r="EOV22" s="98"/>
      <c r="EOW22" s="98"/>
      <c r="EOX22" s="98"/>
      <c r="EOY22" s="98"/>
      <c r="EOZ22" s="98"/>
      <c r="EPA22" s="98"/>
      <c r="EPB22" s="98"/>
      <c r="EPC22" s="98"/>
      <c r="EPD22" s="98"/>
      <c r="EPE22" s="98"/>
      <c r="EPF22" s="98"/>
      <c r="EPG22" s="98"/>
      <c r="EPH22" s="98"/>
      <c r="EPI22" s="98"/>
      <c r="EPJ22" s="98"/>
      <c r="EPK22" s="98"/>
      <c r="EPL22" s="98"/>
      <c r="EPM22" s="98"/>
      <c r="EPN22" s="98"/>
      <c r="EPO22" s="98"/>
      <c r="EPP22" s="98"/>
      <c r="EPQ22" s="98"/>
      <c r="EPR22" s="98"/>
      <c r="EPS22" s="98"/>
      <c r="EPT22" s="98"/>
      <c r="EPU22" s="98"/>
      <c r="EPV22" s="98"/>
      <c r="EPW22" s="98"/>
      <c r="EPX22" s="98"/>
      <c r="EPY22" s="98"/>
      <c r="EPZ22" s="98"/>
      <c r="EQA22" s="98"/>
      <c r="EQB22" s="98"/>
      <c r="EQC22" s="98"/>
      <c r="EQD22" s="98"/>
      <c r="EQE22" s="98"/>
      <c r="EQF22" s="98"/>
      <c r="EQG22" s="98"/>
      <c r="EQH22" s="98"/>
      <c r="EQI22" s="98"/>
      <c r="EQJ22" s="98"/>
      <c r="EQK22" s="98"/>
      <c r="EQL22" s="98"/>
      <c r="EQM22" s="98"/>
      <c r="EQN22" s="98"/>
      <c r="EQO22" s="98"/>
      <c r="EQP22" s="98"/>
      <c r="EQQ22" s="98"/>
      <c r="EQR22" s="98"/>
      <c r="EQS22" s="98"/>
      <c r="EQT22" s="98"/>
      <c r="EQU22" s="98"/>
      <c r="EQV22" s="98"/>
      <c r="EQW22" s="98"/>
      <c r="EQX22" s="98"/>
      <c r="EQY22" s="98"/>
      <c r="EQZ22" s="98"/>
      <c r="ERA22" s="98"/>
      <c r="ERB22" s="98"/>
      <c r="ERC22" s="98"/>
      <c r="ERD22" s="98"/>
      <c r="ERE22" s="98"/>
      <c r="ERF22" s="98"/>
      <c r="ERG22" s="98"/>
      <c r="ERH22" s="98"/>
      <c r="ERI22" s="98"/>
      <c r="ERJ22" s="98"/>
      <c r="ERK22" s="98"/>
      <c r="ERL22" s="98"/>
      <c r="ERM22" s="98"/>
      <c r="ERN22" s="98"/>
      <c r="ERO22" s="98"/>
      <c r="ERP22" s="98"/>
      <c r="ERQ22" s="98"/>
      <c r="ERR22" s="98"/>
      <c r="ERS22" s="98"/>
      <c r="ERT22" s="98"/>
      <c r="ERU22" s="98"/>
      <c r="ERV22" s="98"/>
      <c r="ERW22" s="98"/>
      <c r="ERX22" s="98"/>
      <c r="ERY22" s="98"/>
      <c r="ERZ22" s="98"/>
      <c r="ESA22" s="98"/>
      <c r="ESB22" s="98"/>
      <c r="ESC22" s="98"/>
      <c r="ESD22" s="98"/>
      <c r="ESE22" s="98"/>
      <c r="ESF22" s="98"/>
      <c r="ESG22" s="98"/>
      <c r="ESH22" s="98"/>
      <c r="ESI22" s="98"/>
      <c r="ESJ22" s="98"/>
      <c r="ESK22" s="98"/>
      <c r="ESL22" s="98"/>
      <c r="ESM22" s="98"/>
      <c r="ESN22" s="98"/>
      <c r="ESO22" s="98"/>
      <c r="ESP22" s="98"/>
      <c r="ESQ22" s="98"/>
      <c r="ESR22" s="98"/>
      <c r="ESS22" s="98"/>
      <c r="EST22" s="98"/>
      <c r="ESU22" s="98"/>
      <c r="ESV22" s="98"/>
      <c r="ESW22" s="98"/>
      <c r="ESX22" s="98"/>
      <c r="ESY22" s="98"/>
      <c r="ESZ22" s="98"/>
      <c r="ETA22" s="98"/>
      <c r="ETB22" s="98"/>
      <c r="ETC22" s="98"/>
      <c r="ETD22" s="98"/>
      <c r="ETE22" s="98"/>
      <c r="ETF22" s="98"/>
      <c r="ETG22" s="98"/>
      <c r="ETH22" s="98"/>
      <c r="ETI22" s="98"/>
      <c r="ETJ22" s="98"/>
      <c r="ETK22" s="98"/>
      <c r="ETL22" s="98"/>
      <c r="ETM22" s="98"/>
      <c r="ETN22" s="98"/>
      <c r="ETO22" s="98"/>
      <c r="ETP22" s="98"/>
      <c r="ETQ22" s="98"/>
      <c r="ETR22" s="98"/>
      <c r="ETS22" s="98"/>
      <c r="ETT22" s="98"/>
      <c r="ETU22" s="98"/>
      <c r="ETV22" s="98"/>
      <c r="ETW22" s="98"/>
      <c r="ETX22" s="98"/>
      <c r="ETY22" s="98"/>
      <c r="ETZ22" s="98"/>
      <c r="EUA22" s="98"/>
      <c r="EUB22" s="98"/>
      <c r="EUC22" s="98"/>
      <c r="EUD22" s="98"/>
      <c r="EUE22" s="98"/>
      <c r="EUF22" s="98"/>
      <c r="EUG22" s="98"/>
      <c r="EUH22" s="98"/>
      <c r="EUI22" s="98"/>
      <c r="EUJ22" s="98"/>
      <c r="EUK22" s="98"/>
      <c r="EUL22" s="98"/>
      <c r="EUM22" s="98"/>
      <c r="EUN22" s="98"/>
      <c r="EUO22" s="98"/>
      <c r="EUP22" s="98"/>
      <c r="EUQ22" s="98"/>
      <c r="EUR22" s="98"/>
      <c r="EUS22" s="98"/>
      <c r="EUT22" s="98"/>
      <c r="EUU22" s="98"/>
      <c r="EUV22" s="98"/>
      <c r="EUW22" s="98"/>
      <c r="EUX22" s="98"/>
      <c r="EUY22" s="98"/>
      <c r="EUZ22" s="98"/>
      <c r="EVA22" s="98"/>
      <c r="EVB22" s="98"/>
      <c r="EVC22" s="98"/>
      <c r="EVD22" s="98"/>
      <c r="EVE22" s="98"/>
      <c r="EVF22" s="98"/>
      <c r="EVG22" s="98"/>
      <c r="EVH22" s="98"/>
      <c r="EVI22" s="98"/>
      <c r="EVJ22" s="98"/>
      <c r="EVK22" s="98"/>
      <c r="EVL22" s="98"/>
      <c r="EVM22" s="98"/>
      <c r="EVN22" s="98"/>
      <c r="EVO22" s="98"/>
      <c r="EVP22" s="98"/>
      <c r="EVQ22" s="98"/>
      <c r="EVR22" s="98"/>
      <c r="EVS22" s="98"/>
      <c r="EVT22" s="98"/>
      <c r="EVU22" s="98"/>
      <c r="EVV22" s="98"/>
      <c r="EVW22" s="98"/>
      <c r="EVX22" s="98"/>
      <c r="EVY22" s="98"/>
      <c r="EVZ22" s="98"/>
      <c r="EWA22" s="98"/>
      <c r="EWB22" s="98"/>
      <c r="EWC22" s="98"/>
      <c r="EWD22" s="98"/>
      <c r="EWE22" s="98"/>
      <c r="EWF22" s="98"/>
      <c r="EWG22" s="98"/>
      <c r="EWH22" s="98"/>
      <c r="EWI22" s="98"/>
      <c r="EWJ22" s="98"/>
      <c r="EWK22" s="98"/>
      <c r="EWL22" s="98"/>
      <c r="EWM22" s="98"/>
      <c r="EWN22" s="98"/>
      <c r="EWO22" s="98"/>
      <c r="EWP22" s="98"/>
      <c r="EWQ22" s="98"/>
      <c r="EWR22" s="98"/>
      <c r="EWS22" s="98"/>
      <c r="EWT22" s="98"/>
      <c r="EWU22" s="98"/>
      <c r="EWV22" s="98"/>
      <c r="EWW22" s="98"/>
      <c r="EWX22" s="98"/>
      <c r="EWY22" s="98"/>
      <c r="EWZ22" s="98"/>
      <c r="EXA22" s="98"/>
      <c r="EXB22" s="98"/>
      <c r="EXC22" s="98"/>
      <c r="EXD22" s="98"/>
      <c r="EXE22" s="98"/>
      <c r="EXF22" s="98"/>
      <c r="EXG22" s="98"/>
      <c r="EXH22" s="98"/>
      <c r="EXI22" s="98"/>
      <c r="EXJ22" s="98"/>
      <c r="EXK22" s="98"/>
      <c r="EXL22" s="98"/>
      <c r="EXM22" s="98"/>
      <c r="EXN22" s="98"/>
      <c r="EXO22" s="98"/>
      <c r="EXP22" s="98"/>
      <c r="EXQ22" s="98"/>
      <c r="EXR22" s="98"/>
      <c r="EXS22" s="98"/>
      <c r="EXT22" s="98"/>
      <c r="EXU22" s="98"/>
      <c r="EXV22" s="98"/>
      <c r="EXW22" s="98"/>
      <c r="EXX22" s="98"/>
      <c r="EXY22" s="98"/>
      <c r="EXZ22" s="98"/>
      <c r="EYA22" s="98"/>
      <c r="EYB22" s="98"/>
      <c r="EYC22" s="98"/>
      <c r="EYD22" s="98"/>
      <c r="EYE22" s="98"/>
      <c r="EYF22" s="98"/>
      <c r="EYG22" s="98"/>
      <c r="EYH22" s="98"/>
      <c r="EYI22" s="98"/>
      <c r="EYJ22" s="98"/>
      <c r="EYK22" s="98"/>
      <c r="EYL22" s="98"/>
      <c r="EYM22" s="98"/>
      <c r="EYN22" s="98"/>
      <c r="EYO22" s="98"/>
      <c r="EYP22" s="98"/>
      <c r="EYQ22" s="98"/>
      <c r="EYR22" s="98"/>
      <c r="EYS22" s="98"/>
      <c r="EYT22" s="98"/>
      <c r="EYU22" s="98"/>
      <c r="EYV22" s="98"/>
      <c r="EYW22" s="98"/>
      <c r="EYX22" s="98"/>
      <c r="EYY22" s="98"/>
      <c r="EYZ22" s="98"/>
      <c r="EZA22" s="98"/>
      <c r="EZB22" s="98"/>
      <c r="EZC22" s="98"/>
      <c r="EZD22" s="98"/>
      <c r="EZE22" s="98"/>
      <c r="EZF22" s="98"/>
      <c r="EZG22" s="98"/>
      <c r="EZH22" s="98"/>
      <c r="EZI22" s="98"/>
      <c r="EZJ22" s="98"/>
      <c r="EZK22" s="98"/>
      <c r="EZL22" s="98"/>
      <c r="EZM22" s="98"/>
      <c r="EZN22" s="98"/>
      <c r="EZO22" s="98"/>
      <c r="EZP22" s="98"/>
      <c r="EZQ22" s="98"/>
      <c r="EZR22" s="98"/>
      <c r="EZS22" s="98"/>
      <c r="EZT22" s="98"/>
      <c r="EZU22" s="98"/>
      <c r="EZV22" s="98"/>
      <c r="EZW22" s="98"/>
      <c r="EZX22" s="98"/>
      <c r="EZY22" s="98"/>
      <c r="EZZ22" s="98"/>
      <c r="FAA22" s="98"/>
      <c r="FAB22" s="98"/>
      <c r="FAC22" s="98"/>
      <c r="FAD22" s="98"/>
      <c r="FAE22" s="98"/>
      <c r="FAF22" s="98"/>
      <c r="FAG22" s="98"/>
      <c r="FAH22" s="98"/>
      <c r="FAI22" s="98"/>
      <c r="FAJ22" s="98"/>
      <c r="FAK22" s="98"/>
      <c r="FAL22" s="98"/>
      <c r="FAM22" s="98"/>
      <c r="FAN22" s="98"/>
      <c r="FAO22" s="98"/>
      <c r="FAP22" s="98"/>
      <c r="FAQ22" s="98"/>
      <c r="FAR22" s="98"/>
      <c r="FAS22" s="98"/>
      <c r="FAT22" s="98"/>
      <c r="FAU22" s="98"/>
      <c r="FAV22" s="98"/>
      <c r="FAW22" s="98"/>
      <c r="FAX22" s="98"/>
      <c r="FAY22" s="98"/>
      <c r="FAZ22" s="98"/>
      <c r="FBA22" s="98"/>
      <c r="FBB22" s="98"/>
      <c r="FBC22" s="98"/>
      <c r="FBD22" s="98"/>
      <c r="FBE22" s="98"/>
      <c r="FBF22" s="98"/>
      <c r="FBG22" s="98"/>
      <c r="FBH22" s="98"/>
      <c r="FBI22" s="98"/>
      <c r="FBJ22" s="98"/>
      <c r="FBK22" s="98"/>
      <c r="FBL22" s="98"/>
      <c r="FBM22" s="98"/>
      <c r="FBN22" s="98"/>
      <c r="FBO22" s="98"/>
      <c r="FBP22" s="98"/>
      <c r="FBQ22" s="98"/>
      <c r="FBR22" s="98"/>
      <c r="FBS22" s="98"/>
      <c r="FBT22" s="98"/>
      <c r="FBU22" s="98"/>
      <c r="FBV22" s="98"/>
      <c r="FBW22" s="98"/>
      <c r="FBX22" s="98"/>
      <c r="FBY22" s="98"/>
      <c r="FBZ22" s="98"/>
      <c r="FCA22" s="98"/>
      <c r="FCB22" s="98"/>
      <c r="FCC22" s="98"/>
      <c r="FCD22" s="98"/>
      <c r="FCE22" s="98"/>
      <c r="FCF22" s="98"/>
      <c r="FCG22" s="98"/>
      <c r="FCH22" s="98"/>
      <c r="FCI22" s="98"/>
      <c r="FCJ22" s="98"/>
      <c r="FCK22" s="98"/>
      <c r="FCL22" s="98"/>
      <c r="FCM22" s="98"/>
      <c r="FCN22" s="98"/>
      <c r="FCO22" s="98"/>
      <c r="FCP22" s="98"/>
      <c r="FCQ22" s="98"/>
      <c r="FCR22" s="98"/>
      <c r="FCS22" s="98"/>
      <c r="FCT22" s="98"/>
      <c r="FCU22" s="98"/>
      <c r="FCV22" s="98"/>
      <c r="FCW22" s="98"/>
      <c r="FCX22" s="98"/>
      <c r="FCY22" s="98"/>
      <c r="FCZ22" s="98"/>
      <c r="FDA22" s="98"/>
      <c r="FDB22" s="98"/>
      <c r="FDC22" s="98"/>
      <c r="FDD22" s="98"/>
      <c r="FDE22" s="98"/>
      <c r="FDF22" s="98"/>
      <c r="FDG22" s="98"/>
      <c r="FDH22" s="98"/>
      <c r="FDI22" s="98"/>
      <c r="FDJ22" s="98"/>
      <c r="FDK22" s="98"/>
      <c r="FDL22" s="98"/>
      <c r="FDM22" s="98"/>
      <c r="FDN22" s="98"/>
      <c r="FDO22" s="98"/>
      <c r="FDP22" s="98"/>
      <c r="FDQ22" s="98"/>
      <c r="FDR22" s="98"/>
      <c r="FDS22" s="98"/>
      <c r="FDT22" s="98"/>
      <c r="FDU22" s="98"/>
      <c r="FDV22" s="98"/>
      <c r="FDW22" s="98"/>
      <c r="FDX22" s="98"/>
      <c r="FDY22" s="98"/>
      <c r="FDZ22" s="98"/>
      <c r="FEA22" s="98"/>
      <c r="FEB22" s="98"/>
      <c r="FEC22" s="98"/>
      <c r="FED22" s="98"/>
      <c r="FEE22" s="98"/>
      <c r="FEF22" s="98"/>
      <c r="FEG22" s="98"/>
      <c r="FEH22" s="98"/>
      <c r="FEI22" s="98"/>
      <c r="FEJ22" s="98"/>
      <c r="FEK22" s="98"/>
      <c r="FEL22" s="98"/>
      <c r="FEM22" s="98"/>
      <c r="FEN22" s="98"/>
      <c r="FEO22" s="98"/>
      <c r="FEP22" s="98"/>
      <c r="FEQ22" s="98"/>
      <c r="FER22" s="98"/>
      <c r="FES22" s="98"/>
      <c r="FET22" s="98"/>
      <c r="FEU22" s="98"/>
      <c r="FEV22" s="98"/>
      <c r="FEW22" s="98"/>
      <c r="FEX22" s="98"/>
      <c r="FEY22" s="98"/>
      <c r="FEZ22" s="98"/>
      <c r="FFA22" s="98"/>
      <c r="FFB22" s="98"/>
      <c r="FFC22" s="98"/>
      <c r="FFD22" s="98"/>
      <c r="FFE22" s="98"/>
      <c r="FFF22" s="98"/>
      <c r="FFG22" s="98"/>
      <c r="FFH22" s="98"/>
      <c r="FFI22" s="98"/>
      <c r="FFJ22" s="98"/>
      <c r="FFK22" s="98"/>
      <c r="FFL22" s="98"/>
      <c r="FFM22" s="98"/>
      <c r="FFN22" s="98"/>
      <c r="FFO22" s="98"/>
      <c r="FFP22" s="98"/>
      <c r="FFQ22" s="98"/>
      <c r="FFR22" s="98"/>
      <c r="FFS22" s="98"/>
      <c r="FFT22" s="98"/>
      <c r="FFU22" s="98"/>
      <c r="FFV22" s="98"/>
      <c r="FFW22" s="98"/>
      <c r="FFX22" s="98"/>
      <c r="FFY22" s="98"/>
      <c r="FFZ22" s="98"/>
      <c r="FGA22" s="98"/>
      <c r="FGB22" s="98"/>
      <c r="FGC22" s="98"/>
      <c r="FGD22" s="98"/>
      <c r="FGE22" s="98"/>
      <c r="FGF22" s="98"/>
      <c r="FGG22" s="98"/>
      <c r="FGH22" s="98"/>
      <c r="FGI22" s="98"/>
      <c r="FGJ22" s="98"/>
      <c r="FGK22" s="98"/>
      <c r="FGL22" s="98"/>
      <c r="FGM22" s="98"/>
      <c r="FGN22" s="98"/>
      <c r="FGO22" s="98"/>
      <c r="FGP22" s="98"/>
      <c r="FGQ22" s="98"/>
      <c r="FGR22" s="98"/>
      <c r="FGS22" s="98"/>
      <c r="FGT22" s="98"/>
      <c r="FGU22" s="98"/>
      <c r="FGV22" s="98"/>
      <c r="FGW22" s="98"/>
      <c r="FGX22" s="98"/>
      <c r="FGY22" s="98"/>
      <c r="FGZ22" s="98"/>
      <c r="FHA22" s="98"/>
      <c r="FHB22" s="98"/>
      <c r="FHC22" s="98"/>
      <c r="FHD22" s="98"/>
      <c r="FHE22" s="98"/>
      <c r="FHF22" s="98"/>
      <c r="FHG22" s="98"/>
      <c r="FHH22" s="98"/>
      <c r="FHI22" s="98"/>
      <c r="FHJ22" s="98"/>
      <c r="FHK22" s="98"/>
      <c r="FHL22" s="98"/>
      <c r="FHM22" s="98"/>
      <c r="FHN22" s="98"/>
      <c r="FHO22" s="98"/>
      <c r="FHP22" s="98"/>
      <c r="FHQ22" s="98"/>
      <c r="FHR22" s="98"/>
      <c r="FHS22" s="98"/>
      <c r="FHT22" s="98"/>
      <c r="FHU22" s="98"/>
      <c r="FHV22" s="98"/>
      <c r="FHW22" s="98"/>
      <c r="FHX22" s="98"/>
      <c r="FHY22" s="98"/>
      <c r="FHZ22" s="98"/>
      <c r="FIA22" s="98"/>
      <c r="FIB22" s="98"/>
      <c r="FIC22" s="98"/>
      <c r="FID22" s="98"/>
      <c r="FIE22" s="98"/>
      <c r="FIF22" s="98"/>
      <c r="FIG22" s="98"/>
      <c r="FIH22" s="98"/>
      <c r="FII22" s="98"/>
      <c r="FIJ22" s="98"/>
      <c r="FIK22" s="98"/>
      <c r="FIL22" s="98"/>
      <c r="FIM22" s="98"/>
      <c r="FIN22" s="98"/>
      <c r="FIO22" s="98"/>
      <c r="FIP22" s="98"/>
      <c r="FIQ22" s="98"/>
      <c r="FIR22" s="98"/>
      <c r="FIS22" s="98"/>
      <c r="FIT22" s="98"/>
      <c r="FIU22" s="98"/>
      <c r="FIV22" s="98"/>
      <c r="FIW22" s="98"/>
      <c r="FIX22" s="98"/>
      <c r="FIY22" s="98"/>
      <c r="FIZ22" s="98"/>
      <c r="FJA22" s="98"/>
      <c r="FJB22" s="98"/>
      <c r="FJC22" s="98"/>
      <c r="FJD22" s="98"/>
      <c r="FJE22" s="98"/>
      <c r="FJF22" s="98"/>
      <c r="FJG22" s="98"/>
      <c r="FJH22" s="98"/>
      <c r="FJI22" s="98"/>
      <c r="FJJ22" s="98"/>
      <c r="FJK22" s="98"/>
      <c r="FJL22" s="98"/>
      <c r="FJM22" s="98"/>
      <c r="FJN22" s="98"/>
      <c r="FJO22" s="98"/>
      <c r="FJP22" s="98"/>
      <c r="FJQ22" s="98"/>
      <c r="FJR22" s="98"/>
      <c r="FJS22" s="98"/>
      <c r="FJT22" s="98"/>
      <c r="FJU22" s="98"/>
      <c r="FJV22" s="98"/>
      <c r="FJW22" s="98"/>
      <c r="FJX22" s="98"/>
      <c r="FJY22" s="98"/>
      <c r="FJZ22" s="98"/>
      <c r="FKA22" s="98"/>
      <c r="FKB22" s="98"/>
      <c r="FKC22" s="98"/>
      <c r="FKD22" s="98"/>
      <c r="FKE22" s="98"/>
      <c r="FKF22" s="98"/>
      <c r="FKG22" s="98"/>
      <c r="FKH22" s="98"/>
      <c r="FKI22" s="98"/>
      <c r="FKJ22" s="98"/>
      <c r="FKK22" s="98"/>
      <c r="FKL22" s="98"/>
      <c r="FKM22" s="98"/>
      <c r="FKN22" s="98"/>
      <c r="FKO22" s="98"/>
      <c r="FKP22" s="98"/>
      <c r="FKQ22" s="98"/>
      <c r="FKR22" s="98"/>
      <c r="FKS22" s="98"/>
      <c r="FKT22" s="98"/>
      <c r="FKU22" s="98"/>
      <c r="FKV22" s="98"/>
      <c r="FKW22" s="98"/>
      <c r="FKX22" s="98"/>
      <c r="FKY22" s="98"/>
      <c r="FKZ22" s="98"/>
      <c r="FLA22" s="98"/>
      <c r="FLB22" s="98"/>
      <c r="FLC22" s="98"/>
      <c r="FLD22" s="98"/>
      <c r="FLE22" s="98"/>
      <c r="FLF22" s="98"/>
      <c r="FLG22" s="98"/>
      <c r="FLH22" s="98"/>
      <c r="FLI22" s="98"/>
      <c r="FLJ22" s="98"/>
      <c r="FLK22" s="98"/>
      <c r="FLL22" s="98"/>
      <c r="FLM22" s="98"/>
      <c r="FLN22" s="98"/>
      <c r="FLO22" s="98"/>
      <c r="FLP22" s="98"/>
      <c r="FLQ22" s="98"/>
      <c r="FLR22" s="98"/>
      <c r="FLS22" s="98"/>
      <c r="FLT22" s="98"/>
      <c r="FLU22" s="98"/>
      <c r="FLV22" s="98"/>
      <c r="FLW22" s="98"/>
      <c r="FLX22" s="98"/>
      <c r="FLY22" s="98"/>
      <c r="FLZ22" s="98"/>
      <c r="FMA22" s="98"/>
      <c r="FMB22" s="98"/>
      <c r="FMC22" s="98"/>
      <c r="FMD22" s="98"/>
      <c r="FME22" s="98"/>
      <c r="FMF22" s="98"/>
      <c r="FMG22" s="98"/>
      <c r="FMH22" s="98"/>
      <c r="FMI22" s="98"/>
      <c r="FMJ22" s="98"/>
      <c r="FMK22" s="98"/>
      <c r="FML22" s="98"/>
      <c r="FMM22" s="98"/>
      <c r="FMN22" s="98"/>
      <c r="FMO22" s="98"/>
      <c r="FMP22" s="98"/>
      <c r="FMQ22" s="98"/>
      <c r="FMR22" s="98"/>
      <c r="FMS22" s="98"/>
      <c r="FMT22" s="98"/>
      <c r="FMU22" s="98"/>
      <c r="FMV22" s="98"/>
      <c r="FMW22" s="98"/>
      <c r="FMX22" s="98"/>
      <c r="FMY22" s="98"/>
      <c r="FMZ22" s="98"/>
      <c r="FNA22" s="98"/>
      <c r="FNB22" s="98"/>
      <c r="FNC22" s="98"/>
      <c r="FND22" s="98"/>
      <c r="FNE22" s="98"/>
      <c r="FNF22" s="98"/>
      <c r="FNG22" s="98"/>
      <c r="FNH22" s="98"/>
      <c r="FNI22" s="98"/>
      <c r="FNJ22" s="98"/>
      <c r="FNK22" s="98"/>
      <c r="FNL22" s="98"/>
      <c r="FNM22" s="98"/>
      <c r="FNN22" s="98"/>
      <c r="FNO22" s="98"/>
      <c r="FNP22" s="98"/>
      <c r="FNQ22" s="98"/>
      <c r="FNR22" s="98"/>
      <c r="FNS22" s="98"/>
      <c r="FNT22" s="98"/>
      <c r="FNU22" s="98"/>
      <c r="FNV22" s="98"/>
      <c r="FNW22" s="98"/>
      <c r="FNX22" s="98"/>
      <c r="FNY22" s="98"/>
      <c r="FNZ22" s="98"/>
      <c r="FOA22" s="98"/>
      <c r="FOB22" s="98"/>
      <c r="FOC22" s="98"/>
      <c r="FOD22" s="98"/>
      <c r="FOE22" s="98"/>
      <c r="FOF22" s="98"/>
      <c r="FOG22" s="98"/>
      <c r="FOH22" s="98"/>
      <c r="FOI22" s="98"/>
      <c r="FOJ22" s="98"/>
      <c r="FOK22" s="98"/>
      <c r="FOL22" s="98"/>
      <c r="FOM22" s="98"/>
      <c r="FON22" s="98"/>
      <c r="FOO22" s="98"/>
      <c r="FOP22" s="98"/>
      <c r="FOQ22" s="98"/>
      <c r="FOR22" s="98"/>
      <c r="FOS22" s="98"/>
      <c r="FOT22" s="98"/>
      <c r="FOU22" s="98"/>
      <c r="FOV22" s="98"/>
      <c r="FOW22" s="98"/>
      <c r="FOX22" s="98"/>
      <c r="FOY22" s="98"/>
      <c r="FOZ22" s="98"/>
      <c r="FPA22" s="98"/>
      <c r="FPB22" s="98"/>
      <c r="FPC22" s="98"/>
      <c r="FPD22" s="98"/>
      <c r="FPE22" s="98"/>
      <c r="FPF22" s="98"/>
      <c r="FPG22" s="98"/>
      <c r="FPH22" s="98"/>
      <c r="FPI22" s="98"/>
      <c r="FPJ22" s="98"/>
      <c r="FPK22" s="98"/>
      <c r="FPL22" s="98"/>
      <c r="FPM22" s="98"/>
      <c r="FPN22" s="98"/>
      <c r="FPO22" s="98"/>
      <c r="FPP22" s="98"/>
      <c r="FPQ22" s="98"/>
      <c r="FPR22" s="98"/>
      <c r="FPS22" s="98"/>
      <c r="FPT22" s="98"/>
      <c r="FPU22" s="98"/>
      <c r="FPV22" s="98"/>
      <c r="FPW22" s="98"/>
      <c r="FPX22" s="98"/>
      <c r="FPY22" s="98"/>
      <c r="FPZ22" s="98"/>
      <c r="FQA22" s="98"/>
      <c r="FQB22" s="98"/>
      <c r="FQC22" s="98"/>
      <c r="FQD22" s="98"/>
      <c r="FQE22" s="98"/>
      <c r="FQF22" s="98"/>
      <c r="FQG22" s="98"/>
      <c r="FQH22" s="98"/>
      <c r="FQI22" s="98"/>
      <c r="FQJ22" s="98"/>
      <c r="FQK22" s="98"/>
      <c r="FQL22" s="98"/>
      <c r="FQM22" s="98"/>
      <c r="FQN22" s="98"/>
      <c r="FQO22" s="98"/>
      <c r="FQP22" s="98"/>
      <c r="FQQ22" s="98"/>
      <c r="FQR22" s="98"/>
      <c r="FQS22" s="98"/>
      <c r="FQT22" s="98"/>
      <c r="FQU22" s="98"/>
      <c r="FQV22" s="98"/>
      <c r="FQW22" s="98"/>
      <c r="FQX22" s="98"/>
      <c r="FQY22" s="98"/>
      <c r="FQZ22" s="98"/>
      <c r="FRA22" s="98"/>
      <c r="FRB22" s="98"/>
      <c r="FRC22" s="98"/>
      <c r="FRD22" s="98"/>
      <c r="FRE22" s="98"/>
      <c r="FRF22" s="98"/>
      <c r="FRG22" s="98"/>
      <c r="FRH22" s="98"/>
      <c r="FRI22" s="98"/>
      <c r="FRJ22" s="98"/>
      <c r="FRK22" s="98"/>
      <c r="FRL22" s="98"/>
      <c r="FRM22" s="98"/>
      <c r="FRN22" s="98"/>
      <c r="FRO22" s="98"/>
      <c r="FRP22" s="98"/>
      <c r="FRQ22" s="98"/>
      <c r="FRR22" s="98"/>
      <c r="FRS22" s="98"/>
      <c r="FRT22" s="98"/>
      <c r="FRU22" s="98"/>
      <c r="FRV22" s="98"/>
      <c r="FRW22" s="98"/>
      <c r="FRX22" s="98"/>
      <c r="FRY22" s="98"/>
      <c r="FRZ22" s="98"/>
      <c r="FSA22" s="98"/>
      <c r="FSB22" s="98"/>
      <c r="FSC22" s="98"/>
      <c r="FSD22" s="98"/>
      <c r="FSE22" s="98"/>
      <c r="FSF22" s="98"/>
      <c r="FSG22" s="98"/>
      <c r="FSH22" s="98"/>
      <c r="FSI22" s="98"/>
      <c r="FSJ22" s="98"/>
      <c r="FSK22" s="98"/>
      <c r="FSL22" s="98"/>
      <c r="FSM22" s="98"/>
      <c r="FSN22" s="98"/>
      <c r="FSO22" s="98"/>
      <c r="FSP22" s="98"/>
      <c r="FSQ22" s="98"/>
      <c r="FSR22" s="98"/>
      <c r="FSS22" s="98"/>
      <c r="FST22" s="98"/>
      <c r="FSU22" s="98"/>
      <c r="FSV22" s="98"/>
      <c r="FSW22" s="98"/>
      <c r="FSX22" s="98"/>
      <c r="FSY22" s="98"/>
      <c r="FSZ22" s="98"/>
      <c r="FTA22" s="98"/>
      <c r="FTB22" s="98"/>
      <c r="FTC22" s="98"/>
      <c r="FTD22" s="98"/>
      <c r="FTE22" s="98"/>
      <c r="FTF22" s="98"/>
      <c r="FTG22" s="98"/>
      <c r="FTH22" s="98"/>
      <c r="FTI22" s="98"/>
      <c r="FTJ22" s="98"/>
      <c r="FTK22" s="98"/>
      <c r="FTL22" s="98"/>
      <c r="FTM22" s="98"/>
      <c r="FTN22" s="98"/>
      <c r="FTO22" s="98"/>
      <c r="FTP22" s="98"/>
      <c r="FTQ22" s="98"/>
      <c r="FTR22" s="98"/>
      <c r="FTS22" s="98"/>
      <c r="FTT22" s="98"/>
      <c r="FTU22" s="98"/>
      <c r="FTV22" s="98"/>
      <c r="FTW22" s="98"/>
      <c r="FTX22" s="98"/>
      <c r="FTY22" s="98"/>
      <c r="FTZ22" s="98"/>
      <c r="FUA22" s="98"/>
      <c r="FUB22" s="98"/>
      <c r="FUC22" s="98"/>
      <c r="FUD22" s="98"/>
      <c r="FUE22" s="98"/>
      <c r="FUF22" s="98"/>
      <c r="FUG22" s="98"/>
      <c r="FUH22" s="98"/>
      <c r="FUI22" s="98"/>
      <c r="FUJ22" s="98"/>
      <c r="FUK22" s="98"/>
      <c r="FUL22" s="98"/>
      <c r="FUM22" s="98"/>
      <c r="FUN22" s="98"/>
      <c r="FUO22" s="98"/>
      <c r="FUP22" s="98"/>
      <c r="FUQ22" s="98"/>
      <c r="FUR22" s="98"/>
      <c r="FUS22" s="98"/>
      <c r="FUT22" s="98"/>
      <c r="FUU22" s="98"/>
      <c r="FUV22" s="98"/>
      <c r="FUW22" s="98"/>
      <c r="FUX22" s="98"/>
      <c r="FUY22" s="98"/>
      <c r="FUZ22" s="98"/>
      <c r="FVA22" s="98"/>
      <c r="FVB22" s="98"/>
      <c r="FVC22" s="98"/>
      <c r="FVD22" s="98"/>
      <c r="FVE22" s="98"/>
      <c r="FVF22" s="98"/>
      <c r="FVG22" s="98"/>
      <c r="FVH22" s="98"/>
      <c r="FVI22" s="98"/>
      <c r="FVJ22" s="98"/>
      <c r="FVK22" s="98"/>
      <c r="FVL22" s="98"/>
      <c r="FVM22" s="98"/>
      <c r="FVN22" s="98"/>
      <c r="FVO22" s="98"/>
      <c r="FVP22" s="98"/>
      <c r="FVQ22" s="98"/>
      <c r="FVR22" s="98"/>
      <c r="FVS22" s="98"/>
      <c r="FVT22" s="98"/>
      <c r="FVU22" s="98"/>
      <c r="FVV22" s="98"/>
      <c r="FVW22" s="98"/>
      <c r="FVX22" s="98"/>
      <c r="FVY22" s="98"/>
      <c r="FVZ22" s="98"/>
      <c r="FWA22" s="98"/>
      <c r="FWB22" s="98"/>
      <c r="FWC22" s="98"/>
      <c r="FWD22" s="98"/>
      <c r="FWE22" s="98"/>
      <c r="FWF22" s="98"/>
      <c r="FWG22" s="98"/>
      <c r="FWH22" s="98"/>
      <c r="FWI22" s="98"/>
      <c r="FWJ22" s="98"/>
      <c r="FWK22" s="98"/>
      <c r="FWL22" s="98"/>
      <c r="FWM22" s="98"/>
      <c r="FWN22" s="98"/>
      <c r="FWO22" s="98"/>
      <c r="FWP22" s="98"/>
      <c r="FWQ22" s="98"/>
      <c r="FWR22" s="98"/>
      <c r="FWS22" s="98"/>
      <c r="FWT22" s="98"/>
      <c r="FWU22" s="98"/>
      <c r="FWV22" s="98"/>
      <c r="FWW22" s="98"/>
      <c r="FWX22" s="98"/>
      <c r="FWY22" s="98"/>
      <c r="FWZ22" s="98"/>
      <c r="FXA22" s="98"/>
      <c r="FXB22" s="98"/>
      <c r="FXC22" s="98"/>
      <c r="FXD22" s="98"/>
      <c r="FXE22" s="98"/>
      <c r="FXF22" s="98"/>
      <c r="FXG22" s="98"/>
      <c r="FXH22" s="98"/>
      <c r="FXI22" s="98"/>
      <c r="FXJ22" s="98"/>
      <c r="FXK22" s="98"/>
      <c r="FXL22" s="98"/>
      <c r="FXM22" s="98"/>
      <c r="FXN22" s="98"/>
      <c r="FXO22" s="98"/>
      <c r="FXP22" s="98"/>
      <c r="FXQ22" s="98"/>
      <c r="FXR22" s="98"/>
      <c r="FXS22" s="98"/>
      <c r="FXT22" s="98"/>
      <c r="FXU22" s="98"/>
      <c r="FXV22" s="98"/>
      <c r="FXW22" s="98"/>
      <c r="FXX22" s="98"/>
      <c r="FXY22" s="98"/>
      <c r="FXZ22" s="98"/>
      <c r="FYA22" s="98"/>
      <c r="FYB22" s="98"/>
      <c r="FYC22" s="98"/>
      <c r="FYD22" s="98"/>
      <c r="FYE22" s="98"/>
      <c r="FYF22" s="98"/>
      <c r="FYG22" s="98"/>
      <c r="FYH22" s="98"/>
      <c r="FYI22" s="98"/>
      <c r="FYJ22" s="98"/>
      <c r="FYK22" s="98"/>
      <c r="FYL22" s="98"/>
      <c r="FYM22" s="98"/>
      <c r="FYN22" s="98"/>
      <c r="FYO22" s="98"/>
      <c r="FYP22" s="98"/>
      <c r="FYQ22" s="98"/>
      <c r="FYR22" s="98"/>
      <c r="FYS22" s="98"/>
      <c r="FYT22" s="98"/>
      <c r="FYU22" s="98"/>
      <c r="FYV22" s="98"/>
      <c r="FYW22" s="98"/>
      <c r="FYX22" s="98"/>
      <c r="FYY22" s="98"/>
      <c r="FYZ22" s="98"/>
      <c r="FZA22" s="98"/>
      <c r="FZB22" s="98"/>
      <c r="FZC22" s="98"/>
      <c r="FZD22" s="98"/>
      <c r="FZE22" s="98"/>
      <c r="FZF22" s="98"/>
      <c r="FZG22" s="98"/>
      <c r="FZH22" s="98"/>
      <c r="FZI22" s="98"/>
      <c r="FZJ22" s="98"/>
      <c r="FZK22" s="98"/>
      <c r="FZL22" s="98"/>
      <c r="FZM22" s="98"/>
      <c r="FZN22" s="98"/>
      <c r="FZO22" s="98"/>
      <c r="FZP22" s="98"/>
      <c r="FZQ22" s="98"/>
      <c r="FZR22" s="98"/>
      <c r="FZS22" s="98"/>
      <c r="FZT22" s="98"/>
      <c r="FZU22" s="98"/>
      <c r="FZV22" s="98"/>
      <c r="FZW22" s="98"/>
      <c r="FZX22" s="98"/>
      <c r="FZY22" s="98"/>
      <c r="FZZ22" s="98"/>
      <c r="GAA22" s="98"/>
      <c r="GAB22" s="98"/>
      <c r="GAC22" s="98"/>
      <c r="GAD22" s="98"/>
      <c r="GAE22" s="98"/>
      <c r="GAF22" s="98"/>
      <c r="GAG22" s="98"/>
      <c r="GAH22" s="98"/>
      <c r="GAI22" s="98"/>
      <c r="GAJ22" s="98"/>
      <c r="GAK22" s="98"/>
      <c r="GAL22" s="98"/>
      <c r="GAM22" s="98"/>
      <c r="GAN22" s="98"/>
      <c r="GAO22" s="98"/>
      <c r="GAP22" s="98"/>
      <c r="GAQ22" s="98"/>
      <c r="GAR22" s="98"/>
      <c r="GAS22" s="98"/>
      <c r="GAT22" s="98"/>
      <c r="GAU22" s="98"/>
      <c r="GAV22" s="98"/>
      <c r="GAW22" s="98"/>
      <c r="GAX22" s="98"/>
      <c r="GAY22" s="98"/>
      <c r="GAZ22" s="98"/>
      <c r="GBA22" s="98"/>
      <c r="GBB22" s="98"/>
      <c r="GBC22" s="98"/>
      <c r="GBD22" s="98"/>
      <c r="GBE22" s="98"/>
      <c r="GBF22" s="98"/>
      <c r="GBG22" s="98"/>
      <c r="GBH22" s="98"/>
      <c r="GBI22" s="98"/>
      <c r="GBJ22" s="98"/>
      <c r="GBK22" s="98"/>
      <c r="GBL22" s="98"/>
      <c r="GBM22" s="98"/>
      <c r="GBN22" s="98"/>
      <c r="GBO22" s="98"/>
      <c r="GBP22" s="98"/>
      <c r="GBQ22" s="98"/>
      <c r="GBR22" s="98"/>
      <c r="GBS22" s="98"/>
      <c r="GBT22" s="98"/>
      <c r="GBU22" s="98"/>
      <c r="GBV22" s="98"/>
      <c r="GBW22" s="98"/>
      <c r="GBX22" s="98"/>
      <c r="GBY22" s="98"/>
      <c r="GBZ22" s="98"/>
      <c r="GCA22" s="98"/>
      <c r="GCB22" s="98"/>
      <c r="GCC22" s="98"/>
      <c r="GCD22" s="98"/>
      <c r="GCE22" s="98"/>
      <c r="GCF22" s="98"/>
      <c r="GCG22" s="98"/>
      <c r="GCH22" s="98"/>
      <c r="GCI22" s="98"/>
      <c r="GCJ22" s="98"/>
      <c r="GCK22" s="98"/>
      <c r="GCL22" s="98"/>
      <c r="GCM22" s="98"/>
      <c r="GCN22" s="98"/>
      <c r="GCO22" s="98"/>
      <c r="GCP22" s="98"/>
      <c r="GCQ22" s="98"/>
      <c r="GCR22" s="98"/>
      <c r="GCS22" s="98"/>
      <c r="GCT22" s="98"/>
      <c r="GCU22" s="98"/>
      <c r="GCV22" s="98"/>
      <c r="GCW22" s="98"/>
      <c r="GCX22" s="98"/>
      <c r="GCY22" s="98"/>
      <c r="GCZ22" s="98"/>
      <c r="GDA22" s="98"/>
      <c r="GDB22" s="98"/>
      <c r="GDC22" s="98"/>
      <c r="GDD22" s="98"/>
      <c r="GDE22" s="98"/>
      <c r="GDF22" s="98"/>
      <c r="GDG22" s="98"/>
      <c r="GDH22" s="98"/>
      <c r="GDI22" s="98"/>
      <c r="GDJ22" s="98"/>
      <c r="GDK22" s="98"/>
      <c r="GDL22" s="98"/>
      <c r="GDM22" s="98"/>
      <c r="GDN22" s="98"/>
      <c r="GDO22" s="98"/>
      <c r="GDP22" s="98"/>
      <c r="GDQ22" s="98"/>
      <c r="GDR22" s="98"/>
      <c r="GDS22" s="98"/>
      <c r="GDT22" s="98"/>
      <c r="GDU22" s="98"/>
      <c r="GDV22" s="98"/>
      <c r="GDW22" s="98"/>
      <c r="GDX22" s="98"/>
      <c r="GDY22" s="98"/>
      <c r="GDZ22" s="98"/>
      <c r="GEA22" s="98"/>
      <c r="GEB22" s="98"/>
      <c r="GEC22" s="98"/>
      <c r="GED22" s="98"/>
      <c r="GEE22" s="98"/>
      <c r="GEF22" s="98"/>
      <c r="GEG22" s="98"/>
      <c r="GEH22" s="98"/>
      <c r="GEI22" s="98"/>
      <c r="GEJ22" s="98"/>
      <c r="GEK22" s="98"/>
      <c r="GEL22" s="98"/>
      <c r="GEM22" s="98"/>
      <c r="GEN22" s="98"/>
      <c r="GEO22" s="98"/>
      <c r="GEP22" s="98"/>
      <c r="GEQ22" s="98"/>
      <c r="GER22" s="98"/>
      <c r="GES22" s="98"/>
      <c r="GET22" s="98"/>
      <c r="GEU22" s="98"/>
      <c r="GEV22" s="98"/>
      <c r="GEW22" s="98"/>
      <c r="GEX22" s="98"/>
      <c r="GEY22" s="98"/>
      <c r="GEZ22" s="98"/>
      <c r="GFA22" s="98"/>
      <c r="GFB22" s="98"/>
      <c r="GFC22" s="98"/>
      <c r="GFD22" s="98"/>
      <c r="GFE22" s="98"/>
      <c r="GFF22" s="98"/>
      <c r="GFG22" s="98"/>
      <c r="GFH22" s="98"/>
      <c r="GFI22" s="98"/>
      <c r="GFJ22" s="98"/>
      <c r="GFK22" s="98"/>
      <c r="GFL22" s="98"/>
      <c r="GFM22" s="98"/>
      <c r="GFN22" s="98"/>
      <c r="GFO22" s="98"/>
      <c r="GFP22" s="98"/>
      <c r="GFQ22" s="98"/>
      <c r="GFR22" s="98"/>
      <c r="GFS22" s="98"/>
      <c r="GFT22" s="98"/>
      <c r="GFU22" s="98"/>
      <c r="GFV22" s="98"/>
      <c r="GFW22" s="98"/>
      <c r="GFX22" s="98"/>
      <c r="GFY22" s="98"/>
      <c r="GFZ22" s="98"/>
      <c r="GGA22" s="98"/>
      <c r="GGB22" s="98"/>
      <c r="GGC22" s="98"/>
      <c r="GGD22" s="98"/>
      <c r="GGE22" s="98"/>
      <c r="GGF22" s="98"/>
      <c r="GGG22" s="98"/>
      <c r="GGH22" s="98"/>
      <c r="GGI22" s="98"/>
      <c r="GGJ22" s="98"/>
      <c r="GGK22" s="98"/>
      <c r="GGL22" s="98"/>
      <c r="GGM22" s="98"/>
      <c r="GGN22" s="98"/>
      <c r="GGO22" s="98"/>
      <c r="GGP22" s="98"/>
      <c r="GGQ22" s="98"/>
      <c r="GGR22" s="98"/>
      <c r="GGS22" s="98"/>
      <c r="GGT22" s="98"/>
      <c r="GGU22" s="98"/>
      <c r="GGV22" s="98"/>
      <c r="GGW22" s="98"/>
      <c r="GGX22" s="98"/>
      <c r="GGY22" s="98"/>
      <c r="GGZ22" s="98"/>
      <c r="GHA22" s="98"/>
      <c r="GHB22" s="98"/>
      <c r="GHC22" s="98"/>
      <c r="GHD22" s="98"/>
      <c r="GHE22" s="98"/>
      <c r="GHF22" s="98"/>
      <c r="GHG22" s="98"/>
      <c r="GHH22" s="98"/>
      <c r="GHI22" s="98"/>
      <c r="GHJ22" s="98"/>
      <c r="GHK22" s="98"/>
      <c r="GHL22" s="98"/>
      <c r="GHM22" s="98"/>
      <c r="GHN22" s="98"/>
      <c r="GHO22" s="98"/>
      <c r="GHP22" s="98"/>
      <c r="GHQ22" s="98"/>
      <c r="GHR22" s="98"/>
      <c r="GHS22" s="98"/>
      <c r="GHT22" s="98"/>
      <c r="GHU22" s="98"/>
      <c r="GHV22" s="98"/>
      <c r="GHW22" s="98"/>
      <c r="GHX22" s="98"/>
      <c r="GHY22" s="98"/>
      <c r="GHZ22" s="98"/>
      <c r="GIA22" s="98"/>
      <c r="GIB22" s="98"/>
      <c r="GIC22" s="98"/>
      <c r="GID22" s="98"/>
      <c r="GIE22" s="98"/>
      <c r="GIF22" s="98"/>
      <c r="GIG22" s="98"/>
      <c r="GIH22" s="98"/>
      <c r="GII22" s="98"/>
      <c r="GIJ22" s="98"/>
      <c r="GIK22" s="98"/>
      <c r="GIL22" s="98"/>
      <c r="GIM22" s="98"/>
      <c r="GIN22" s="98"/>
      <c r="GIO22" s="98"/>
      <c r="GIP22" s="98"/>
      <c r="GIQ22" s="98"/>
      <c r="GIR22" s="98"/>
      <c r="GIS22" s="98"/>
      <c r="GIT22" s="98"/>
      <c r="GIU22" s="98"/>
      <c r="GIV22" s="98"/>
      <c r="GIW22" s="98"/>
      <c r="GIX22" s="98"/>
      <c r="GIY22" s="98"/>
      <c r="GIZ22" s="98"/>
      <c r="GJA22" s="98"/>
      <c r="GJB22" s="98"/>
      <c r="GJC22" s="98"/>
      <c r="GJD22" s="98"/>
      <c r="GJE22" s="98"/>
      <c r="GJF22" s="98"/>
      <c r="GJG22" s="98"/>
      <c r="GJH22" s="98"/>
      <c r="GJI22" s="98"/>
      <c r="GJJ22" s="98"/>
      <c r="GJK22" s="98"/>
      <c r="GJL22" s="98"/>
      <c r="GJM22" s="98"/>
      <c r="GJN22" s="98"/>
      <c r="GJO22" s="98"/>
      <c r="GJP22" s="98"/>
      <c r="GJQ22" s="98"/>
      <c r="GJR22" s="98"/>
      <c r="GJS22" s="98"/>
      <c r="GJT22" s="98"/>
      <c r="GJU22" s="98"/>
      <c r="GJV22" s="98"/>
      <c r="GJW22" s="98"/>
      <c r="GJX22" s="98"/>
      <c r="GJY22" s="98"/>
      <c r="GJZ22" s="98"/>
      <c r="GKA22" s="98"/>
      <c r="GKB22" s="98"/>
      <c r="GKC22" s="98"/>
      <c r="GKD22" s="98"/>
      <c r="GKE22" s="98"/>
      <c r="GKF22" s="98"/>
      <c r="GKG22" s="98"/>
      <c r="GKH22" s="98"/>
      <c r="GKI22" s="98"/>
      <c r="GKJ22" s="98"/>
      <c r="GKK22" s="98"/>
      <c r="GKL22" s="98"/>
      <c r="GKM22" s="98"/>
      <c r="GKN22" s="98"/>
      <c r="GKO22" s="98"/>
      <c r="GKP22" s="98"/>
      <c r="GKQ22" s="98"/>
      <c r="GKR22" s="98"/>
      <c r="GKS22" s="98"/>
      <c r="GKT22" s="98"/>
      <c r="GKU22" s="98"/>
      <c r="GKV22" s="98"/>
      <c r="GKW22" s="98"/>
      <c r="GKX22" s="98"/>
      <c r="GKY22" s="98"/>
      <c r="GKZ22" s="98"/>
      <c r="GLA22" s="98"/>
      <c r="GLB22" s="98"/>
      <c r="GLC22" s="98"/>
      <c r="GLD22" s="98"/>
      <c r="GLE22" s="98"/>
      <c r="GLF22" s="98"/>
      <c r="GLG22" s="98"/>
      <c r="GLH22" s="98"/>
      <c r="GLI22" s="98"/>
      <c r="GLJ22" s="98"/>
      <c r="GLK22" s="98"/>
      <c r="GLL22" s="98"/>
      <c r="GLM22" s="98"/>
      <c r="GLN22" s="98"/>
      <c r="GLO22" s="98"/>
      <c r="GLP22" s="98"/>
      <c r="GLQ22" s="98"/>
      <c r="GLR22" s="98"/>
      <c r="GLS22" s="98"/>
      <c r="GLT22" s="98"/>
      <c r="GLU22" s="98"/>
      <c r="GLV22" s="98"/>
      <c r="GLW22" s="98"/>
      <c r="GLX22" s="98"/>
      <c r="GLY22" s="98"/>
      <c r="GLZ22" s="98"/>
      <c r="GMA22" s="98"/>
      <c r="GMB22" s="98"/>
      <c r="GMC22" s="98"/>
      <c r="GMD22" s="98"/>
      <c r="GME22" s="98"/>
      <c r="GMF22" s="98"/>
      <c r="GMG22" s="98"/>
      <c r="GMH22" s="98"/>
      <c r="GMI22" s="98"/>
      <c r="GMJ22" s="98"/>
      <c r="GMK22" s="98"/>
      <c r="GML22" s="98"/>
      <c r="GMM22" s="98"/>
      <c r="GMN22" s="98"/>
      <c r="GMO22" s="98"/>
      <c r="GMP22" s="98"/>
      <c r="GMQ22" s="98"/>
      <c r="GMR22" s="98"/>
      <c r="GMS22" s="98"/>
      <c r="GMT22" s="98"/>
      <c r="GMU22" s="98"/>
      <c r="GMV22" s="98"/>
      <c r="GMW22" s="98"/>
      <c r="GMX22" s="98"/>
      <c r="GMY22" s="98"/>
      <c r="GMZ22" s="98"/>
      <c r="GNA22" s="98"/>
      <c r="GNB22" s="98"/>
      <c r="GNC22" s="98"/>
      <c r="GND22" s="98"/>
      <c r="GNE22" s="98"/>
      <c r="GNF22" s="98"/>
      <c r="GNG22" s="98"/>
      <c r="GNH22" s="98"/>
      <c r="GNI22" s="98"/>
      <c r="GNJ22" s="98"/>
      <c r="GNK22" s="98"/>
      <c r="GNL22" s="98"/>
      <c r="GNM22" s="98"/>
      <c r="GNN22" s="98"/>
      <c r="GNO22" s="98"/>
      <c r="GNP22" s="98"/>
      <c r="GNQ22" s="98"/>
      <c r="GNR22" s="98"/>
      <c r="GNS22" s="98"/>
      <c r="GNT22" s="98"/>
      <c r="GNU22" s="98"/>
      <c r="GNV22" s="98"/>
      <c r="GNW22" s="98"/>
      <c r="GNX22" s="98"/>
      <c r="GNY22" s="98"/>
      <c r="GNZ22" s="98"/>
      <c r="GOA22" s="98"/>
      <c r="GOB22" s="98"/>
      <c r="GOC22" s="98"/>
      <c r="GOD22" s="98"/>
      <c r="GOE22" s="98"/>
      <c r="GOF22" s="98"/>
      <c r="GOG22" s="98"/>
      <c r="GOH22" s="98"/>
      <c r="GOI22" s="98"/>
      <c r="GOJ22" s="98"/>
      <c r="GOK22" s="98"/>
      <c r="GOL22" s="98"/>
      <c r="GOM22" s="98"/>
      <c r="GON22" s="98"/>
      <c r="GOO22" s="98"/>
      <c r="GOP22" s="98"/>
      <c r="GOQ22" s="98"/>
      <c r="GOR22" s="98"/>
      <c r="GOS22" s="98"/>
      <c r="GOT22" s="98"/>
      <c r="GOU22" s="98"/>
      <c r="GOV22" s="98"/>
      <c r="GOW22" s="98"/>
      <c r="GOX22" s="98"/>
      <c r="GOY22" s="98"/>
      <c r="GOZ22" s="98"/>
      <c r="GPA22" s="98"/>
      <c r="GPB22" s="98"/>
      <c r="GPC22" s="98"/>
      <c r="GPD22" s="98"/>
      <c r="GPE22" s="98"/>
      <c r="GPF22" s="98"/>
      <c r="GPG22" s="98"/>
      <c r="GPH22" s="98"/>
      <c r="GPI22" s="98"/>
      <c r="GPJ22" s="98"/>
      <c r="GPK22" s="98"/>
      <c r="GPL22" s="98"/>
      <c r="GPM22" s="98"/>
      <c r="GPN22" s="98"/>
      <c r="GPO22" s="98"/>
      <c r="GPP22" s="98"/>
      <c r="GPQ22" s="98"/>
      <c r="GPR22" s="98"/>
      <c r="GPS22" s="98"/>
      <c r="GPT22" s="98"/>
      <c r="GPU22" s="98"/>
      <c r="GPV22" s="98"/>
      <c r="GPW22" s="98"/>
      <c r="GPX22" s="98"/>
      <c r="GPY22" s="98"/>
      <c r="GPZ22" s="98"/>
      <c r="GQA22" s="98"/>
      <c r="GQB22" s="98"/>
      <c r="GQC22" s="98"/>
      <c r="GQD22" s="98"/>
      <c r="GQE22" s="98"/>
      <c r="GQF22" s="98"/>
      <c r="GQG22" s="98"/>
      <c r="GQH22" s="98"/>
      <c r="GQI22" s="98"/>
      <c r="GQJ22" s="98"/>
      <c r="GQK22" s="98"/>
      <c r="GQL22" s="98"/>
      <c r="GQM22" s="98"/>
      <c r="GQN22" s="98"/>
      <c r="GQO22" s="98"/>
      <c r="GQP22" s="98"/>
      <c r="GQQ22" s="98"/>
      <c r="GQR22" s="98"/>
      <c r="GQS22" s="98"/>
      <c r="GQT22" s="98"/>
      <c r="GQU22" s="98"/>
      <c r="GQV22" s="98"/>
      <c r="GQW22" s="98"/>
      <c r="GQX22" s="98"/>
      <c r="GQY22" s="98"/>
      <c r="GQZ22" s="98"/>
      <c r="GRA22" s="98"/>
      <c r="GRB22" s="98"/>
      <c r="GRC22" s="98"/>
      <c r="GRD22" s="98"/>
      <c r="GRE22" s="98"/>
      <c r="GRF22" s="98"/>
      <c r="GRG22" s="98"/>
      <c r="GRH22" s="98"/>
      <c r="GRI22" s="98"/>
      <c r="GRJ22" s="98"/>
      <c r="GRK22" s="98"/>
      <c r="GRL22" s="98"/>
      <c r="GRM22" s="98"/>
      <c r="GRN22" s="98"/>
      <c r="GRO22" s="98"/>
      <c r="GRP22" s="98"/>
      <c r="GRQ22" s="98"/>
      <c r="GRR22" s="98"/>
      <c r="GRS22" s="98"/>
      <c r="GRT22" s="98"/>
      <c r="GRU22" s="98"/>
      <c r="GRV22" s="98"/>
      <c r="GRW22" s="98"/>
      <c r="GRX22" s="98"/>
      <c r="GRY22" s="98"/>
      <c r="GRZ22" s="98"/>
      <c r="GSA22" s="98"/>
      <c r="GSB22" s="98"/>
      <c r="GSC22" s="98"/>
      <c r="GSD22" s="98"/>
      <c r="GSE22" s="98"/>
      <c r="GSF22" s="98"/>
      <c r="GSG22" s="98"/>
      <c r="GSH22" s="98"/>
      <c r="GSI22" s="98"/>
      <c r="GSJ22" s="98"/>
      <c r="GSK22" s="98"/>
      <c r="GSL22" s="98"/>
      <c r="GSM22" s="98"/>
      <c r="GSN22" s="98"/>
      <c r="GSO22" s="98"/>
      <c r="GSP22" s="98"/>
      <c r="GSQ22" s="98"/>
      <c r="GSR22" s="98"/>
      <c r="GSS22" s="98"/>
      <c r="GST22" s="98"/>
      <c r="GSU22" s="98"/>
      <c r="GSV22" s="98"/>
      <c r="GSW22" s="98"/>
      <c r="GSX22" s="98"/>
      <c r="GSY22" s="98"/>
      <c r="GSZ22" s="98"/>
      <c r="GTA22" s="98"/>
      <c r="GTB22" s="98"/>
      <c r="GTC22" s="98"/>
      <c r="GTD22" s="98"/>
      <c r="GTE22" s="98"/>
      <c r="GTF22" s="98"/>
      <c r="GTG22" s="98"/>
      <c r="GTH22" s="98"/>
      <c r="GTI22" s="98"/>
      <c r="GTJ22" s="98"/>
      <c r="GTK22" s="98"/>
      <c r="GTL22" s="98"/>
      <c r="GTM22" s="98"/>
      <c r="GTN22" s="98"/>
      <c r="GTO22" s="98"/>
      <c r="GTP22" s="98"/>
      <c r="GTQ22" s="98"/>
      <c r="GTR22" s="98"/>
      <c r="GTS22" s="98"/>
      <c r="GTT22" s="98"/>
      <c r="GTU22" s="98"/>
      <c r="GTV22" s="98"/>
      <c r="GTW22" s="98"/>
      <c r="GTX22" s="98"/>
      <c r="GTY22" s="98"/>
      <c r="GTZ22" s="98"/>
      <c r="GUA22" s="98"/>
      <c r="GUB22" s="98"/>
      <c r="GUC22" s="98"/>
      <c r="GUD22" s="98"/>
      <c r="GUE22" s="98"/>
      <c r="GUF22" s="98"/>
      <c r="GUG22" s="98"/>
      <c r="GUH22" s="98"/>
      <c r="GUI22" s="98"/>
      <c r="GUJ22" s="98"/>
      <c r="GUK22" s="98"/>
      <c r="GUL22" s="98"/>
      <c r="GUM22" s="98"/>
      <c r="GUN22" s="98"/>
      <c r="GUO22" s="98"/>
      <c r="GUP22" s="98"/>
      <c r="GUQ22" s="98"/>
      <c r="GUR22" s="98"/>
      <c r="GUS22" s="98"/>
      <c r="GUT22" s="98"/>
      <c r="GUU22" s="98"/>
      <c r="GUV22" s="98"/>
      <c r="GUW22" s="98"/>
      <c r="GUX22" s="98"/>
      <c r="GUY22" s="98"/>
      <c r="GUZ22" s="98"/>
      <c r="GVA22" s="98"/>
      <c r="GVB22" s="98"/>
      <c r="GVC22" s="98"/>
      <c r="GVD22" s="98"/>
      <c r="GVE22" s="98"/>
      <c r="GVF22" s="98"/>
      <c r="GVG22" s="98"/>
      <c r="GVH22" s="98"/>
      <c r="GVI22" s="98"/>
      <c r="GVJ22" s="98"/>
      <c r="GVK22" s="98"/>
      <c r="GVL22" s="98"/>
      <c r="GVM22" s="98"/>
      <c r="GVN22" s="98"/>
      <c r="GVO22" s="98"/>
      <c r="GVP22" s="98"/>
      <c r="GVQ22" s="98"/>
      <c r="GVR22" s="98"/>
      <c r="GVS22" s="98"/>
      <c r="GVT22" s="98"/>
      <c r="GVU22" s="98"/>
      <c r="GVV22" s="98"/>
      <c r="GVW22" s="98"/>
      <c r="GVX22" s="98"/>
      <c r="GVY22" s="98"/>
      <c r="GVZ22" s="98"/>
      <c r="GWA22" s="98"/>
      <c r="GWB22" s="98"/>
      <c r="GWC22" s="98"/>
      <c r="GWD22" s="98"/>
      <c r="GWE22" s="98"/>
      <c r="GWF22" s="98"/>
      <c r="GWG22" s="98"/>
      <c r="GWH22" s="98"/>
      <c r="GWI22" s="98"/>
      <c r="GWJ22" s="98"/>
      <c r="GWK22" s="98"/>
      <c r="GWL22" s="98"/>
      <c r="GWM22" s="98"/>
      <c r="GWN22" s="98"/>
      <c r="GWO22" s="98"/>
      <c r="GWP22" s="98"/>
      <c r="GWQ22" s="98"/>
      <c r="GWR22" s="98"/>
      <c r="GWS22" s="98"/>
      <c r="GWT22" s="98"/>
      <c r="GWU22" s="98"/>
      <c r="GWV22" s="98"/>
      <c r="GWW22" s="98"/>
      <c r="GWX22" s="98"/>
      <c r="GWY22" s="98"/>
      <c r="GWZ22" s="98"/>
      <c r="GXA22" s="98"/>
      <c r="GXB22" s="98"/>
      <c r="GXC22" s="98"/>
      <c r="GXD22" s="98"/>
      <c r="GXE22" s="98"/>
      <c r="GXF22" s="98"/>
      <c r="GXG22" s="98"/>
      <c r="GXH22" s="98"/>
      <c r="GXI22" s="98"/>
      <c r="GXJ22" s="98"/>
      <c r="GXK22" s="98"/>
      <c r="GXL22" s="98"/>
      <c r="GXM22" s="98"/>
      <c r="GXN22" s="98"/>
      <c r="GXO22" s="98"/>
      <c r="GXP22" s="98"/>
      <c r="GXQ22" s="98"/>
      <c r="GXR22" s="98"/>
      <c r="GXS22" s="98"/>
      <c r="GXT22" s="98"/>
      <c r="GXU22" s="98"/>
      <c r="GXV22" s="98"/>
      <c r="GXW22" s="98"/>
      <c r="GXX22" s="98"/>
      <c r="GXY22" s="98"/>
      <c r="GXZ22" s="98"/>
      <c r="GYA22" s="98"/>
      <c r="GYB22" s="98"/>
      <c r="GYC22" s="98"/>
      <c r="GYD22" s="98"/>
      <c r="GYE22" s="98"/>
      <c r="GYF22" s="98"/>
      <c r="GYG22" s="98"/>
      <c r="GYH22" s="98"/>
      <c r="GYI22" s="98"/>
      <c r="GYJ22" s="98"/>
      <c r="GYK22" s="98"/>
      <c r="GYL22" s="98"/>
      <c r="GYM22" s="98"/>
      <c r="GYN22" s="98"/>
      <c r="GYO22" s="98"/>
      <c r="GYP22" s="98"/>
      <c r="GYQ22" s="98"/>
      <c r="GYR22" s="98"/>
      <c r="GYS22" s="98"/>
      <c r="GYT22" s="98"/>
      <c r="GYU22" s="98"/>
      <c r="GYV22" s="98"/>
      <c r="GYW22" s="98"/>
      <c r="GYX22" s="98"/>
      <c r="GYY22" s="98"/>
      <c r="GYZ22" s="98"/>
      <c r="GZA22" s="98"/>
      <c r="GZB22" s="98"/>
      <c r="GZC22" s="98"/>
      <c r="GZD22" s="98"/>
      <c r="GZE22" s="98"/>
      <c r="GZF22" s="98"/>
      <c r="GZG22" s="98"/>
      <c r="GZH22" s="98"/>
      <c r="GZI22" s="98"/>
      <c r="GZJ22" s="98"/>
      <c r="GZK22" s="98"/>
      <c r="GZL22" s="98"/>
      <c r="GZM22" s="98"/>
      <c r="GZN22" s="98"/>
      <c r="GZO22" s="98"/>
      <c r="GZP22" s="98"/>
      <c r="GZQ22" s="98"/>
      <c r="GZR22" s="98"/>
      <c r="GZS22" s="98"/>
      <c r="GZT22" s="98"/>
      <c r="GZU22" s="98"/>
      <c r="GZV22" s="98"/>
      <c r="GZW22" s="98"/>
      <c r="GZX22" s="98"/>
      <c r="GZY22" s="98"/>
      <c r="GZZ22" s="98"/>
      <c r="HAA22" s="98"/>
      <c r="HAB22" s="98"/>
      <c r="HAC22" s="98"/>
      <c r="HAD22" s="98"/>
      <c r="HAE22" s="98"/>
      <c r="HAF22" s="98"/>
      <c r="HAG22" s="98"/>
      <c r="HAH22" s="98"/>
      <c r="HAI22" s="98"/>
      <c r="HAJ22" s="98"/>
      <c r="HAK22" s="98"/>
      <c r="HAL22" s="98"/>
      <c r="HAM22" s="98"/>
      <c r="HAN22" s="98"/>
      <c r="HAO22" s="98"/>
      <c r="HAP22" s="98"/>
      <c r="HAQ22" s="98"/>
      <c r="HAR22" s="98"/>
      <c r="HAS22" s="98"/>
      <c r="HAT22" s="98"/>
      <c r="HAU22" s="98"/>
      <c r="HAV22" s="98"/>
      <c r="HAW22" s="98"/>
      <c r="HAX22" s="98"/>
      <c r="HAY22" s="98"/>
      <c r="HAZ22" s="98"/>
      <c r="HBA22" s="98"/>
      <c r="HBB22" s="98"/>
      <c r="HBC22" s="98"/>
      <c r="HBD22" s="98"/>
      <c r="HBE22" s="98"/>
      <c r="HBF22" s="98"/>
      <c r="HBG22" s="98"/>
      <c r="HBH22" s="98"/>
      <c r="HBI22" s="98"/>
      <c r="HBJ22" s="98"/>
      <c r="HBK22" s="98"/>
      <c r="HBL22" s="98"/>
      <c r="HBM22" s="98"/>
      <c r="HBN22" s="98"/>
      <c r="HBO22" s="98"/>
      <c r="HBP22" s="98"/>
      <c r="HBQ22" s="98"/>
      <c r="HBR22" s="98"/>
      <c r="HBS22" s="98"/>
      <c r="HBT22" s="98"/>
      <c r="HBU22" s="98"/>
      <c r="HBV22" s="98"/>
      <c r="HBW22" s="98"/>
      <c r="HBX22" s="98"/>
      <c r="HBY22" s="98"/>
      <c r="HBZ22" s="98"/>
      <c r="HCA22" s="98"/>
      <c r="HCB22" s="98"/>
      <c r="HCC22" s="98"/>
      <c r="HCD22" s="98"/>
      <c r="HCE22" s="98"/>
      <c r="HCF22" s="98"/>
      <c r="HCG22" s="98"/>
      <c r="HCH22" s="98"/>
      <c r="HCI22" s="98"/>
      <c r="HCJ22" s="98"/>
      <c r="HCK22" s="98"/>
      <c r="HCL22" s="98"/>
      <c r="HCM22" s="98"/>
      <c r="HCN22" s="98"/>
      <c r="HCO22" s="98"/>
      <c r="HCP22" s="98"/>
      <c r="HCQ22" s="98"/>
      <c r="HCR22" s="98"/>
      <c r="HCS22" s="98"/>
      <c r="HCT22" s="98"/>
      <c r="HCU22" s="98"/>
      <c r="HCV22" s="98"/>
      <c r="HCW22" s="98"/>
      <c r="HCX22" s="98"/>
      <c r="HCY22" s="98"/>
      <c r="HCZ22" s="98"/>
      <c r="HDA22" s="98"/>
      <c r="HDB22" s="98"/>
      <c r="HDC22" s="98"/>
      <c r="HDD22" s="98"/>
      <c r="HDE22" s="98"/>
      <c r="HDF22" s="98"/>
      <c r="HDG22" s="98"/>
      <c r="HDH22" s="98"/>
      <c r="HDI22" s="98"/>
      <c r="HDJ22" s="98"/>
      <c r="HDK22" s="98"/>
      <c r="HDL22" s="98"/>
      <c r="HDM22" s="98"/>
      <c r="HDN22" s="98"/>
      <c r="HDO22" s="98"/>
      <c r="HDP22" s="98"/>
      <c r="HDQ22" s="98"/>
      <c r="HDR22" s="98"/>
      <c r="HDS22" s="98"/>
      <c r="HDT22" s="98"/>
      <c r="HDU22" s="98"/>
      <c r="HDV22" s="98"/>
      <c r="HDW22" s="98"/>
      <c r="HDX22" s="98"/>
      <c r="HDY22" s="98"/>
      <c r="HDZ22" s="98"/>
      <c r="HEA22" s="98"/>
      <c r="HEB22" s="98"/>
      <c r="HEC22" s="98"/>
      <c r="HED22" s="98"/>
      <c r="HEE22" s="98"/>
      <c r="HEF22" s="98"/>
      <c r="HEG22" s="98"/>
      <c r="HEH22" s="98"/>
      <c r="HEI22" s="98"/>
      <c r="HEJ22" s="98"/>
      <c r="HEK22" s="98"/>
      <c r="HEL22" s="98"/>
      <c r="HEM22" s="98"/>
      <c r="HEN22" s="98"/>
      <c r="HEO22" s="98"/>
      <c r="HEP22" s="98"/>
      <c r="HEQ22" s="98"/>
      <c r="HER22" s="98"/>
      <c r="HES22" s="98"/>
      <c r="HET22" s="98"/>
      <c r="HEU22" s="98"/>
      <c r="HEV22" s="98"/>
      <c r="HEW22" s="98"/>
      <c r="HEX22" s="98"/>
      <c r="HEY22" s="98"/>
      <c r="HEZ22" s="98"/>
      <c r="HFA22" s="98"/>
      <c r="HFB22" s="98"/>
      <c r="HFC22" s="98"/>
      <c r="HFD22" s="98"/>
      <c r="HFE22" s="98"/>
      <c r="HFF22" s="98"/>
      <c r="HFG22" s="98"/>
      <c r="HFH22" s="98"/>
      <c r="HFI22" s="98"/>
      <c r="HFJ22" s="98"/>
      <c r="HFK22" s="98"/>
      <c r="HFL22" s="98"/>
      <c r="HFM22" s="98"/>
      <c r="HFN22" s="98"/>
      <c r="HFO22" s="98"/>
      <c r="HFP22" s="98"/>
      <c r="HFQ22" s="98"/>
      <c r="HFR22" s="98"/>
      <c r="HFS22" s="98"/>
      <c r="HFT22" s="98"/>
      <c r="HFU22" s="98"/>
      <c r="HFV22" s="98"/>
      <c r="HFW22" s="98"/>
      <c r="HFX22" s="98"/>
      <c r="HFY22" s="98"/>
      <c r="HFZ22" s="98"/>
      <c r="HGA22" s="98"/>
      <c r="HGB22" s="98"/>
      <c r="HGC22" s="98"/>
      <c r="HGD22" s="98"/>
      <c r="HGE22" s="98"/>
      <c r="HGF22" s="98"/>
      <c r="HGG22" s="98"/>
      <c r="HGH22" s="98"/>
      <c r="HGI22" s="98"/>
      <c r="HGJ22" s="98"/>
      <c r="HGK22" s="98"/>
      <c r="HGL22" s="98"/>
      <c r="HGM22" s="98"/>
      <c r="HGN22" s="98"/>
      <c r="HGO22" s="98"/>
      <c r="HGP22" s="98"/>
      <c r="HGQ22" s="98"/>
      <c r="HGR22" s="98"/>
      <c r="HGS22" s="98"/>
      <c r="HGT22" s="98"/>
      <c r="HGU22" s="98"/>
      <c r="HGV22" s="98"/>
      <c r="HGW22" s="98"/>
      <c r="HGX22" s="98"/>
      <c r="HGY22" s="98"/>
      <c r="HGZ22" s="98"/>
      <c r="HHA22" s="98"/>
      <c r="HHB22" s="98"/>
      <c r="HHC22" s="98"/>
      <c r="HHD22" s="98"/>
      <c r="HHE22" s="98"/>
      <c r="HHF22" s="98"/>
      <c r="HHG22" s="98"/>
      <c r="HHH22" s="98"/>
      <c r="HHI22" s="98"/>
      <c r="HHJ22" s="98"/>
      <c r="HHK22" s="98"/>
      <c r="HHL22" s="98"/>
      <c r="HHM22" s="98"/>
      <c r="HHN22" s="98"/>
      <c r="HHO22" s="98"/>
      <c r="HHP22" s="98"/>
      <c r="HHQ22" s="98"/>
      <c r="HHR22" s="98"/>
      <c r="HHS22" s="98"/>
      <c r="HHT22" s="98"/>
      <c r="HHU22" s="98"/>
      <c r="HHV22" s="98"/>
      <c r="HHW22" s="98"/>
      <c r="HHX22" s="98"/>
      <c r="HHY22" s="98"/>
      <c r="HHZ22" s="98"/>
      <c r="HIA22" s="98"/>
      <c r="HIB22" s="98"/>
      <c r="HIC22" s="98"/>
      <c r="HID22" s="98"/>
      <c r="HIE22" s="98"/>
      <c r="HIF22" s="98"/>
      <c r="HIG22" s="98"/>
      <c r="HIH22" s="98"/>
      <c r="HII22" s="98"/>
      <c r="HIJ22" s="98"/>
      <c r="HIK22" s="98"/>
      <c r="HIL22" s="98"/>
      <c r="HIM22" s="98"/>
      <c r="HIN22" s="98"/>
      <c r="HIO22" s="98"/>
      <c r="HIP22" s="98"/>
      <c r="HIQ22" s="98"/>
      <c r="HIR22" s="98"/>
      <c r="HIS22" s="98"/>
      <c r="HIT22" s="98"/>
      <c r="HIU22" s="98"/>
      <c r="HIV22" s="98"/>
      <c r="HIW22" s="98"/>
      <c r="HIX22" s="98"/>
      <c r="HIY22" s="98"/>
      <c r="HIZ22" s="98"/>
      <c r="HJA22" s="98"/>
      <c r="HJB22" s="98"/>
      <c r="HJC22" s="98"/>
      <c r="HJD22" s="98"/>
      <c r="HJE22" s="98"/>
      <c r="HJF22" s="98"/>
      <c r="HJG22" s="98"/>
      <c r="HJH22" s="98"/>
      <c r="HJI22" s="98"/>
      <c r="HJJ22" s="98"/>
      <c r="HJK22" s="98"/>
      <c r="HJL22" s="98"/>
      <c r="HJM22" s="98"/>
      <c r="HJN22" s="98"/>
      <c r="HJO22" s="98"/>
      <c r="HJP22" s="98"/>
      <c r="HJQ22" s="98"/>
      <c r="HJR22" s="98"/>
      <c r="HJS22" s="98"/>
      <c r="HJT22" s="98"/>
      <c r="HJU22" s="98"/>
      <c r="HJV22" s="98"/>
      <c r="HJW22" s="98"/>
      <c r="HJX22" s="98"/>
      <c r="HJY22" s="98"/>
      <c r="HJZ22" s="98"/>
      <c r="HKA22" s="98"/>
      <c r="HKB22" s="98"/>
      <c r="HKC22" s="98"/>
      <c r="HKD22" s="98"/>
      <c r="HKE22" s="98"/>
      <c r="HKF22" s="98"/>
      <c r="HKG22" s="98"/>
      <c r="HKH22" s="98"/>
      <c r="HKI22" s="98"/>
      <c r="HKJ22" s="98"/>
      <c r="HKK22" s="98"/>
      <c r="HKL22" s="98"/>
      <c r="HKM22" s="98"/>
      <c r="HKN22" s="98"/>
      <c r="HKO22" s="98"/>
      <c r="HKP22" s="98"/>
      <c r="HKQ22" s="98"/>
      <c r="HKR22" s="98"/>
      <c r="HKS22" s="98"/>
      <c r="HKT22" s="98"/>
      <c r="HKU22" s="98"/>
      <c r="HKV22" s="98"/>
      <c r="HKW22" s="98"/>
      <c r="HKX22" s="98"/>
      <c r="HKY22" s="98"/>
      <c r="HKZ22" s="98"/>
      <c r="HLA22" s="98"/>
      <c r="HLB22" s="98"/>
      <c r="HLC22" s="98"/>
      <c r="HLD22" s="98"/>
      <c r="HLE22" s="98"/>
      <c r="HLF22" s="98"/>
      <c r="HLG22" s="98"/>
      <c r="HLH22" s="98"/>
      <c r="HLI22" s="98"/>
      <c r="HLJ22" s="98"/>
      <c r="HLK22" s="98"/>
      <c r="HLL22" s="98"/>
      <c r="HLM22" s="98"/>
      <c r="HLN22" s="98"/>
      <c r="HLO22" s="98"/>
      <c r="HLP22" s="98"/>
      <c r="HLQ22" s="98"/>
      <c r="HLR22" s="98"/>
      <c r="HLS22" s="98"/>
      <c r="HLT22" s="98"/>
      <c r="HLU22" s="98"/>
      <c r="HLV22" s="98"/>
      <c r="HLW22" s="98"/>
      <c r="HLX22" s="98"/>
      <c r="HLY22" s="98"/>
      <c r="HLZ22" s="98"/>
      <c r="HMA22" s="98"/>
      <c r="HMB22" s="98"/>
      <c r="HMC22" s="98"/>
      <c r="HMD22" s="98"/>
      <c r="HME22" s="98"/>
      <c r="HMF22" s="98"/>
      <c r="HMG22" s="98"/>
      <c r="HMH22" s="98"/>
      <c r="HMI22" s="98"/>
      <c r="HMJ22" s="98"/>
      <c r="HMK22" s="98"/>
      <c r="HML22" s="98"/>
      <c r="HMM22" s="98"/>
      <c r="HMN22" s="98"/>
      <c r="HMO22" s="98"/>
      <c r="HMP22" s="98"/>
      <c r="HMQ22" s="98"/>
      <c r="HMR22" s="98"/>
      <c r="HMS22" s="98"/>
      <c r="HMT22" s="98"/>
      <c r="HMU22" s="98"/>
      <c r="HMV22" s="98"/>
      <c r="HMW22" s="98"/>
      <c r="HMX22" s="98"/>
      <c r="HMY22" s="98"/>
      <c r="HMZ22" s="98"/>
      <c r="HNA22" s="98"/>
      <c r="HNB22" s="98"/>
      <c r="HNC22" s="98"/>
      <c r="HND22" s="98"/>
      <c r="HNE22" s="98"/>
      <c r="HNF22" s="98"/>
      <c r="HNG22" s="98"/>
      <c r="HNH22" s="98"/>
      <c r="HNI22" s="98"/>
      <c r="HNJ22" s="98"/>
      <c r="HNK22" s="98"/>
      <c r="HNL22" s="98"/>
      <c r="HNM22" s="98"/>
      <c r="HNN22" s="98"/>
      <c r="HNO22" s="98"/>
      <c r="HNP22" s="98"/>
      <c r="HNQ22" s="98"/>
      <c r="HNR22" s="98"/>
      <c r="HNS22" s="98"/>
      <c r="HNT22" s="98"/>
      <c r="HNU22" s="98"/>
      <c r="HNV22" s="98"/>
      <c r="HNW22" s="98"/>
      <c r="HNX22" s="98"/>
      <c r="HNY22" s="98"/>
      <c r="HNZ22" s="98"/>
      <c r="HOA22" s="98"/>
      <c r="HOB22" s="98"/>
      <c r="HOC22" s="98"/>
      <c r="HOD22" s="98"/>
      <c r="HOE22" s="98"/>
      <c r="HOF22" s="98"/>
      <c r="HOG22" s="98"/>
      <c r="HOH22" s="98"/>
      <c r="HOI22" s="98"/>
      <c r="HOJ22" s="98"/>
      <c r="HOK22" s="98"/>
      <c r="HOL22" s="98"/>
      <c r="HOM22" s="98"/>
      <c r="HON22" s="98"/>
      <c r="HOO22" s="98"/>
      <c r="HOP22" s="98"/>
      <c r="HOQ22" s="98"/>
      <c r="HOR22" s="98"/>
      <c r="HOS22" s="98"/>
      <c r="HOT22" s="98"/>
      <c r="HOU22" s="98"/>
      <c r="HOV22" s="98"/>
      <c r="HOW22" s="98"/>
      <c r="HOX22" s="98"/>
      <c r="HOY22" s="98"/>
      <c r="HOZ22" s="98"/>
      <c r="HPA22" s="98"/>
      <c r="HPB22" s="98"/>
      <c r="HPC22" s="98"/>
      <c r="HPD22" s="98"/>
      <c r="HPE22" s="98"/>
      <c r="HPF22" s="98"/>
      <c r="HPG22" s="98"/>
      <c r="HPH22" s="98"/>
      <c r="HPI22" s="98"/>
      <c r="HPJ22" s="98"/>
      <c r="HPK22" s="98"/>
      <c r="HPL22" s="98"/>
      <c r="HPM22" s="98"/>
      <c r="HPN22" s="98"/>
      <c r="HPO22" s="98"/>
      <c r="HPP22" s="98"/>
      <c r="HPQ22" s="98"/>
      <c r="HPR22" s="98"/>
      <c r="HPS22" s="98"/>
      <c r="HPT22" s="98"/>
      <c r="HPU22" s="98"/>
      <c r="HPV22" s="98"/>
      <c r="HPW22" s="98"/>
      <c r="HPX22" s="98"/>
      <c r="HPY22" s="98"/>
      <c r="HPZ22" s="98"/>
      <c r="HQA22" s="98"/>
      <c r="HQB22" s="98"/>
      <c r="HQC22" s="98"/>
      <c r="HQD22" s="98"/>
      <c r="HQE22" s="98"/>
      <c r="HQF22" s="98"/>
      <c r="HQG22" s="98"/>
      <c r="HQH22" s="98"/>
      <c r="HQI22" s="98"/>
      <c r="HQJ22" s="98"/>
      <c r="HQK22" s="98"/>
      <c r="HQL22" s="98"/>
      <c r="HQM22" s="98"/>
      <c r="HQN22" s="98"/>
      <c r="HQO22" s="98"/>
      <c r="HQP22" s="98"/>
      <c r="HQQ22" s="98"/>
      <c r="HQR22" s="98"/>
      <c r="HQS22" s="98"/>
      <c r="HQT22" s="98"/>
      <c r="HQU22" s="98"/>
      <c r="HQV22" s="98"/>
      <c r="HQW22" s="98"/>
      <c r="HQX22" s="98"/>
      <c r="HQY22" s="98"/>
      <c r="HQZ22" s="98"/>
      <c r="HRA22" s="98"/>
      <c r="HRB22" s="98"/>
      <c r="HRC22" s="98"/>
      <c r="HRD22" s="98"/>
      <c r="HRE22" s="98"/>
      <c r="HRF22" s="98"/>
      <c r="HRG22" s="98"/>
      <c r="HRH22" s="98"/>
      <c r="HRI22" s="98"/>
      <c r="HRJ22" s="98"/>
      <c r="HRK22" s="98"/>
      <c r="HRL22" s="98"/>
      <c r="HRM22" s="98"/>
      <c r="HRN22" s="98"/>
      <c r="HRO22" s="98"/>
      <c r="HRP22" s="98"/>
      <c r="HRQ22" s="98"/>
      <c r="HRR22" s="98"/>
      <c r="HRS22" s="98"/>
      <c r="HRT22" s="98"/>
      <c r="HRU22" s="98"/>
      <c r="HRV22" s="98"/>
      <c r="HRW22" s="98"/>
      <c r="HRX22" s="98"/>
      <c r="HRY22" s="98"/>
      <c r="HRZ22" s="98"/>
      <c r="HSA22" s="98"/>
      <c r="HSB22" s="98"/>
      <c r="HSC22" s="98"/>
      <c r="HSD22" s="98"/>
      <c r="HSE22" s="98"/>
      <c r="HSF22" s="98"/>
      <c r="HSG22" s="98"/>
      <c r="HSH22" s="98"/>
      <c r="HSI22" s="98"/>
      <c r="HSJ22" s="98"/>
      <c r="HSK22" s="98"/>
      <c r="HSL22" s="98"/>
      <c r="HSM22" s="98"/>
      <c r="HSN22" s="98"/>
      <c r="HSO22" s="98"/>
      <c r="HSP22" s="98"/>
      <c r="HSQ22" s="98"/>
      <c r="HSR22" s="98"/>
      <c r="HSS22" s="98"/>
      <c r="HST22" s="98"/>
      <c r="HSU22" s="98"/>
      <c r="HSV22" s="98"/>
      <c r="HSW22" s="98"/>
      <c r="HSX22" s="98"/>
      <c r="HSY22" s="98"/>
      <c r="HSZ22" s="98"/>
      <c r="HTA22" s="98"/>
      <c r="HTB22" s="98"/>
      <c r="HTC22" s="98"/>
      <c r="HTD22" s="98"/>
      <c r="HTE22" s="98"/>
      <c r="HTF22" s="98"/>
      <c r="HTG22" s="98"/>
      <c r="HTH22" s="98"/>
      <c r="HTI22" s="98"/>
      <c r="HTJ22" s="98"/>
      <c r="HTK22" s="98"/>
      <c r="HTL22" s="98"/>
      <c r="HTM22" s="98"/>
      <c r="HTN22" s="98"/>
      <c r="HTO22" s="98"/>
      <c r="HTP22" s="98"/>
      <c r="HTQ22" s="98"/>
      <c r="HTR22" s="98"/>
      <c r="HTS22" s="98"/>
      <c r="HTT22" s="98"/>
      <c r="HTU22" s="98"/>
      <c r="HTV22" s="98"/>
      <c r="HTW22" s="98"/>
      <c r="HTX22" s="98"/>
      <c r="HTY22" s="98"/>
      <c r="HTZ22" s="98"/>
      <c r="HUA22" s="98"/>
      <c r="HUB22" s="98"/>
      <c r="HUC22" s="98"/>
      <c r="HUD22" s="98"/>
      <c r="HUE22" s="98"/>
      <c r="HUF22" s="98"/>
      <c r="HUG22" s="98"/>
      <c r="HUH22" s="98"/>
      <c r="HUI22" s="98"/>
      <c r="HUJ22" s="98"/>
      <c r="HUK22" s="98"/>
      <c r="HUL22" s="98"/>
      <c r="HUM22" s="98"/>
      <c r="HUN22" s="98"/>
      <c r="HUO22" s="98"/>
      <c r="HUP22" s="98"/>
      <c r="HUQ22" s="98"/>
      <c r="HUR22" s="98"/>
      <c r="HUS22" s="98"/>
      <c r="HUT22" s="98"/>
      <c r="HUU22" s="98"/>
      <c r="HUV22" s="98"/>
      <c r="HUW22" s="98"/>
      <c r="HUX22" s="98"/>
      <c r="HUY22" s="98"/>
      <c r="HUZ22" s="98"/>
      <c r="HVA22" s="98"/>
      <c r="HVB22" s="98"/>
      <c r="HVC22" s="98"/>
      <c r="HVD22" s="98"/>
      <c r="HVE22" s="98"/>
      <c r="HVF22" s="98"/>
      <c r="HVG22" s="98"/>
      <c r="HVH22" s="98"/>
      <c r="HVI22" s="98"/>
      <c r="HVJ22" s="98"/>
      <c r="HVK22" s="98"/>
      <c r="HVL22" s="98"/>
      <c r="HVM22" s="98"/>
      <c r="HVN22" s="98"/>
      <c r="HVO22" s="98"/>
      <c r="HVP22" s="98"/>
      <c r="HVQ22" s="98"/>
      <c r="HVR22" s="98"/>
      <c r="HVS22" s="98"/>
      <c r="HVT22" s="98"/>
      <c r="HVU22" s="98"/>
      <c r="HVV22" s="98"/>
      <c r="HVW22" s="98"/>
      <c r="HVX22" s="98"/>
      <c r="HVY22" s="98"/>
      <c r="HVZ22" s="98"/>
      <c r="HWA22" s="98"/>
      <c r="HWB22" s="98"/>
      <c r="HWC22" s="98"/>
      <c r="HWD22" s="98"/>
      <c r="HWE22" s="98"/>
      <c r="HWF22" s="98"/>
      <c r="HWG22" s="98"/>
      <c r="HWH22" s="98"/>
      <c r="HWI22" s="98"/>
      <c r="HWJ22" s="98"/>
      <c r="HWK22" s="98"/>
      <c r="HWL22" s="98"/>
      <c r="HWM22" s="98"/>
      <c r="HWN22" s="98"/>
      <c r="HWO22" s="98"/>
      <c r="HWP22" s="98"/>
      <c r="HWQ22" s="98"/>
      <c r="HWR22" s="98"/>
      <c r="HWS22" s="98"/>
      <c r="HWT22" s="98"/>
      <c r="HWU22" s="98"/>
      <c r="HWV22" s="98"/>
      <c r="HWW22" s="98"/>
      <c r="HWX22" s="98"/>
      <c r="HWY22" s="98"/>
      <c r="HWZ22" s="98"/>
      <c r="HXA22" s="98"/>
      <c r="HXB22" s="98"/>
      <c r="HXC22" s="98"/>
      <c r="HXD22" s="98"/>
      <c r="HXE22" s="98"/>
      <c r="HXF22" s="98"/>
      <c r="HXG22" s="98"/>
      <c r="HXH22" s="98"/>
      <c r="HXI22" s="98"/>
      <c r="HXJ22" s="98"/>
      <c r="HXK22" s="98"/>
      <c r="HXL22" s="98"/>
      <c r="HXM22" s="98"/>
      <c r="HXN22" s="98"/>
      <c r="HXO22" s="98"/>
      <c r="HXP22" s="98"/>
      <c r="HXQ22" s="98"/>
      <c r="HXR22" s="98"/>
      <c r="HXS22" s="98"/>
      <c r="HXT22" s="98"/>
      <c r="HXU22" s="98"/>
      <c r="HXV22" s="98"/>
      <c r="HXW22" s="98"/>
      <c r="HXX22" s="98"/>
      <c r="HXY22" s="98"/>
      <c r="HXZ22" s="98"/>
      <c r="HYA22" s="98"/>
      <c r="HYB22" s="98"/>
      <c r="HYC22" s="98"/>
      <c r="HYD22" s="98"/>
      <c r="HYE22" s="98"/>
      <c r="HYF22" s="98"/>
      <c r="HYG22" s="98"/>
      <c r="HYH22" s="98"/>
      <c r="HYI22" s="98"/>
      <c r="HYJ22" s="98"/>
      <c r="HYK22" s="98"/>
      <c r="HYL22" s="98"/>
      <c r="HYM22" s="98"/>
      <c r="HYN22" s="98"/>
      <c r="HYO22" s="98"/>
      <c r="HYP22" s="98"/>
      <c r="HYQ22" s="98"/>
      <c r="HYR22" s="98"/>
      <c r="HYS22" s="98"/>
      <c r="HYT22" s="98"/>
      <c r="HYU22" s="98"/>
      <c r="HYV22" s="98"/>
      <c r="HYW22" s="98"/>
      <c r="HYX22" s="98"/>
      <c r="HYY22" s="98"/>
      <c r="HYZ22" s="98"/>
      <c r="HZA22" s="98"/>
      <c r="HZB22" s="98"/>
      <c r="HZC22" s="98"/>
      <c r="HZD22" s="98"/>
      <c r="HZE22" s="98"/>
      <c r="HZF22" s="98"/>
      <c r="HZG22" s="98"/>
      <c r="HZH22" s="98"/>
      <c r="HZI22" s="98"/>
      <c r="HZJ22" s="98"/>
      <c r="HZK22" s="98"/>
      <c r="HZL22" s="98"/>
      <c r="HZM22" s="98"/>
      <c r="HZN22" s="98"/>
      <c r="HZO22" s="98"/>
      <c r="HZP22" s="98"/>
      <c r="HZQ22" s="98"/>
      <c r="HZR22" s="98"/>
      <c r="HZS22" s="98"/>
      <c r="HZT22" s="98"/>
      <c r="HZU22" s="98"/>
      <c r="HZV22" s="98"/>
      <c r="HZW22" s="98"/>
      <c r="HZX22" s="98"/>
      <c r="HZY22" s="98"/>
      <c r="HZZ22" s="98"/>
      <c r="IAA22" s="98"/>
      <c r="IAB22" s="98"/>
      <c r="IAC22" s="98"/>
      <c r="IAD22" s="98"/>
      <c r="IAE22" s="98"/>
      <c r="IAF22" s="98"/>
      <c r="IAG22" s="98"/>
      <c r="IAH22" s="98"/>
      <c r="IAI22" s="98"/>
      <c r="IAJ22" s="98"/>
      <c r="IAK22" s="98"/>
      <c r="IAL22" s="98"/>
      <c r="IAM22" s="98"/>
      <c r="IAN22" s="98"/>
      <c r="IAO22" s="98"/>
      <c r="IAP22" s="98"/>
      <c r="IAQ22" s="98"/>
      <c r="IAR22" s="98"/>
      <c r="IAS22" s="98"/>
      <c r="IAT22" s="98"/>
      <c r="IAU22" s="98"/>
      <c r="IAV22" s="98"/>
      <c r="IAW22" s="98"/>
      <c r="IAX22" s="98"/>
      <c r="IAY22" s="98"/>
      <c r="IAZ22" s="98"/>
      <c r="IBA22" s="98"/>
      <c r="IBB22" s="98"/>
      <c r="IBC22" s="98"/>
      <c r="IBD22" s="98"/>
      <c r="IBE22" s="98"/>
      <c r="IBF22" s="98"/>
      <c r="IBG22" s="98"/>
      <c r="IBH22" s="98"/>
      <c r="IBI22" s="98"/>
      <c r="IBJ22" s="98"/>
      <c r="IBK22" s="98"/>
      <c r="IBL22" s="98"/>
      <c r="IBM22" s="98"/>
      <c r="IBN22" s="98"/>
      <c r="IBO22" s="98"/>
      <c r="IBP22" s="98"/>
      <c r="IBQ22" s="98"/>
      <c r="IBR22" s="98"/>
      <c r="IBS22" s="98"/>
      <c r="IBT22" s="98"/>
      <c r="IBU22" s="98"/>
      <c r="IBV22" s="98"/>
      <c r="IBW22" s="98"/>
      <c r="IBX22" s="98"/>
      <c r="IBY22" s="98"/>
      <c r="IBZ22" s="98"/>
      <c r="ICA22" s="98"/>
      <c r="ICB22" s="98"/>
      <c r="ICC22" s="98"/>
      <c r="ICD22" s="98"/>
      <c r="ICE22" s="98"/>
      <c r="ICF22" s="98"/>
      <c r="ICG22" s="98"/>
      <c r="ICH22" s="98"/>
      <c r="ICI22" s="98"/>
      <c r="ICJ22" s="98"/>
      <c r="ICK22" s="98"/>
      <c r="ICL22" s="98"/>
      <c r="ICM22" s="98"/>
      <c r="ICN22" s="98"/>
      <c r="ICO22" s="98"/>
      <c r="ICP22" s="98"/>
      <c r="ICQ22" s="98"/>
      <c r="ICR22" s="98"/>
      <c r="ICS22" s="98"/>
      <c r="ICT22" s="98"/>
      <c r="ICU22" s="98"/>
      <c r="ICV22" s="98"/>
      <c r="ICW22" s="98"/>
      <c r="ICX22" s="98"/>
      <c r="ICY22" s="98"/>
      <c r="ICZ22" s="98"/>
      <c r="IDA22" s="98"/>
      <c r="IDB22" s="98"/>
      <c r="IDC22" s="98"/>
      <c r="IDD22" s="98"/>
      <c r="IDE22" s="98"/>
      <c r="IDF22" s="98"/>
      <c r="IDG22" s="98"/>
      <c r="IDH22" s="98"/>
      <c r="IDI22" s="98"/>
      <c r="IDJ22" s="98"/>
      <c r="IDK22" s="98"/>
      <c r="IDL22" s="98"/>
      <c r="IDM22" s="98"/>
      <c r="IDN22" s="98"/>
      <c r="IDO22" s="98"/>
      <c r="IDP22" s="98"/>
      <c r="IDQ22" s="98"/>
      <c r="IDR22" s="98"/>
      <c r="IDS22" s="98"/>
      <c r="IDT22" s="98"/>
      <c r="IDU22" s="98"/>
      <c r="IDV22" s="98"/>
      <c r="IDW22" s="98"/>
      <c r="IDX22" s="98"/>
      <c r="IDY22" s="98"/>
      <c r="IDZ22" s="98"/>
      <c r="IEA22" s="98"/>
      <c r="IEB22" s="98"/>
      <c r="IEC22" s="98"/>
      <c r="IED22" s="98"/>
      <c r="IEE22" s="98"/>
      <c r="IEF22" s="98"/>
      <c r="IEG22" s="98"/>
      <c r="IEH22" s="98"/>
      <c r="IEI22" s="98"/>
      <c r="IEJ22" s="98"/>
      <c r="IEK22" s="98"/>
      <c r="IEL22" s="98"/>
      <c r="IEM22" s="98"/>
      <c r="IEN22" s="98"/>
      <c r="IEO22" s="98"/>
      <c r="IEP22" s="98"/>
      <c r="IEQ22" s="98"/>
      <c r="IER22" s="98"/>
      <c r="IES22" s="98"/>
      <c r="IET22" s="98"/>
      <c r="IEU22" s="98"/>
      <c r="IEV22" s="98"/>
      <c r="IEW22" s="98"/>
      <c r="IEX22" s="98"/>
      <c r="IEY22" s="98"/>
      <c r="IEZ22" s="98"/>
      <c r="IFA22" s="98"/>
      <c r="IFB22" s="98"/>
      <c r="IFC22" s="98"/>
      <c r="IFD22" s="98"/>
      <c r="IFE22" s="98"/>
      <c r="IFF22" s="98"/>
      <c r="IFG22" s="98"/>
      <c r="IFH22" s="98"/>
      <c r="IFI22" s="98"/>
      <c r="IFJ22" s="98"/>
      <c r="IFK22" s="98"/>
      <c r="IFL22" s="98"/>
      <c r="IFM22" s="98"/>
      <c r="IFN22" s="98"/>
      <c r="IFO22" s="98"/>
      <c r="IFP22" s="98"/>
      <c r="IFQ22" s="98"/>
      <c r="IFR22" s="98"/>
      <c r="IFS22" s="98"/>
      <c r="IFT22" s="98"/>
      <c r="IFU22" s="98"/>
      <c r="IFV22" s="98"/>
      <c r="IFW22" s="98"/>
      <c r="IFX22" s="98"/>
      <c r="IFY22" s="98"/>
      <c r="IFZ22" s="98"/>
      <c r="IGA22" s="98"/>
      <c r="IGB22" s="98"/>
      <c r="IGC22" s="98"/>
      <c r="IGD22" s="98"/>
      <c r="IGE22" s="98"/>
      <c r="IGF22" s="98"/>
      <c r="IGG22" s="98"/>
      <c r="IGH22" s="98"/>
      <c r="IGI22" s="98"/>
      <c r="IGJ22" s="98"/>
      <c r="IGK22" s="98"/>
      <c r="IGL22" s="98"/>
      <c r="IGM22" s="98"/>
      <c r="IGN22" s="98"/>
      <c r="IGO22" s="98"/>
      <c r="IGP22" s="98"/>
      <c r="IGQ22" s="98"/>
      <c r="IGR22" s="98"/>
      <c r="IGS22" s="98"/>
      <c r="IGT22" s="98"/>
      <c r="IGU22" s="98"/>
      <c r="IGV22" s="98"/>
      <c r="IGW22" s="98"/>
      <c r="IGX22" s="98"/>
      <c r="IGY22" s="98"/>
      <c r="IGZ22" s="98"/>
      <c r="IHA22" s="98"/>
      <c r="IHB22" s="98"/>
      <c r="IHC22" s="98"/>
      <c r="IHD22" s="98"/>
      <c r="IHE22" s="98"/>
      <c r="IHF22" s="98"/>
      <c r="IHG22" s="98"/>
      <c r="IHH22" s="98"/>
      <c r="IHI22" s="98"/>
      <c r="IHJ22" s="98"/>
      <c r="IHK22" s="98"/>
      <c r="IHL22" s="98"/>
      <c r="IHM22" s="98"/>
      <c r="IHN22" s="98"/>
      <c r="IHO22" s="98"/>
      <c r="IHP22" s="98"/>
      <c r="IHQ22" s="98"/>
      <c r="IHR22" s="98"/>
      <c r="IHS22" s="98"/>
      <c r="IHT22" s="98"/>
      <c r="IHU22" s="98"/>
      <c r="IHV22" s="98"/>
      <c r="IHW22" s="98"/>
      <c r="IHX22" s="98"/>
      <c r="IHY22" s="98"/>
      <c r="IHZ22" s="98"/>
      <c r="IIA22" s="98"/>
      <c r="IIB22" s="98"/>
      <c r="IIC22" s="98"/>
      <c r="IID22" s="98"/>
      <c r="IIE22" s="98"/>
      <c r="IIF22" s="98"/>
      <c r="IIG22" s="98"/>
      <c r="IIH22" s="98"/>
      <c r="III22" s="98"/>
      <c r="IIJ22" s="98"/>
      <c r="IIK22" s="98"/>
      <c r="IIL22" s="98"/>
      <c r="IIM22" s="98"/>
      <c r="IIN22" s="98"/>
      <c r="IIO22" s="98"/>
      <c r="IIP22" s="98"/>
      <c r="IIQ22" s="98"/>
      <c r="IIR22" s="98"/>
      <c r="IIS22" s="98"/>
      <c r="IIT22" s="98"/>
      <c r="IIU22" s="98"/>
      <c r="IIV22" s="98"/>
      <c r="IIW22" s="98"/>
      <c r="IIX22" s="98"/>
      <c r="IIY22" s="98"/>
      <c r="IIZ22" s="98"/>
      <c r="IJA22" s="98"/>
      <c r="IJB22" s="98"/>
      <c r="IJC22" s="98"/>
      <c r="IJD22" s="98"/>
      <c r="IJE22" s="98"/>
      <c r="IJF22" s="98"/>
      <c r="IJG22" s="98"/>
      <c r="IJH22" s="98"/>
      <c r="IJI22" s="98"/>
      <c r="IJJ22" s="98"/>
      <c r="IJK22" s="98"/>
      <c r="IJL22" s="98"/>
      <c r="IJM22" s="98"/>
      <c r="IJN22" s="98"/>
      <c r="IJO22" s="98"/>
      <c r="IJP22" s="98"/>
      <c r="IJQ22" s="98"/>
      <c r="IJR22" s="98"/>
      <c r="IJS22" s="98"/>
      <c r="IJT22" s="98"/>
      <c r="IJU22" s="98"/>
      <c r="IJV22" s="98"/>
      <c r="IJW22" s="98"/>
      <c r="IJX22" s="98"/>
      <c r="IJY22" s="98"/>
      <c r="IJZ22" s="98"/>
      <c r="IKA22" s="98"/>
      <c r="IKB22" s="98"/>
      <c r="IKC22" s="98"/>
      <c r="IKD22" s="98"/>
      <c r="IKE22" s="98"/>
      <c r="IKF22" s="98"/>
      <c r="IKG22" s="98"/>
      <c r="IKH22" s="98"/>
      <c r="IKI22" s="98"/>
      <c r="IKJ22" s="98"/>
      <c r="IKK22" s="98"/>
      <c r="IKL22" s="98"/>
      <c r="IKM22" s="98"/>
      <c r="IKN22" s="98"/>
      <c r="IKO22" s="98"/>
      <c r="IKP22" s="98"/>
      <c r="IKQ22" s="98"/>
      <c r="IKR22" s="98"/>
      <c r="IKS22" s="98"/>
      <c r="IKT22" s="98"/>
      <c r="IKU22" s="98"/>
      <c r="IKV22" s="98"/>
      <c r="IKW22" s="98"/>
      <c r="IKX22" s="98"/>
      <c r="IKY22" s="98"/>
      <c r="IKZ22" s="98"/>
      <c r="ILA22" s="98"/>
      <c r="ILB22" s="98"/>
      <c r="ILC22" s="98"/>
      <c r="ILD22" s="98"/>
      <c r="ILE22" s="98"/>
      <c r="ILF22" s="98"/>
      <c r="ILG22" s="98"/>
      <c r="ILH22" s="98"/>
      <c r="ILI22" s="98"/>
      <c r="ILJ22" s="98"/>
      <c r="ILK22" s="98"/>
      <c r="ILL22" s="98"/>
      <c r="ILM22" s="98"/>
      <c r="ILN22" s="98"/>
      <c r="ILO22" s="98"/>
      <c r="ILP22" s="98"/>
      <c r="ILQ22" s="98"/>
      <c r="ILR22" s="98"/>
      <c r="ILS22" s="98"/>
      <c r="ILT22" s="98"/>
      <c r="ILU22" s="98"/>
      <c r="ILV22" s="98"/>
      <c r="ILW22" s="98"/>
      <c r="ILX22" s="98"/>
      <c r="ILY22" s="98"/>
      <c r="ILZ22" s="98"/>
      <c r="IMA22" s="98"/>
      <c r="IMB22" s="98"/>
      <c r="IMC22" s="98"/>
      <c r="IMD22" s="98"/>
      <c r="IME22" s="98"/>
      <c r="IMF22" s="98"/>
      <c r="IMG22" s="98"/>
      <c r="IMH22" s="98"/>
      <c r="IMI22" s="98"/>
      <c r="IMJ22" s="98"/>
      <c r="IMK22" s="98"/>
      <c r="IML22" s="98"/>
      <c r="IMM22" s="98"/>
      <c r="IMN22" s="98"/>
      <c r="IMO22" s="98"/>
      <c r="IMP22" s="98"/>
      <c r="IMQ22" s="98"/>
      <c r="IMR22" s="98"/>
      <c r="IMS22" s="98"/>
      <c r="IMT22" s="98"/>
      <c r="IMU22" s="98"/>
      <c r="IMV22" s="98"/>
      <c r="IMW22" s="98"/>
      <c r="IMX22" s="98"/>
      <c r="IMY22" s="98"/>
      <c r="IMZ22" s="98"/>
      <c r="INA22" s="98"/>
      <c r="INB22" s="98"/>
      <c r="INC22" s="98"/>
      <c r="IND22" s="98"/>
      <c r="INE22" s="98"/>
      <c r="INF22" s="98"/>
      <c r="ING22" s="98"/>
      <c r="INH22" s="98"/>
      <c r="INI22" s="98"/>
      <c r="INJ22" s="98"/>
      <c r="INK22" s="98"/>
      <c r="INL22" s="98"/>
      <c r="INM22" s="98"/>
      <c r="INN22" s="98"/>
      <c r="INO22" s="98"/>
      <c r="INP22" s="98"/>
      <c r="INQ22" s="98"/>
      <c r="INR22" s="98"/>
      <c r="INS22" s="98"/>
      <c r="INT22" s="98"/>
      <c r="INU22" s="98"/>
      <c r="INV22" s="98"/>
      <c r="INW22" s="98"/>
      <c r="INX22" s="98"/>
      <c r="INY22" s="98"/>
      <c r="INZ22" s="98"/>
      <c r="IOA22" s="98"/>
      <c r="IOB22" s="98"/>
      <c r="IOC22" s="98"/>
      <c r="IOD22" s="98"/>
      <c r="IOE22" s="98"/>
      <c r="IOF22" s="98"/>
      <c r="IOG22" s="98"/>
      <c r="IOH22" s="98"/>
      <c r="IOI22" s="98"/>
      <c r="IOJ22" s="98"/>
      <c r="IOK22" s="98"/>
      <c r="IOL22" s="98"/>
      <c r="IOM22" s="98"/>
      <c r="ION22" s="98"/>
      <c r="IOO22" s="98"/>
      <c r="IOP22" s="98"/>
      <c r="IOQ22" s="98"/>
      <c r="IOR22" s="98"/>
      <c r="IOS22" s="98"/>
      <c r="IOT22" s="98"/>
      <c r="IOU22" s="98"/>
      <c r="IOV22" s="98"/>
      <c r="IOW22" s="98"/>
      <c r="IOX22" s="98"/>
      <c r="IOY22" s="98"/>
      <c r="IOZ22" s="98"/>
      <c r="IPA22" s="98"/>
      <c r="IPB22" s="98"/>
      <c r="IPC22" s="98"/>
      <c r="IPD22" s="98"/>
      <c r="IPE22" s="98"/>
      <c r="IPF22" s="98"/>
      <c r="IPG22" s="98"/>
      <c r="IPH22" s="98"/>
      <c r="IPI22" s="98"/>
      <c r="IPJ22" s="98"/>
      <c r="IPK22" s="98"/>
      <c r="IPL22" s="98"/>
      <c r="IPM22" s="98"/>
      <c r="IPN22" s="98"/>
      <c r="IPO22" s="98"/>
      <c r="IPP22" s="98"/>
      <c r="IPQ22" s="98"/>
      <c r="IPR22" s="98"/>
      <c r="IPS22" s="98"/>
      <c r="IPT22" s="98"/>
      <c r="IPU22" s="98"/>
      <c r="IPV22" s="98"/>
      <c r="IPW22" s="98"/>
      <c r="IPX22" s="98"/>
      <c r="IPY22" s="98"/>
      <c r="IPZ22" s="98"/>
      <c r="IQA22" s="98"/>
      <c r="IQB22" s="98"/>
      <c r="IQC22" s="98"/>
      <c r="IQD22" s="98"/>
      <c r="IQE22" s="98"/>
      <c r="IQF22" s="98"/>
      <c r="IQG22" s="98"/>
      <c r="IQH22" s="98"/>
      <c r="IQI22" s="98"/>
      <c r="IQJ22" s="98"/>
      <c r="IQK22" s="98"/>
      <c r="IQL22" s="98"/>
      <c r="IQM22" s="98"/>
      <c r="IQN22" s="98"/>
      <c r="IQO22" s="98"/>
      <c r="IQP22" s="98"/>
      <c r="IQQ22" s="98"/>
      <c r="IQR22" s="98"/>
      <c r="IQS22" s="98"/>
      <c r="IQT22" s="98"/>
      <c r="IQU22" s="98"/>
      <c r="IQV22" s="98"/>
      <c r="IQW22" s="98"/>
      <c r="IQX22" s="98"/>
      <c r="IQY22" s="98"/>
      <c r="IQZ22" s="98"/>
      <c r="IRA22" s="98"/>
      <c r="IRB22" s="98"/>
      <c r="IRC22" s="98"/>
      <c r="IRD22" s="98"/>
      <c r="IRE22" s="98"/>
      <c r="IRF22" s="98"/>
      <c r="IRG22" s="98"/>
      <c r="IRH22" s="98"/>
      <c r="IRI22" s="98"/>
      <c r="IRJ22" s="98"/>
      <c r="IRK22" s="98"/>
      <c r="IRL22" s="98"/>
      <c r="IRM22" s="98"/>
      <c r="IRN22" s="98"/>
      <c r="IRO22" s="98"/>
      <c r="IRP22" s="98"/>
      <c r="IRQ22" s="98"/>
      <c r="IRR22" s="98"/>
      <c r="IRS22" s="98"/>
      <c r="IRT22" s="98"/>
      <c r="IRU22" s="98"/>
      <c r="IRV22" s="98"/>
      <c r="IRW22" s="98"/>
      <c r="IRX22" s="98"/>
      <c r="IRY22" s="98"/>
      <c r="IRZ22" s="98"/>
      <c r="ISA22" s="98"/>
      <c r="ISB22" s="98"/>
      <c r="ISC22" s="98"/>
      <c r="ISD22" s="98"/>
      <c r="ISE22" s="98"/>
      <c r="ISF22" s="98"/>
      <c r="ISG22" s="98"/>
      <c r="ISH22" s="98"/>
      <c r="ISI22" s="98"/>
      <c r="ISJ22" s="98"/>
      <c r="ISK22" s="98"/>
      <c r="ISL22" s="98"/>
      <c r="ISM22" s="98"/>
      <c r="ISN22" s="98"/>
      <c r="ISO22" s="98"/>
      <c r="ISP22" s="98"/>
      <c r="ISQ22" s="98"/>
      <c r="ISR22" s="98"/>
      <c r="ISS22" s="98"/>
      <c r="IST22" s="98"/>
      <c r="ISU22" s="98"/>
      <c r="ISV22" s="98"/>
      <c r="ISW22" s="98"/>
      <c r="ISX22" s="98"/>
      <c r="ISY22" s="98"/>
      <c r="ISZ22" s="98"/>
      <c r="ITA22" s="98"/>
      <c r="ITB22" s="98"/>
      <c r="ITC22" s="98"/>
      <c r="ITD22" s="98"/>
      <c r="ITE22" s="98"/>
      <c r="ITF22" s="98"/>
      <c r="ITG22" s="98"/>
      <c r="ITH22" s="98"/>
      <c r="ITI22" s="98"/>
      <c r="ITJ22" s="98"/>
      <c r="ITK22" s="98"/>
      <c r="ITL22" s="98"/>
      <c r="ITM22" s="98"/>
      <c r="ITN22" s="98"/>
      <c r="ITO22" s="98"/>
      <c r="ITP22" s="98"/>
      <c r="ITQ22" s="98"/>
      <c r="ITR22" s="98"/>
      <c r="ITS22" s="98"/>
      <c r="ITT22" s="98"/>
      <c r="ITU22" s="98"/>
      <c r="ITV22" s="98"/>
      <c r="ITW22" s="98"/>
      <c r="ITX22" s="98"/>
      <c r="ITY22" s="98"/>
      <c r="ITZ22" s="98"/>
      <c r="IUA22" s="98"/>
      <c r="IUB22" s="98"/>
      <c r="IUC22" s="98"/>
      <c r="IUD22" s="98"/>
      <c r="IUE22" s="98"/>
      <c r="IUF22" s="98"/>
      <c r="IUG22" s="98"/>
      <c r="IUH22" s="98"/>
      <c r="IUI22" s="98"/>
      <c r="IUJ22" s="98"/>
      <c r="IUK22" s="98"/>
      <c r="IUL22" s="98"/>
      <c r="IUM22" s="98"/>
      <c r="IUN22" s="98"/>
      <c r="IUO22" s="98"/>
      <c r="IUP22" s="98"/>
      <c r="IUQ22" s="98"/>
      <c r="IUR22" s="98"/>
      <c r="IUS22" s="98"/>
      <c r="IUT22" s="98"/>
      <c r="IUU22" s="98"/>
      <c r="IUV22" s="98"/>
      <c r="IUW22" s="98"/>
      <c r="IUX22" s="98"/>
      <c r="IUY22" s="98"/>
      <c r="IUZ22" s="98"/>
      <c r="IVA22" s="98"/>
      <c r="IVB22" s="98"/>
      <c r="IVC22" s="98"/>
      <c r="IVD22" s="98"/>
      <c r="IVE22" s="98"/>
      <c r="IVF22" s="98"/>
      <c r="IVG22" s="98"/>
      <c r="IVH22" s="98"/>
      <c r="IVI22" s="98"/>
      <c r="IVJ22" s="98"/>
      <c r="IVK22" s="98"/>
      <c r="IVL22" s="98"/>
      <c r="IVM22" s="98"/>
      <c r="IVN22" s="98"/>
      <c r="IVO22" s="98"/>
      <c r="IVP22" s="98"/>
      <c r="IVQ22" s="98"/>
      <c r="IVR22" s="98"/>
      <c r="IVS22" s="98"/>
      <c r="IVT22" s="98"/>
      <c r="IVU22" s="98"/>
      <c r="IVV22" s="98"/>
      <c r="IVW22" s="98"/>
      <c r="IVX22" s="98"/>
      <c r="IVY22" s="98"/>
      <c r="IVZ22" s="98"/>
      <c r="IWA22" s="98"/>
      <c r="IWB22" s="98"/>
      <c r="IWC22" s="98"/>
      <c r="IWD22" s="98"/>
      <c r="IWE22" s="98"/>
      <c r="IWF22" s="98"/>
      <c r="IWG22" s="98"/>
      <c r="IWH22" s="98"/>
      <c r="IWI22" s="98"/>
      <c r="IWJ22" s="98"/>
      <c r="IWK22" s="98"/>
      <c r="IWL22" s="98"/>
      <c r="IWM22" s="98"/>
      <c r="IWN22" s="98"/>
      <c r="IWO22" s="98"/>
      <c r="IWP22" s="98"/>
      <c r="IWQ22" s="98"/>
      <c r="IWR22" s="98"/>
      <c r="IWS22" s="98"/>
      <c r="IWT22" s="98"/>
      <c r="IWU22" s="98"/>
      <c r="IWV22" s="98"/>
      <c r="IWW22" s="98"/>
      <c r="IWX22" s="98"/>
      <c r="IWY22" s="98"/>
      <c r="IWZ22" s="98"/>
      <c r="IXA22" s="98"/>
      <c r="IXB22" s="98"/>
      <c r="IXC22" s="98"/>
      <c r="IXD22" s="98"/>
      <c r="IXE22" s="98"/>
      <c r="IXF22" s="98"/>
      <c r="IXG22" s="98"/>
      <c r="IXH22" s="98"/>
      <c r="IXI22" s="98"/>
      <c r="IXJ22" s="98"/>
      <c r="IXK22" s="98"/>
      <c r="IXL22" s="98"/>
      <c r="IXM22" s="98"/>
      <c r="IXN22" s="98"/>
      <c r="IXO22" s="98"/>
      <c r="IXP22" s="98"/>
      <c r="IXQ22" s="98"/>
      <c r="IXR22" s="98"/>
      <c r="IXS22" s="98"/>
      <c r="IXT22" s="98"/>
      <c r="IXU22" s="98"/>
      <c r="IXV22" s="98"/>
      <c r="IXW22" s="98"/>
      <c r="IXX22" s="98"/>
      <c r="IXY22" s="98"/>
      <c r="IXZ22" s="98"/>
      <c r="IYA22" s="98"/>
      <c r="IYB22" s="98"/>
      <c r="IYC22" s="98"/>
      <c r="IYD22" s="98"/>
      <c r="IYE22" s="98"/>
      <c r="IYF22" s="98"/>
      <c r="IYG22" s="98"/>
      <c r="IYH22" s="98"/>
      <c r="IYI22" s="98"/>
      <c r="IYJ22" s="98"/>
      <c r="IYK22" s="98"/>
      <c r="IYL22" s="98"/>
      <c r="IYM22" s="98"/>
      <c r="IYN22" s="98"/>
      <c r="IYO22" s="98"/>
      <c r="IYP22" s="98"/>
      <c r="IYQ22" s="98"/>
      <c r="IYR22" s="98"/>
      <c r="IYS22" s="98"/>
      <c r="IYT22" s="98"/>
      <c r="IYU22" s="98"/>
      <c r="IYV22" s="98"/>
      <c r="IYW22" s="98"/>
      <c r="IYX22" s="98"/>
      <c r="IYY22" s="98"/>
      <c r="IYZ22" s="98"/>
      <c r="IZA22" s="98"/>
      <c r="IZB22" s="98"/>
      <c r="IZC22" s="98"/>
      <c r="IZD22" s="98"/>
      <c r="IZE22" s="98"/>
      <c r="IZF22" s="98"/>
      <c r="IZG22" s="98"/>
      <c r="IZH22" s="98"/>
      <c r="IZI22" s="98"/>
      <c r="IZJ22" s="98"/>
      <c r="IZK22" s="98"/>
      <c r="IZL22" s="98"/>
      <c r="IZM22" s="98"/>
      <c r="IZN22" s="98"/>
      <c r="IZO22" s="98"/>
      <c r="IZP22" s="98"/>
      <c r="IZQ22" s="98"/>
      <c r="IZR22" s="98"/>
      <c r="IZS22" s="98"/>
      <c r="IZT22" s="98"/>
      <c r="IZU22" s="98"/>
      <c r="IZV22" s="98"/>
      <c r="IZW22" s="98"/>
      <c r="IZX22" s="98"/>
      <c r="IZY22" s="98"/>
      <c r="IZZ22" s="98"/>
      <c r="JAA22" s="98"/>
      <c r="JAB22" s="98"/>
      <c r="JAC22" s="98"/>
      <c r="JAD22" s="98"/>
      <c r="JAE22" s="98"/>
      <c r="JAF22" s="98"/>
      <c r="JAG22" s="98"/>
      <c r="JAH22" s="98"/>
      <c r="JAI22" s="98"/>
      <c r="JAJ22" s="98"/>
      <c r="JAK22" s="98"/>
      <c r="JAL22" s="98"/>
      <c r="JAM22" s="98"/>
      <c r="JAN22" s="98"/>
      <c r="JAO22" s="98"/>
      <c r="JAP22" s="98"/>
      <c r="JAQ22" s="98"/>
      <c r="JAR22" s="98"/>
      <c r="JAS22" s="98"/>
      <c r="JAT22" s="98"/>
      <c r="JAU22" s="98"/>
      <c r="JAV22" s="98"/>
      <c r="JAW22" s="98"/>
      <c r="JAX22" s="98"/>
      <c r="JAY22" s="98"/>
      <c r="JAZ22" s="98"/>
      <c r="JBA22" s="98"/>
      <c r="JBB22" s="98"/>
      <c r="JBC22" s="98"/>
      <c r="JBD22" s="98"/>
      <c r="JBE22" s="98"/>
      <c r="JBF22" s="98"/>
      <c r="JBG22" s="98"/>
      <c r="JBH22" s="98"/>
      <c r="JBI22" s="98"/>
      <c r="JBJ22" s="98"/>
      <c r="JBK22" s="98"/>
      <c r="JBL22" s="98"/>
      <c r="JBM22" s="98"/>
      <c r="JBN22" s="98"/>
      <c r="JBO22" s="98"/>
      <c r="JBP22" s="98"/>
      <c r="JBQ22" s="98"/>
      <c r="JBR22" s="98"/>
      <c r="JBS22" s="98"/>
      <c r="JBT22" s="98"/>
      <c r="JBU22" s="98"/>
      <c r="JBV22" s="98"/>
      <c r="JBW22" s="98"/>
      <c r="JBX22" s="98"/>
      <c r="JBY22" s="98"/>
      <c r="JBZ22" s="98"/>
      <c r="JCA22" s="98"/>
      <c r="JCB22" s="98"/>
      <c r="JCC22" s="98"/>
      <c r="JCD22" s="98"/>
      <c r="JCE22" s="98"/>
      <c r="JCF22" s="98"/>
      <c r="JCG22" s="98"/>
      <c r="JCH22" s="98"/>
      <c r="JCI22" s="98"/>
      <c r="JCJ22" s="98"/>
      <c r="JCK22" s="98"/>
      <c r="JCL22" s="98"/>
      <c r="JCM22" s="98"/>
      <c r="JCN22" s="98"/>
      <c r="JCO22" s="98"/>
      <c r="JCP22" s="98"/>
      <c r="JCQ22" s="98"/>
      <c r="JCR22" s="98"/>
      <c r="JCS22" s="98"/>
      <c r="JCT22" s="98"/>
      <c r="JCU22" s="98"/>
      <c r="JCV22" s="98"/>
      <c r="JCW22" s="98"/>
      <c r="JCX22" s="98"/>
      <c r="JCY22" s="98"/>
      <c r="JCZ22" s="98"/>
      <c r="JDA22" s="98"/>
      <c r="JDB22" s="98"/>
      <c r="JDC22" s="98"/>
      <c r="JDD22" s="98"/>
      <c r="JDE22" s="98"/>
      <c r="JDF22" s="98"/>
      <c r="JDG22" s="98"/>
      <c r="JDH22" s="98"/>
      <c r="JDI22" s="98"/>
      <c r="JDJ22" s="98"/>
      <c r="JDK22" s="98"/>
      <c r="JDL22" s="98"/>
      <c r="JDM22" s="98"/>
      <c r="JDN22" s="98"/>
      <c r="JDO22" s="98"/>
      <c r="JDP22" s="98"/>
      <c r="JDQ22" s="98"/>
      <c r="JDR22" s="98"/>
      <c r="JDS22" s="98"/>
      <c r="JDT22" s="98"/>
      <c r="JDU22" s="98"/>
      <c r="JDV22" s="98"/>
      <c r="JDW22" s="98"/>
      <c r="JDX22" s="98"/>
      <c r="JDY22" s="98"/>
      <c r="JDZ22" s="98"/>
      <c r="JEA22" s="98"/>
      <c r="JEB22" s="98"/>
      <c r="JEC22" s="98"/>
      <c r="JED22" s="98"/>
      <c r="JEE22" s="98"/>
      <c r="JEF22" s="98"/>
      <c r="JEG22" s="98"/>
      <c r="JEH22" s="98"/>
      <c r="JEI22" s="98"/>
      <c r="JEJ22" s="98"/>
      <c r="JEK22" s="98"/>
      <c r="JEL22" s="98"/>
      <c r="JEM22" s="98"/>
      <c r="JEN22" s="98"/>
      <c r="JEO22" s="98"/>
      <c r="JEP22" s="98"/>
      <c r="JEQ22" s="98"/>
      <c r="JER22" s="98"/>
      <c r="JES22" s="98"/>
      <c r="JET22" s="98"/>
      <c r="JEU22" s="98"/>
      <c r="JEV22" s="98"/>
      <c r="JEW22" s="98"/>
      <c r="JEX22" s="98"/>
      <c r="JEY22" s="98"/>
      <c r="JEZ22" s="98"/>
      <c r="JFA22" s="98"/>
      <c r="JFB22" s="98"/>
      <c r="JFC22" s="98"/>
      <c r="JFD22" s="98"/>
      <c r="JFE22" s="98"/>
      <c r="JFF22" s="98"/>
      <c r="JFG22" s="98"/>
      <c r="JFH22" s="98"/>
      <c r="JFI22" s="98"/>
      <c r="JFJ22" s="98"/>
      <c r="JFK22" s="98"/>
      <c r="JFL22" s="98"/>
      <c r="JFM22" s="98"/>
      <c r="JFN22" s="98"/>
      <c r="JFO22" s="98"/>
      <c r="JFP22" s="98"/>
      <c r="JFQ22" s="98"/>
      <c r="JFR22" s="98"/>
      <c r="JFS22" s="98"/>
      <c r="JFT22" s="98"/>
      <c r="JFU22" s="98"/>
      <c r="JFV22" s="98"/>
      <c r="JFW22" s="98"/>
      <c r="JFX22" s="98"/>
      <c r="JFY22" s="98"/>
      <c r="JFZ22" s="98"/>
      <c r="JGA22" s="98"/>
      <c r="JGB22" s="98"/>
      <c r="JGC22" s="98"/>
      <c r="JGD22" s="98"/>
      <c r="JGE22" s="98"/>
      <c r="JGF22" s="98"/>
      <c r="JGG22" s="98"/>
      <c r="JGH22" s="98"/>
      <c r="JGI22" s="98"/>
      <c r="JGJ22" s="98"/>
      <c r="JGK22" s="98"/>
      <c r="JGL22" s="98"/>
      <c r="JGM22" s="98"/>
      <c r="JGN22" s="98"/>
      <c r="JGO22" s="98"/>
      <c r="JGP22" s="98"/>
      <c r="JGQ22" s="98"/>
      <c r="JGR22" s="98"/>
      <c r="JGS22" s="98"/>
      <c r="JGT22" s="98"/>
      <c r="JGU22" s="98"/>
      <c r="JGV22" s="98"/>
      <c r="JGW22" s="98"/>
      <c r="JGX22" s="98"/>
      <c r="JGY22" s="98"/>
      <c r="JGZ22" s="98"/>
      <c r="JHA22" s="98"/>
      <c r="JHB22" s="98"/>
      <c r="JHC22" s="98"/>
      <c r="JHD22" s="98"/>
      <c r="JHE22" s="98"/>
      <c r="JHF22" s="98"/>
      <c r="JHG22" s="98"/>
      <c r="JHH22" s="98"/>
      <c r="JHI22" s="98"/>
      <c r="JHJ22" s="98"/>
      <c r="JHK22" s="98"/>
      <c r="JHL22" s="98"/>
      <c r="JHM22" s="98"/>
      <c r="JHN22" s="98"/>
      <c r="JHO22" s="98"/>
      <c r="JHP22" s="98"/>
      <c r="JHQ22" s="98"/>
      <c r="JHR22" s="98"/>
      <c r="JHS22" s="98"/>
      <c r="JHT22" s="98"/>
      <c r="JHU22" s="98"/>
      <c r="JHV22" s="98"/>
      <c r="JHW22" s="98"/>
      <c r="JHX22" s="98"/>
      <c r="JHY22" s="98"/>
      <c r="JHZ22" s="98"/>
      <c r="JIA22" s="98"/>
      <c r="JIB22" s="98"/>
      <c r="JIC22" s="98"/>
      <c r="JID22" s="98"/>
      <c r="JIE22" s="98"/>
      <c r="JIF22" s="98"/>
      <c r="JIG22" s="98"/>
      <c r="JIH22" s="98"/>
      <c r="JII22" s="98"/>
      <c r="JIJ22" s="98"/>
      <c r="JIK22" s="98"/>
      <c r="JIL22" s="98"/>
      <c r="JIM22" s="98"/>
      <c r="JIN22" s="98"/>
      <c r="JIO22" s="98"/>
      <c r="JIP22" s="98"/>
      <c r="JIQ22" s="98"/>
      <c r="JIR22" s="98"/>
      <c r="JIS22" s="98"/>
      <c r="JIT22" s="98"/>
      <c r="JIU22" s="98"/>
      <c r="JIV22" s="98"/>
      <c r="JIW22" s="98"/>
      <c r="JIX22" s="98"/>
      <c r="JIY22" s="98"/>
      <c r="JIZ22" s="98"/>
      <c r="JJA22" s="98"/>
      <c r="JJB22" s="98"/>
      <c r="JJC22" s="98"/>
      <c r="JJD22" s="98"/>
      <c r="JJE22" s="98"/>
      <c r="JJF22" s="98"/>
      <c r="JJG22" s="98"/>
      <c r="JJH22" s="98"/>
      <c r="JJI22" s="98"/>
      <c r="JJJ22" s="98"/>
      <c r="JJK22" s="98"/>
      <c r="JJL22" s="98"/>
      <c r="JJM22" s="98"/>
      <c r="JJN22" s="98"/>
      <c r="JJO22" s="98"/>
      <c r="JJP22" s="98"/>
      <c r="JJQ22" s="98"/>
      <c r="JJR22" s="98"/>
      <c r="JJS22" s="98"/>
      <c r="JJT22" s="98"/>
      <c r="JJU22" s="98"/>
      <c r="JJV22" s="98"/>
      <c r="JJW22" s="98"/>
      <c r="JJX22" s="98"/>
      <c r="JJY22" s="98"/>
      <c r="JJZ22" s="98"/>
      <c r="JKA22" s="98"/>
      <c r="JKB22" s="98"/>
      <c r="JKC22" s="98"/>
      <c r="JKD22" s="98"/>
      <c r="JKE22" s="98"/>
      <c r="JKF22" s="98"/>
      <c r="JKG22" s="98"/>
      <c r="JKH22" s="98"/>
      <c r="JKI22" s="98"/>
      <c r="JKJ22" s="98"/>
      <c r="JKK22" s="98"/>
      <c r="JKL22" s="98"/>
      <c r="JKM22" s="98"/>
      <c r="JKN22" s="98"/>
      <c r="JKO22" s="98"/>
      <c r="JKP22" s="98"/>
      <c r="JKQ22" s="98"/>
      <c r="JKR22" s="98"/>
      <c r="JKS22" s="98"/>
      <c r="JKT22" s="98"/>
      <c r="JKU22" s="98"/>
      <c r="JKV22" s="98"/>
      <c r="JKW22" s="98"/>
      <c r="JKX22" s="98"/>
      <c r="JKY22" s="98"/>
      <c r="JKZ22" s="98"/>
      <c r="JLA22" s="98"/>
      <c r="JLB22" s="98"/>
      <c r="JLC22" s="98"/>
      <c r="JLD22" s="98"/>
      <c r="JLE22" s="98"/>
      <c r="JLF22" s="98"/>
      <c r="JLG22" s="98"/>
      <c r="JLH22" s="98"/>
      <c r="JLI22" s="98"/>
      <c r="JLJ22" s="98"/>
      <c r="JLK22" s="98"/>
      <c r="JLL22" s="98"/>
      <c r="JLM22" s="98"/>
      <c r="JLN22" s="98"/>
      <c r="JLO22" s="98"/>
      <c r="JLP22" s="98"/>
      <c r="JLQ22" s="98"/>
      <c r="JLR22" s="98"/>
      <c r="JLS22" s="98"/>
      <c r="JLT22" s="98"/>
      <c r="JLU22" s="98"/>
      <c r="JLV22" s="98"/>
      <c r="JLW22" s="98"/>
      <c r="JLX22" s="98"/>
      <c r="JLY22" s="98"/>
      <c r="JLZ22" s="98"/>
      <c r="JMA22" s="98"/>
      <c r="JMB22" s="98"/>
      <c r="JMC22" s="98"/>
      <c r="JMD22" s="98"/>
      <c r="JME22" s="98"/>
      <c r="JMF22" s="98"/>
      <c r="JMG22" s="98"/>
      <c r="JMH22" s="98"/>
      <c r="JMI22" s="98"/>
      <c r="JMJ22" s="98"/>
      <c r="JMK22" s="98"/>
      <c r="JML22" s="98"/>
      <c r="JMM22" s="98"/>
      <c r="JMN22" s="98"/>
      <c r="JMO22" s="98"/>
      <c r="JMP22" s="98"/>
      <c r="JMQ22" s="98"/>
      <c r="JMR22" s="98"/>
      <c r="JMS22" s="98"/>
      <c r="JMT22" s="98"/>
      <c r="JMU22" s="98"/>
      <c r="JMV22" s="98"/>
      <c r="JMW22" s="98"/>
      <c r="JMX22" s="98"/>
      <c r="JMY22" s="98"/>
      <c r="JMZ22" s="98"/>
      <c r="JNA22" s="98"/>
      <c r="JNB22" s="98"/>
      <c r="JNC22" s="98"/>
      <c r="JND22" s="98"/>
      <c r="JNE22" s="98"/>
      <c r="JNF22" s="98"/>
      <c r="JNG22" s="98"/>
      <c r="JNH22" s="98"/>
      <c r="JNI22" s="98"/>
      <c r="JNJ22" s="98"/>
      <c r="JNK22" s="98"/>
      <c r="JNL22" s="98"/>
      <c r="JNM22" s="98"/>
      <c r="JNN22" s="98"/>
      <c r="JNO22" s="98"/>
      <c r="JNP22" s="98"/>
      <c r="JNQ22" s="98"/>
      <c r="JNR22" s="98"/>
      <c r="JNS22" s="98"/>
      <c r="JNT22" s="98"/>
      <c r="JNU22" s="98"/>
      <c r="JNV22" s="98"/>
      <c r="JNW22" s="98"/>
      <c r="JNX22" s="98"/>
      <c r="JNY22" s="98"/>
      <c r="JNZ22" s="98"/>
      <c r="JOA22" s="98"/>
      <c r="JOB22" s="98"/>
      <c r="JOC22" s="98"/>
      <c r="JOD22" s="98"/>
      <c r="JOE22" s="98"/>
      <c r="JOF22" s="98"/>
      <c r="JOG22" s="98"/>
      <c r="JOH22" s="98"/>
      <c r="JOI22" s="98"/>
      <c r="JOJ22" s="98"/>
      <c r="JOK22" s="98"/>
      <c r="JOL22" s="98"/>
      <c r="JOM22" s="98"/>
      <c r="JON22" s="98"/>
      <c r="JOO22" s="98"/>
      <c r="JOP22" s="98"/>
      <c r="JOQ22" s="98"/>
      <c r="JOR22" s="98"/>
      <c r="JOS22" s="98"/>
      <c r="JOT22" s="98"/>
      <c r="JOU22" s="98"/>
      <c r="JOV22" s="98"/>
      <c r="JOW22" s="98"/>
      <c r="JOX22" s="98"/>
      <c r="JOY22" s="98"/>
      <c r="JOZ22" s="98"/>
      <c r="JPA22" s="98"/>
      <c r="JPB22" s="98"/>
      <c r="JPC22" s="98"/>
      <c r="JPD22" s="98"/>
      <c r="JPE22" s="98"/>
      <c r="JPF22" s="98"/>
      <c r="JPG22" s="98"/>
      <c r="JPH22" s="98"/>
      <c r="JPI22" s="98"/>
      <c r="JPJ22" s="98"/>
      <c r="JPK22" s="98"/>
      <c r="JPL22" s="98"/>
      <c r="JPM22" s="98"/>
      <c r="JPN22" s="98"/>
      <c r="JPO22" s="98"/>
      <c r="JPP22" s="98"/>
      <c r="JPQ22" s="98"/>
      <c r="JPR22" s="98"/>
      <c r="JPS22" s="98"/>
      <c r="JPT22" s="98"/>
      <c r="JPU22" s="98"/>
      <c r="JPV22" s="98"/>
      <c r="JPW22" s="98"/>
      <c r="JPX22" s="98"/>
      <c r="JPY22" s="98"/>
      <c r="JPZ22" s="98"/>
      <c r="JQA22" s="98"/>
      <c r="JQB22" s="98"/>
      <c r="JQC22" s="98"/>
      <c r="JQD22" s="98"/>
      <c r="JQE22" s="98"/>
      <c r="JQF22" s="98"/>
      <c r="JQG22" s="98"/>
      <c r="JQH22" s="98"/>
      <c r="JQI22" s="98"/>
      <c r="JQJ22" s="98"/>
      <c r="JQK22" s="98"/>
      <c r="JQL22" s="98"/>
      <c r="JQM22" s="98"/>
      <c r="JQN22" s="98"/>
      <c r="JQO22" s="98"/>
      <c r="JQP22" s="98"/>
      <c r="JQQ22" s="98"/>
      <c r="JQR22" s="98"/>
      <c r="JQS22" s="98"/>
      <c r="JQT22" s="98"/>
      <c r="JQU22" s="98"/>
      <c r="JQV22" s="98"/>
      <c r="JQW22" s="98"/>
      <c r="JQX22" s="98"/>
      <c r="JQY22" s="98"/>
      <c r="JQZ22" s="98"/>
      <c r="JRA22" s="98"/>
      <c r="JRB22" s="98"/>
      <c r="JRC22" s="98"/>
      <c r="JRD22" s="98"/>
      <c r="JRE22" s="98"/>
      <c r="JRF22" s="98"/>
      <c r="JRG22" s="98"/>
      <c r="JRH22" s="98"/>
      <c r="JRI22" s="98"/>
      <c r="JRJ22" s="98"/>
      <c r="JRK22" s="98"/>
      <c r="JRL22" s="98"/>
      <c r="JRM22" s="98"/>
      <c r="JRN22" s="98"/>
      <c r="JRO22" s="98"/>
      <c r="JRP22" s="98"/>
      <c r="JRQ22" s="98"/>
      <c r="JRR22" s="98"/>
      <c r="JRS22" s="98"/>
      <c r="JRT22" s="98"/>
      <c r="JRU22" s="98"/>
      <c r="JRV22" s="98"/>
      <c r="JRW22" s="98"/>
      <c r="JRX22" s="98"/>
      <c r="JRY22" s="98"/>
      <c r="JRZ22" s="98"/>
      <c r="JSA22" s="98"/>
      <c r="JSB22" s="98"/>
      <c r="JSC22" s="98"/>
      <c r="JSD22" s="98"/>
      <c r="JSE22" s="98"/>
      <c r="JSF22" s="98"/>
      <c r="JSG22" s="98"/>
      <c r="JSH22" s="98"/>
      <c r="JSI22" s="98"/>
      <c r="JSJ22" s="98"/>
      <c r="JSK22" s="98"/>
      <c r="JSL22" s="98"/>
      <c r="JSM22" s="98"/>
      <c r="JSN22" s="98"/>
      <c r="JSO22" s="98"/>
      <c r="JSP22" s="98"/>
      <c r="JSQ22" s="98"/>
      <c r="JSR22" s="98"/>
      <c r="JSS22" s="98"/>
      <c r="JST22" s="98"/>
      <c r="JSU22" s="98"/>
      <c r="JSV22" s="98"/>
      <c r="JSW22" s="98"/>
      <c r="JSX22" s="98"/>
      <c r="JSY22" s="98"/>
      <c r="JSZ22" s="98"/>
      <c r="JTA22" s="98"/>
      <c r="JTB22" s="98"/>
      <c r="JTC22" s="98"/>
      <c r="JTD22" s="98"/>
      <c r="JTE22" s="98"/>
      <c r="JTF22" s="98"/>
      <c r="JTG22" s="98"/>
      <c r="JTH22" s="98"/>
      <c r="JTI22" s="98"/>
      <c r="JTJ22" s="98"/>
      <c r="JTK22" s="98"/>
      <c r="JTL22" s="98"/>
      <c r="JTM22" s="98"/>
      <c r="JTN22" s="98"/>
      <c r="JTO22" s="98"/>
      <c r="JTP22" s="98"/>
      <c r="JTQ22" s="98"/>
      <c r="JTR22" s="98"/>
      <c r="JTS22" s="98"/>
      <c r="JTT22" s="98"/>
      <c r="JTU22" s="98"/>
      <c r="JTV22" s="98"/>
      <c r="JTW22" s="98"/>
      <c r="JTX22" s="98"/>
      <c r="JTY22" s="98"/>
      <c r="JTZ22" s="98"/>
      <c r="JUA22" s="98"/>
      <c r="JUB22" s="98"/>
      <c r="JUC22" s="98"/>
      <c r="JUD22" s="98"/>
      <c r="JUE22" s="98"/>
      <c r="JUF22" s="98"/>
      <c r="JUG22" s="98"/>
      <c r="JUH22" s="98"/>
      <c r="JUI22" s="98"/>
      <c r="JUJ22" s="98"/>
      <c r="JUK22" s="98"/>
      <c r="JUL22" s="98"/>
      <c r="JUM22" s="98"/>
      <c r="JUN22" s="98"/>
      <c r="JUO22" s="98"/>
      <c r="JUP22" s="98"/>
      <c r="JUQ22" s="98"/>
      <c r="JUR22" s="98"/>
      <c r="JUS22" s="98"/>
      <c r="JUT22" s="98"/>
      <c r="JUU22" s="98"/>
      <c r="JUV22" s="98"/>
      <c r="JUW22" s="98"/>
      <c r="JUX22" s="98"/>
      <c r="JUY22" s="98"/>
      <c r="JUZ22" s="98"/>
      <c r="JVA22" s="98"/>
      <c r="JVB22" s="98"/>
      <c r="JVC22" s="98"/>
      <c r="JVD22" s="98"/>
      <c r="JVE22" s="98"/>
      <c r="JVF22" s="98"/>
      <c r="JVG22" s="98"/>
      <c r="JVH22" s="98"/>
      <c r="JVI22" s="98"/>
      <c r="JVJ22" s="98"/>
      <c r="JVK22" s="98"/>
      <c r="JVL22" s="98"/>
      <c r="JVM22" s="98"/>
      <c r="JVN22" s="98"/>
      <c r="JVO22" s="98"/>
      <c r="JVP22" s="98"/>
      <c r="JVQ22" s="98"/>
      <c r="JVR22" s="98"/>
      <c r="JVS22" s="98"/>
      <c r="JVT22" s="98"/>
      <c r="JVU22" s="98"/>
      <c r="JVV22" s="98"/>
      <c r="JVW22" s="98"/>
      <c r="JVX22" s="98"/>
      <c r="JVY22" s="98"/>
      <c r="JVZ22" s="98"/>
      <c r="JWA22" s="98"/>
      <c r="JWB22" s="98"/>
      <c r="JWC22" s="98"/>
      <c r="JWD22" s="98"/>
      <c r="JWE22" s="98"/>
      <c r="JWF22" s="98"/>
      <c r="JWG22" s="98"/>
      <c r="JWH22" s="98"/>
      <c r="JWI22" s="98"/>
      <c r="JWJ22" s="98"/>
      <c r="JWK22" s="98"/>
      <c r="JWL22" s="98"/>
      <c r="JWM22" s="98"/>
      <c r="JWN22" s="98"/>
      <c r="JWO22" s="98"/>
      <c r="JWP22" s="98"/>
      <c r="JWQ22" s="98"/>
      <c r="JWR22" s="98"/>
      <c r="JWS22" s="98"/>
      <c r="JWT22" s="98"/>
      <c r="JWU22" s="98"/>
      <c r="JWV22" s="98"/>
      <c r="JWW22" s="98"/>
      <c r="JWX22" s="98"/>
      <c r="JWY22" s="98"/>
      <c r="JWZ22" s="98"/>
      <c r="JXA22" s="98"/>
      <c r="JXB22" s="98"/>
      <c r="JXC22" s="98"/>
      <c r="JXD22" s="98"/>
      <c r="JXE22" s="98"/>
      <c r="JXF22" s="98"/>
      <c r="JXG22" s="98"/>
      <c r="JXH22" s="98"/>
      <c r="JXI22" s="98"/>
      <c r="JXJ22" s="98"/>
      <c r="JXK22" s="98"/>
      <c r="JXL22" s="98"/>
      <c r="JXM22" s="98"/>
      <c r="JXN22" s="98"/>
      <c r="JXO22" s="98"/>
      <c r="JXP22" s="98"/>
      <c r="JXQ22" s="98"/>
      <c r="JXR22" s="98"/>
      <c r="JXS22" s="98"/>
      <c r="JXT22" s="98"/>
      <c r="JXU22" s="98"/>
      <c r="JXV22" s="98"/>
      <c r="JXW22" s="98"/>
      <c r="JXX22" s="98"/>
      <c r="JXY22" s="98"/>
      <c r="JXZ22" s="98"/>
      <c r="JYA22" s="98"/>
      <c r="JYB22" s="98"/>
      <c r="JYC22" s="98"/>
      <c r="JYD22" s="98"/>
      <c r="JYE22" s="98"/>
      <c r="JYF22" s="98"/>
      <c r="JYG22" s="98"/>
      <c r="JYH22" s="98"/>
      <c r="JYI22" s="98"/>
      <c r="JYJ22" s="98"/>
      <c r="JYK22" s="98"/>
      <c r="JYL22" s="98"/>
      <c r="JYM22" s="98"/>
      <c r="JYN22" s="98"/>
      <c r="JYO22" s="98"/>
      <c r="JYP22" s="98"/>
      <c r="JYQ22" s="98"/>
      <c r="JYR22" s="98"/>
      <c r="JYS22" s="98"/>
      <c r="JYT22" s="98"/>
      <c r="JYU22" s="98"/>
      <c r="JYV22" s="98"/>
      <c r="JYW22" s="98"/>
      <c r="JYX22" s="98"/>
      <c r="JYY22" s="98"/>
      <c r="JYZ22" s="98"/>
      <c r="JZA22" s="98"/>
      <c r="JZB22" s="98"/>
      <c r="JZC22" s="98"/>
      <c r="JZD22" s="98"/>
      <c r="JZE22" s="98"/>
      <c r="JZF22" s="98"/>
      <c r="JZG22" s="98"/>
      <c r="JZH22" s="98"/>
      <c r="JZI22" s="98"/>
      <c r="JZJ22" s="98"/>
      <c r="JZK22" s="98"/>
      <c r="JZL22" s="98"/>
      <c r="JZM22" s="98"/>
      <c r="JZN22" s="98"/>
      <c r="JZO22" s="98"/>
      <c r="JZP22" s="98"/>
      <c r="JZQ22" s="98"/>
      <c r="JZR22" s="98"/>
      <c r="JZS22" s="98"/>
      <c r="JZT22" s="98"/>
      <c r="JZU22" s="98"/>
      <c r="JZV22" s="98"/>
      <c r="JZW22" s="98"/>
      <c r="JZX22" s="98"/>
      <c r="JZY22" s="98"/>
      <c r="JZZ22" s="98"/>
      <c r="KAA22" s="98"/>
      <c r="KAB22" s="98"/>
      <c r="KAC22" s="98"/>
      <c r="KAD22" s="98"/>
      <c r="KAE22" s="98"/>
      <c r="KAF22" s="98"/>
      <c r="KAG22" s="98"/>
      <c r="KAH22" s="98"/>
      <c r="KAI22" s="98"/>
      <c r="KAJ22" s="98"/>
      <c r="KAK22" s="98"/>
      <c r="KAL22" s="98"/>
      <c r="KAM22" s="98"/>
      <c r="KAN22" s="98"/>
      <c r="KAO22" s="98"/>
      <c r="KAP22" s="98"/>
      <c r="KAQ22" s="98"/>
      <c r="KAR22" s="98"/>
      <c r="KAS22" s="98"/>
      <c r="KAT22" s="98"/>
      <c r="KAU22" s="98"/>
      <c r="KAV22" s="98"/>
      <c r="KAW22" s="98"/>
      <c r="KAX22" s="98"/>
      <c r="KAY22" s="98"/>
      <c r="KAZ22" s="98"/>
      <c r="KBA22" s="98"/>
      <c r="KBB22" s="98"/>
      <c r="KBC22" s="98"/>
      <c r="KBD22" s="98"/>
      <c r="KBE22" s="98"/>
      <c r="KBF22" s="98"/>
      <c r="KBG22" s="98"/>
      <c r="KBH22" s="98"/>
      <c r="KBI22" s="98"/>
      <c r="KBJ22" s="98"/>
      <c r="KBK22" s="98"/>
      <c r="KBL22" s="98"/>
      <c r="KBM22" s="98"/>
      <c r="KBN22" s="98"/>
      <c r="KBO22" s="98"/>
      <c r="KBP22" s="98"/>
      <c r="KBQ22" s="98"/>
      <c r="KBR22" s="98"/>
      <c r="KBS22" s="98"/>
      <c r="KBT22" s="98"/>
      <c r="KBU22" s="98"/>
      <c r="KBV22" s="98"/>
      <c r="KBW22" s="98"/>
      <c r="KBX22" s="98"/>
      <c r="KBY22" s="98"/>
      <c r="KBZ22" s="98"/>
      <c r="KCA22" s="98"/>
      <c r="KCB22" s="98"/>
      <c r="KCC22" s="98"/>
      <c r="KCD22" s="98"/>
      <c r="KCE22" s="98"/>
      <c r="KCF22" s="98"/>
      <c r="KCG22" s="98"/>
      <c r="KCH22" s="98"/>
      <c r="KCI22" s="98"/>
      <c r="KCJ22" s="98"/>
      <c r="KCK22" s="98"/>
      <c r="KCL22" s="98"/>
      <c r="KCM22" s="98"/>
      <c r="KCN22" s="98"/>
      <c r="KCO22" s="98"/>
      <c r="KCP22" s="98"/>
      <c r="KCQ22" s="98"/>
      <c r="KCR22" s="98"/>
      <c r="KCS22" s="98"/>
      <c r="KCT22" s="98"/>
      <c r="KCU22" s="98"/>
      <c r="KCV22" s="98"/>
      <c r="KCW22" s="98"/>
      <c r="KCX22" s="98"/>
      <c r="KCY22" s="98"/>
      <c r="KCZ22" s="98"/>
      <c r="KDA22" s="98"/>
      <c r="KDB22" s="98"/>
      <c r="KDC22" s="98"/>
      <c r="KDD22" s="98"/>
      <c r="KDE22" s="98"/>
      <c r="KDF22" s="98"/>
      <c r="KDG22" s="98"/>
      <c r="KDH22" s="98"/>
      <c r="KDI22" s="98"/>
      <c r="KDJ22" s="98"/>
      <c r="KDK22" s="98"/>
      <c r="KDL22" s="98"/>
      <c r="KDM22" s="98"/>
      <c r="KDN22" s="98"/>
      <c r="KDO22" s="98"/>
      <c r="KDP22" s="98"/>
      <c r="KDQ22" s="98"/>
      <c r="KDR22" s="98"/>
      <c r="KDS22" s="98"/>
      <c r="KDT22" s="98"/>
      <c r="KDU22" s="98"/>
      <c r="KDV22" s="98"/>
      <c r="KDW22" s="98"/>
      <c r="KDX22" s="98"/>
      <c r="KDY22" s="98"/>
      <c r="KDZ22" s="98"/>
      <c r="KEA22" s="98"/>
      <c r="KEB22" s="98"/>
      <c r="KEC22" s="98"/>
      <c r="KED22" s="98"/>
      <c r="KEE22" s="98"/>
      <c r="KEF22" s="98"/>
      <c r="KEG22" s="98"/>
      <c r="KEH22" s="98"/>
      <c r="KEI22" s="98"/>
      <c r="KEJ22" s="98"/>
      <c r="KEK22" s="98"/>
      <c r="KEL22" s="98"/>
      <c r="KEM22" s="98"/>
      <c r="KEN22" s="98"/>
      <c r="KEO22" s="98"/>
      <c r="KEP22" s="98"/>
      <c r="KEQ22" s="98"/>
      <c r="KER22" s="98"/>
      <c r="KES22" s="98"/>
      <c r="KET22" s="98"/>
      <c r="KEU22" s="98"/>
      <c r="KEV22" s="98"/>
      <c r="KEW22" s="98"/>
      <c r="KEX22" s="98"/>
      <c r="KEY22" s="98"/>
      <c r="KEZ22" s="98"/>
      <c r="KFA22" s="98"/>
      <c r="KFB22" s="98"/>
      <c r="KFC22" s="98"/>
      <c r="KFD22" s="98"/>
      <c r="KFE22" s="98"/>
      <c r="KFF22" s="98"/>
      <c r="KFG22" s="98"/>
      <c r="KFH22" s="98"/>
      <c r="KFI22" s="98"/>
      <c r="KFJ22" s="98"/>
      <c r="KFK22" s="98"/>
      <c r="KFL22" s="98"/>
      <c r="KFM22" s="98"/>
      <c r="KFN22" s="98"/>
      <c r="KFO22" s="98"/>
      <c r="KFP22" s="98"/>
      <c r="KFQ22" s="98"/>
      <c r="KFR22" s="98"/>
      <c r="KFS22" s="98"/>
      <c r="KFT22" s="98"/>
      <c r="KFU22" s="98"/>
      <c r="KFV22" s="98"/>
      <c r="KFW22" s="98"/>
      <c r="KFX22" s="98"/>
      <c r="KFY22" s="98"/>
      <c r="KFZ22" s="98"/>
      <c r="KGA22" s="98"/>
      <c r="KGB22" s="98"/>
      <c r="KGC22" s="98"/>
      <c r="KGD22" s="98"/>
      <c r="KGE22" s="98"/>
      <c r="KGF22" s="98"/>
      <c r="KGG22" s="98"/>
      <c r="KGH22" s="98"/>
      <c r="KGI22" s="98"/>
      <c r="KGJ22" s="98"/>
      <c r="KGK22" s="98"/>
      <c r="KGL22" s="98"/>
      <c r="KGM22" s="98"/>
      <c r="KGN22" s="98"/>
      <c r="KGO22" s="98"/>
      <c r="KGP22" s="98"/>
      <c r="KGQ22" s="98"/>
      <c r="KGR22" s="98"/>
      <c r="KGS22" s="98"/>
      <c r="KGT22" s="98"/>
      <c r="KGU22" s="98"/>
      <c r="KGV22" s="98"/>
      <c r="KGW22" s="98"/>
      <c r="KGX22" s="98"/>
      <c r="KGY22" s="98"/>
      <c r="KGZ22" s="98"/>
      <c r="KHA22" s="98"/>
      <c r="KHB22" s="98"/>
      <c r="KHC22" s="98"/>
      <c r="KHD22" s="98"/>
      <c r="KHE22" s="98"/>
      <c r="KHF22" s="98"/>
      <c r="KHG22" s="98"/>
      <c r="KHH22" s="98"/>
      <c r="KHI22" s="98"/>
      <c r="KHJ22" s="98"/>
      <c r="KHK22" s="98"/>
      <c r="KHL22" s="98"/>
      <c r="KHM22" s="98"/>
      <c r="KHN22" s="98"/>
      <c r="KHO22" s="98"/>
      <c r="KHP22" s="98"/>
      <c r="KHQ22" s="98"/>
      <c r="KHR22" s="98"/>
      <c r="KHS22" s="98"/>
      <c r="KHT22" s="98"/>
      <c r="KHU22" s="98"/>
      <c r="KHV22" s="98"/>
      <c r="KHW22" s="98"/>
      <c r="KHX22" s="98"/>
      <c r="KHY22" s="98"/>
      <c r="KHZ22" s="98"/>
      <c r="KIA22" s="98"/>
      <c r="KIB22" s="98"/>
      <c r="KIC22" s="98"/>
      <c r="KID22" s="98"/>
      <c r="KIE22" s="98"/>
      <c r="KIF22" s="98"/>
      <c r="KIG22" s="98"/>
      <c r="KIH22" s="98"/>
      <c r="KII22" s="98"/>
      <c r="KIJ22" s="98"/>
      <c r="KIK22" s="98"/>
      <c r="KIL22" s="98"/>
      <c r="KIM22" s="98"/>
      <c r="KIN22" s="98"/>
      <c r="KIO22" s="98"/>
      <c r="KIP22" s="98"/>
      <c r="KIQ22" s="98"/>
      <c r="KIR22" s="98"/>
      <c r="KIS22" s="98"/>
      <c r="KIT22" s="98"/>
      <c r="KIU22" s="98"/>
      <c r="KIV22" s="98"/>
      <c r="KIW22" s="98"/>
      <c r="KIX22" s="98"/>
      <c r="KIY22" s="98"/>
      <c r="KIZ22" s="98"/>
      <c r="KJA22" s="98"/>
      <c r="KJB22" s="98"/>
      <c r="KJC22" s="98"/>
      <c r="KJD22" s="98"/>
      <c r="KJE22" s="98"/>
      <c r="KJF22" s="98"/>
      <c r="KJG22" s="98"/>
      <c r="KJH22" s="98"/>
      <c r="KJI22" s="98"/>
      <c r="KJJ22" s="98"/>
      <c r="KJK22" s="98"/>
      <c r="KJL22" s="98"/>
      <c r="KJM22" s="98"/>
      <c r="KJN22" s="98"/>
      <c r="KJO22" s="98"/>
      <c r="KJP22" s="98"/>
      <c r="KJQ22" s="98"/>
      <c r="KJR22" s="98"/>
      <c r="KJS22" s="98"/>
      <c r="KJT22" s="98"/>
      <c r="KJU22" s="98"/>
      <c r="KJV22" s="98"/>
      <c r="KJW22" s="98"/>
      <c r="KJX22" s="98"/>
      <c r="KJY22" s="98"/>
      <c r="KJZ22" s="98"/>
      <c r="KKA22" s="98"/>
      <c r="KKB22" s="98"/>
      <c r="KKC22" s="98"/>
      <c r="KKD22" s="98"/>
      <c r="KKE22" s="98"/>
      <c r="KKF22" s="98"/>
      <c r="KKG22" s="98"/>
      <c r="KKH22" s="98"/>
      <c r="KKI22" s="98"/>
      <c r="KKJ22" s="98"/>
      <c r="KKK22" s="98"/>
      <c r="KKL22" s="98"/>
      <c r="KKM22" s="98"/>
      <c r="KKN22" s="98"/>
      <c r="KKO22" s="98"/>
      <c r="KKP22" s="98"/>
      <c r="KKQ22" s="98"/>
      <c r="KKR22" s="98"/>
      <c r="KKS22" s="98"/>
      <c r="KKT22" s="98"/>
      <c r="KKU22" s="98"/>
      <c r="KKV22" s="98"/>
      <c r="KKW22" s="98"/>
      <c r="KKX22" s="98"/>
      <c r="KKY22" s="98"/>
      <c r="KKZ22" s="98"/>
      <c r="KLA22" s="98"/>
      <c r="KLB22" s="98"/>
      <c r="KLC22" s="98"/>
      <c r="KLD22" s="98"/>
      <c r="KLE22" s="98"/>
      <c r="KLF22" s="98"/>
      <c r="KLG22" s="98"/>
      <c r="KLH22" s="98"/>
      <c r="KLI22" s="98"/>
      <c r="KLJ22" s="98"/>
      <c r="KLK22" s="98"/>
      <c r="KLL22" s="98"/>
      <c r="KLM22" s="98"/>
      <c r="KLN22" s="98"/>
      <c r="KLO22" s="98"/>
      <c r="KLP22" s="98"/>
      <c r="KLQ22" s="98"/>
      <c r="KLR22" s="98"/>
      <c r="KLS22" s="98"/>
      <c r="KLT22" s="98"/>
      <c r="KLU22" s="98"/>
      <c r="KLV22" s="98"/>
      <c r="KLW22" s="98"/>
      <c r="KLX22" s="98"/>
      <c r="KLY22" s="98"/>
      <c r="KLZ22" s="98"/>
      <c r="KMA22" s="98"/>
      <c r="KMB22" s="98"/>
      <c r="KMC22" s="98"/>
      <c r="KMD22" s="98"/>
      <c r="KME22" s="98"/>
      <c r="KMF22" s="98"/>
      <c r="KMG22" s="98"/>
      <c r="KMH22" s="98"/>
      <c r="KMI22" s="98"/>
      <c r="KMJ22" s="98"/>
      <c r="KMK22" s="98"/>
      <c r="KML22" s="98"/>
      <c r="KMM22" s="98"/>
      <c r="KMN22" s="98"/>
      <c r="KMO22" s="98"/>
      <c r="KMP22" s="98"/>
      <c r="KMQ22" s="98"/>
      <c r="KMR22" s="98"/>
      <c r="KMS22" s="98"/>
      <c r="KMT22" s="98"/>
      <c r="KMU22" s="98"/>
      <c r="KMV22" s="98"/>
      <c r="KMW22" s="98"/>
      <c r="KMX22" s="98"/>
      <c r="KMY22" s="98"/>
      <c r="KMZ22" s="98"/>
      <c r="KNA22" s="98"/>
      <c r="KNB22" s="98"/>
      <c r="KNC22" s="98"/>
      <c r="KND22" s="98"/>
      <c r="KNE22" s="98"/>
      <c r="KNF22" s="98"/>
      <c r="KNG22" s="98"/>
      <c r="KNH22" s="98"/>
      <c r="KNI22" s="98"/>
      <c r="KNJ22" s="98"/>
      <c r="KNK22" s="98"/>
      <c r="KNL22" s="98"/>
      <c r="KNM22" s="98"/>
      <c r="KNN22" s="98"/>
      <c r="KNO22" s="98"/>
      <c r="KNP22" s="98"/>
      <c r="KNQ22" s="98"/>
      <c r="KNR22" s="98"/>
      <c r="KNS22" s="98"/>
      <c r="KNT22" s="98"/>
      <c r="KNU22" s="98"/>
      <c r="KNV22" s="98"/>
      <c r="KNW22" s="98"/>
      <c r="KNX22" s="98"/>
      <c r="KNY22" s="98"/>
      <c r="KNZ22" s="98"/>
      <c r="KOA22" s="98"/>
      <c r="KOB22" s="98"/>
      <c r="KOC22" s="98"/>
      <c r="KOD22" s="98"/>
      <c r="KOE22" s="98"/>
      <c r="KOF22" s="98"/>
      <c r="KOG22" s="98"/>
      <c r="KOH22" s="98"/>
      <c r="KOI22" s="98"/>
      <c r="KOJ22" s="98"/>
      <c r="KOK22" s="98"/>
      <c r="KOL22" s="98"/>
      <c r="KOM22" s="98"/>
      <c r="KON22" s="98"/>
      <c r="KOO22" s="98"/>
      <c r="KOP22" s="98"/>
      <c r="KOQ22" s="98"/>
      <c r="KOR22" s="98"/>
      <c r="KOS22" s="98"/>
      <c r="KOT22" s="98"/>
      <c r="KOU22" s="98"/>
      <c r="KOV22" s="98"/>
      <c r="KOW22" s="98"/>
      <c r="KOX22" s="98"/>
      <c r="KOY22" s="98"/>
      <c r="KOZ22" s="98"/>
      <c r="KPA22" s="98"/>
      <c r="KPB22" s="98"/>
      <c r="KPC22" s="98"/>
      <c r="KPD22" s="98"/>
      <c r="KPE22" s="98"/>
      <c r="KPF22" s="98"/>
      <c r="KPG22" s="98"/>
      <c r="KPH22" s="98"/>
      <c r="KPI22" s="98"/>
      <c r="KPJ22" s="98"/>
      <c r="KPK22" s="98"/>
      <c r="KPL22" s="98"/>
      <c r="KPM22" s="98"/>
      <c r="KPN22" s="98"/>
      <c r="KPO22" s="98"/>
      <c r="KPP22" s="98"/>
      <c r="KPQ22" s="98"/>
      <c r="KPR22" s="98"/>
      <c r="KPS22" s="98"/>
      <c r="KPT22" s="98"/>
      <c r="KPU22" s="98"/>
      <c r="KPV22" s="98"/>
      <c r="KPW22" s="98"/>
      <c r="KPX22" s="98"/>
      <c r="KPY22" s="98"/>
      <c r="KPZ22" s="98"/>
      <c r="KQA22" s="98"/>
      <c r="KQB22" s="98"/>
      <c r="KQC22" s="98"/>
      <c r="KQD22" s="98"/>
      <c r="KQE22" s="98"/>
      <c r="KQF22" s="98"/>
      <c r="KQG22" s="98"/>
      <c r="KQH22" s="98"/>
      <c r="KQI22" s="98"/>
      <c r="KQJ22" s="98"/>
      <c r="KQK22" s="98"/>
      <c r="KQL22" s="98"/>
      <c r="KQM22" s="98"/>
      <c r="KQN22" s="98"/>
      <c r="KQO22" s="98"/>
      <c r="KQP22" s="98"/>
      <c r="KQQ22" s="98"/>
      <c r="KQR22" s="98"/>
      <c r="KQS22" s="98"/>
      <c r="KQT22" s="98"/>
      <c r="KQU22" s="98"/>
      <c r="KQV22" s="98"/>
      <c r="KQW22" s="98"/>
      <c r="KQX22" s="98"/>
      <c r="KQY22" s="98"/>
      <c r="KQZ22" s="98"/>
      <c r="KRA22" s="98"/>
      <c r="KRB22" s="98"/>
      <c r="KRC22" s="98"/>
      <c r="KRD22" s="98"/>
      <c r="KRE22" s="98"/>
      <c r="KRF22" s="98"/>
      <c r="KRG22" s="98"/>
      <c r="KRH22" s="98"/>
      <c r="KRI22" s="98"/>
      <c r="KRJ22" s="98"/>
      <c r="KRK22" s="98"/>
      <c r="KRL22" s="98"/>
      <c r="KRM22" s="98"/>
      <c r="KRN22" s="98"/>
      <c r="KRO22" s="98"/>
      <c r="KRP22" s="98"/>
      <c r="KRQ22" s="98"/>
      <c r="KRR22" s="98"/>
      <c r="KRS22" s="98"/>
      <c r="KRT22" s="98"/>
      <c r="KRU22" s="98"/>
      <c r="KRV22" s="98"/>
      <c r="KRW22" s="98"/>
      <c r="KRX22" s="98"/>
      <c r="KRY22" s="98"/>
      <c r="KRZ22" s="98"/>
      <c r="KSA22" s="98"/>
      <c r="KSB22" s="98"/>
      <c r="KSC22" s="98"/>
      <c r="KSD22" s="98"/>
      <c r="KSE22" s="98"/>
      <c r="KSF22" s="98"/>
      <c r="KSG22" s="98"/>
      <c r="KSH22" s="98"/>
      <c r="KSI22" s="98"/>
      <c r="KSJ22" s="98"/>
      <c r="KSK22" s="98"/>
      <c r="KSL22" s="98"/>
      <c r="KSM22" s="98"/>
      <c r="KSN22" s="98"/>
      <c r="KSO22" s="98"/>
      <c r="KSP22" s="98"/>
      <c r="KSQ22" s="98"/>
      <c r="KSR22" s="98"/>
      <c r="KSS22" s="98"/>
      <c r="KST22" s="98"/>
      <c r="KSU22" s="98"/>
      <c r="KSV22" s="98"/>
      <c r="KSW22" s="98"/>
      <c r="KSX22" s="98"/>
      <c r="KSY22" s="98"/>
      <c r="KSZ22" s="98"/>
      <c r="KTA22" s="98"/>
      <c r="KTB22" s="98"/>
      <c r="KTC22" s="98"/>
      <c r="KTD22" s="98"/>
      <c r="KTE22" s="98"/>
      <c r="KTF22" s="98"/>
      <c r="KTG22" s="98"/>
      <c r="KTH22" s="98"/>
      <c r="KTI22" s="98"/>
      <c r="KTJ22" s="98"/>
      <c r="KTK22" s="98"/>
      <c r="KTL22" s="98"/>
      <c r="KTM22" s="98"/>
      <c r="KTN22" s="98"/>
      <c r="KTO22" s="98"/>
      <c r="KTP22" s="98"/>
      <c r="KTQ22" s="98"/>
      <c r="KTR22" s="98"/>
      <c r="KTS22" s="98"/>
      <c r="KTT22" s="98"/>
      <c r="KTU22" s="98"/>
      <c r="KTV22" s="98"/>
      <c r="KTW22" s="98"/>
      <c r="KTX22" s="98"/>
      <c r="KTY22" s="98"/>
      <c r="KTZ22" s="98"/>
      <c r="KUA22" s="98"/>
      <c r="KUB22" s="98"/>
      <c r="KUC22" s="98"/>
      <c r="KUD22" s="98"/>
      <c r="KUE22" s="98"/>
      <c r="KUF22" s="98"/>
      <c r="KUG22" s="98"/>
      <c r="KUH22" s="98"/>
      <c r="KUI22" s="98"/>
      <c r="KUJ22" s="98"/>
      <c r="KUK22" s="98"/>
      <c r="KUL22" s="98"/>
      <c r="KUM22" s="98"/>
      <c r="KUN22" s="98"/>
      <c r="KUO22" s="98"/>
      <c r="KUP22" s="98"/>
      <c r="KUQ22" s="98"/>
      <c r="KUR22" s="98"/>
      <c r="KUS22" s="98"/>
      <c r="KUT22" s="98"/>
      <c r="KUU22" s="98"/>
      <c r="KUV22" s="98"/>
      <c r="KUW22" s="98"/>
      <c r="KUX22" s="98"/>
      <c r="KUY22" s="98"/>
      <c r="KUZ22" s="98"/>
      <c r="KVA22" s="98"/>
      <c r="KVB22" s="98"/>
      <c r="KVC22" s="98"/>
      <c r="KVD22" s="98"/>
      <c r="KVE22" s="98"/>
      <c r="KVF22" s="98"/>
      <c r="KVG22" s="98"/>
      <c r="KVH22" s="98"/>
      <c r="KVI22" s="98"/>
      <c r="KVJ22" s="98"/>
      <c r="KVK22" s="98"/>
      <c r="KVL22" s="98"/>
      <c r="KVM22" s="98"/>
      <c r="KVN22" s="98"/>
      <c r="KVO22" s="98"/>
      <c r="KVP22" s="98"/>
      <c r="KVQ22" s="98"/>
      <c r="KVR22" s="98"/>
      <c r="KVS22" s="98"/>
      <c r="KVT22" s="98"/>
      <c r="KVU22" s="98"/>
      <c r="KVV22" s="98"/>
      <c r="KVW22" s="98"/>
      <c r="KVX22" s="98"/>
      <c r="KVY22" s="98"/>
      <c r="KVZ22" s="98"/>
      <c r="KWA22" s="98"/>
      <c r="KWB22" s="98"/>
      <c r="KWC22" s="98"/>
      <c r="KWD22" s="98"/>
      <c r="KWE22" s="98"/>
      <c r="KWF22" s="98"/>
      <c r="KWG22" s="98"/>
      <c r="KWH22" s="98"/>
      <c r="KWI22" s="98"/>
      <c r="KWJ22" s="98"/>
      <c r="KWK22" s="98"/>
      <c r="KWL22" s="98"/>
      <c r="KWM22" s="98"/>
      <c r="KWN22" s="98"/>
      <c r="KWO22" s="98"/>
      <c r="KWP22" s="98"/>
      <c r="KWQ22" s="98"/>
      <c r="KWR22" s="98"/>
      <c r="KWS22" s="98"/>
      <c r="KWT22" s="98"/>
      <c r="KWU22" s="98"/>
      <c r="KWV22" s="98"/>
      <c r="KWW22" s="98"/>
      <c r="KWX22" s="98"/>
      <c r="KWY22" s="98"/>
      <c r="KWZ22" s="98"/>
      <c r="KXA22" s="98"/>
      <c r="KXB22" s="98"/>
      <c r="KXC22" s="98"/>
      <c r="KXD22" s="98"/>
      <c r="KXE22" s="98"/>
      <c r="KXF22" s="98"/>
      <c r="KXG22" s="98"/>
      <c r="KXH22" s="98"/>
      <c r="KXI22" s="98"/>
      <c r="KXJ22" s="98"/>
      <c r="KXK22" s="98"/>
      <c r="KXL22" s="98"/>
      <c r="KXM22" s="98"/>
      <c r="KXN22" s="98"/>
      <c r="KXO22" s="98"/>
      <c r="KXP22" s="98"/>
      <c r="KXQ22" s="98"/>
      <c r="KXR22" s="98"/>
      <c r="KXS22" s="98"/>
      <c r="KXT22" s="98"/>
      <c r="KXU22" s="98"/>
      <c r="KXV22" s="98"/>
      <c r="KXW22" s="98"/>
      <c r="KXX22" s="98"/>
      <c r="KXY22" s="98"/>
      <c r="KXZ22" s="98"/>
      <c r="KYA22" s="98"/>
      <c r="KYB22" s="98"/>
      <c r="KYC22" s="98"/>
      <c r="KYD22" s="98"/>
      <c r="KYE22" s="98"/>
      <c r="KYF22" s="98"/>
      <c r="KYG22" s="98"/>
      <c r="KYH22" s="98"/>
      <c r="KYI22" s="98"/>
      <c r="KYJ22" s="98"/>
      <c r="KYK22" s="98"/>
      <c r="KYL22" s="98"/>
      <c r="KYM22" s="98"/>
      <c r="KYN22" s="98"/>
      <c r="KYO22" s="98"/>
      <c r="KYP22" s="98"/>
      <c r="KYQ22" s="98"/>
      <c r="KYR22" s="98"/>
      <c r="KYS22" s="98"/>
      <c r="KYT22" s="98"/>
      <c r="KYU22" s="98"/>
      <c r="KYV22" s="98"/>
      <c r="KYW22" s="98"/>
      <c r="KYX22" s="98"/>
      <c r="KYY22" s="98"/>
      <c r="KYZ22" s="98"/>
      <c r="KZA22" s="98"/>
      <c r="KZB22" s="98"/>
      <c r="KZC22" s="98"/>
      <c r="KZD22" s="98"/>
      <c r="KZE22" s="98"/>
      <c r="KZF22" s="98"/>
      <c r="KZG22" s="98"/>
      <c r="KZH22" s="98"/>
      <c r="KZI22" s="98"/>
      <c r="KZJ22" s="98"/>
      <c r="KZK22" s="98"/>
      <c r="KZL22" s="98"/>
      <c r="KZM22" s="98"/>
      <c r="KZN22" s="98"/>
      <c r="KZO22" s="98"/>
      <c r="KZP22" s="98"/>
      <c r="KZQ22" s="98"/>
      <c r="KZR22" s="98"/>
      <c r="KZS22" s="98"/>
      <c r="KZT22" s="98"/>
      <c r="KZU22" s="98"/>
      <c r="KZV22" s="98"/>
      <c r="KZW22" s="98"/>
      <c r="KZX22" s="98"/>
      <c r="KZY22" s="98"/>
      <c r="KZZ22" s="98"/>
      <c r="LAA22" s="98"/>
      <c r="LAB22" s="98"/>
      <c r="LAC22" s="98"/>
      <c r="LAD22" s="98"/>
      <c r="LAE22" s="98"/>
      <c r="LAF22" s="98"/>
      <c r="LAG22" s="98"/>
      <c r="LAH22" s="98"/>
      <c r="LAI22" s="98"/>
      <c r="LAJ22" s="98"/>
      <c r="LAK22" s="98"/>
      <c r="LAL22" s="98"/>
      <c r="LAM22" s="98"/>
      <c r="LAN22" s="98"/>
      <c r="LAO22" s="98"/>
      <c r="LAP22" s="98"/>
      <c r="LAQ22" s="98"/>
      <c r="LAR22" s="98"/>
      <c r="LAS22" s="98"/>
      <c r="LAT22" s="98"/>
      <c r="LAU22" s="98"/>
      <c r="LAV22" s="98"/>
      <c r="LAW22" s="98"/>
      <c r="LAX22" s="98"/>
      <c r="LAY22" s="98"/>
      <c r="LAZ22" s="98"/>
      <c r="LBA22" s="98"/>
      <c r="LBB22" s="98"/>
      <c r="LBC22" s="98"/>
      <c r="LBD22" s="98"/>
      <c r="LBE22" s="98"/>
      <c r="LBF22" s="98"/>
      <c r="LBG22" s="98"/>
      <c r="LBH22" s="98"/>
      <c r="LBI22" s="98"/>
      <c r="LBJ22" s="98"/>
      <c r="LBK22" s="98"/>
      <c r="LBL22" s="98"/>
      <c r="LBM22" s="98"/>
      <c r="LBN22" s="98"/>
      <c r="LBO22" s="98"/>
      <c r="LBP22" s="98"/>
      <c r="LBQ22" s="98"/>
      <c r="LBR22" s="98"/>
      <c r="LBS22" s="98"/>
      <c r="LBT22" s="98"/>
      <c r="LBU22" s="98"/>
      <c r="LBV22" s="98"/>
      <c r="LBW22" s="98"/>
      <c r="LBX22" s="98"/>
      <c r="LBY22" s="98"/>
      <c r="LBZ22" s="98"/>
      <c r="LCA22" s="98"/>
      <c r="LCB22" s="98"/>
      <c r="LCC22" s="98"/>
      <c r="LCD22" s="98"/>
      <c r="LCE22" s="98"/>
      <c r="LCF22" s="98"/>
      <c r="LCG22" s="98"/>
      <c r="LCH22" s="98"/>
      <c r="LCI22" s="98"/>
      <c r="LCJ22" s="98"/>
      <c r="LCK22" s="98"/>
      <c r="LCL22" s="98"/>
      <c r="LCM22" s="98"/>
      <c r="LCN22" s="98"/>
      <c r="LCO22" s="98"/>
      <c r="LCP22" s="98"/>
      <c r="LCQ22" s="98"/>
      <c r="LCR22" s="98"/>
      <c r="LCS22" s="98"/>
      <c r="LCT22" s="98"/>
      <c r="LCU22" s="98"/>
      <c r="LCV22" s="98"/>
      <c r="LCW22" s="98"/>
      <c r="LCX22" s="98"/>
      <c r="LCY22" s="98"/>
      <c r="LCZ22" s="98"/>
      <c r="LDA22" s="98"/>
      <c r="LDB22" s="98"/>
      <c r="LDC22" s="98"/>
      <c r="LDD22" s="98"/>
      <c r="LDE22" s="98"/>
      <c r="LDF22" s="98"/>
      <c r="LDG22" s="98"/>
      <c r="LDH22" s="98"/>
      <c r="LDI22" s="98"/>
      <c r="LDJ22" s="98"/>
      <c r="LDK22" s="98"/>
      <c r="LDL22" s="98"/>
      <c r="LDM22" s="98"/>
      <c r="LDN22" s="98"/>
      <c r="LDO22" s="98"/>
      <c r="LDP22" s="98"/>
      <c r="LDQ22" s="98"/>
      <c r="LDR22" s="98"/>
      <c r="LDS22" s="98"/>
      <c r="LDT22" s="98"/>
      <c r="LDU22" s="98"/>
      <c r="LDV22" s="98"/>
      <c r="LDW22" s="98"/>
      <c r="LDX22" s="98"/>
      <c r="LDY22" s="98"/>
      <c r="LDZ22" s="98"/>
      <c r="LEA22" s="98"/>
      <c r="LEB22" s="98"/>
      <c r="LEC22" s="98"/>
      <c r="LED22" s="98"/>
      <c r="LEE22" s="98"/>
      <c r="LEF22" s="98"/>
      <c r="LEG22" s="98"/>
      <c r="LEH22" s="98"/>
      <c r="LEI22" s="98"/>
      <c r="LEJ22" s="98"/>
      <c r="LEK22" s="98"/>
      <c r="LEL22" s="98"/>
      <c r="LEM22" s="98"/>
      <c r="LEN22" s="98"/>
      <c r="LEO22" s="98"/>
      <c r="LEP22" s="98"/>
      <c r="LEQ22" s="98"/>
      <c r="LER22" s="98"/>
      <c r="LES22" s="98"/>
      <c r="LET22" s="98"/>
      <c r="LEU22" s="98"/>
      <c r="LEV22" s="98"/>
      <c r="LEW22" s="98"/>
      <c r="LEX22" s="98"/>
      <c r="LEY22" s="98"/>
      <c r="LEZ22" s="98"/>
      <c r="LFA22" s="98"/>
      <c r="LFB22" s="98"/>
      <c r="LFC22" s="98"/>
      <c r="LFD22" s="98"/>
      <c r="LFE22" s="98"/>
      <c r="LFF22" s="98"/>
      <c r="LFG22" s="98"/>
      <c r="LFH22" s="98"/>
      <c r="LFI22" s="98"/>
      <c r="LFJ22" s="98"/>
      <c r="LFK22" s="98"/>
      <c r="LFL22" s="98"/>
      <c r="LFM22" s="98"/>
      <c r="LFN22" s="98"/>
      <c r="LFO22" s="98"/>
      <c r="LFP22" s="98"/>
      <c r="LFQ22" s="98"/>
      <c r="LFR22" s="98"/>
      <c r="LFS22" s="98"/>
      <c r="LFT22" s="98"/>
      <c r="LFU22" s="98"/>
      <c r="LFV22" s="98"/>
      <c r="LFW22" s="98"/>
      <c r="LFX22" s="98"/>
      <c r="LFY22" s="98"/>
      <c r="LFZ22" s="98"/>
      <c r="LGA22" s="98"/>
      <c r="LGB22" s="98"/>
      <c r="LGC22" s="98"/>
      <c r="LGD22" s="98"/>
      <c r="LGE22" s="98"/>
      <c r="LGF22" s="98"/>
      <c r="LGG22" s="98"/>
      <c r="LGH22" s="98"/>
      <c r="LGI22" s="98"/>
      <c r="LGJ22" s="98"/>
      <c r="LGK22" s="98"/>
      <c r="LGL22" s="98"/>
      <c r="LGM22" s="98"/>
      <c r="LGN22" s="98"/>
      <c r="LGO22" s="98"/>
      <c r="LGP22" s="98"/>
      <c r="LGQ22" s="98"/>
      <c r="LGR22" s="98"/>
      <c r="LGS22" s="98"/>
      <c r="LGT22" s="98"/>
      <c r="LGU22" s="98"/>
      <c r="LGV22" s="98"/>
      <c r="LGW22" s="98"/>
      <c r="LGX22" s="98"/>
      <c r="LGY22" s="98"/>
      <c r="LGZ22" s="98"/>
      <c r="LHA22" s="98"/>
      <c r="LHB22" s="98"/>
      <c r="LHC22" s="98"/>
      <c r="LHD22" s="98"/>
      <c r="LHE22" s="98"/>
      <c r="LHF22" s="98"/>
      <c r="LHG22" s="98"/>
      <c r="LHH22" s="98"/>
      <c r="LHI22" s="98"/>
      <c r="LHJ22" s="98"/>
      <c r="LHK22" s="98"/>
      <c r="LHL22" s="98"/>
      <c r="LHM22" s="98"/>
      <c r="LHN22" s="98"/>
      <c r="LHO22" s="98"/>
      <c r="LHP22" s="98"/>
      <c r="LHQ22" s="98"/>
      <c r="LHR22" s="98"/>
      <c r="LHS22" s="98"/>
      <c r="LHT22" s="98"/>
      <c r="LHU22" s="98"/>
      <c r="LHV22" s="98"/>
      <c r="LHW22" s="98"/>
      <c r="LHX22" s="98"/>
      <c r="LHY22" s="98"/>
      <c r="LHZ22" s="98"/>
      <c r="LIA22" s="98"/>
      <c r="LIB22" s="98"/>
      <c r="LIC22" s="98"/>
      <c r="LID22" s="98"/>
      <c r="LIE22" s="98"/>
      <c r="LIF22" s="98"/>
      <c r="LIG22" s="98"/>
      <c r="LIH22" s="98"/>
      <c r="LII22" s="98"/>
      <c r="LIJ22" s="98"/>
      <c r="LIK22" s="98"/>
      <c r="LIL22" s="98"/>
      <c r="LIM22" s="98"/>
      <c r="LIN22" s="98"/>
      <c r="LIO22" s="98"/>
      <c r="LIP22" s="98"/>
      <c r="LIQ22" s="98"/>
      <c r="LIR22" s="98"/>
      <c r="LIS22" s="98"/>
      <c r="LIT22" s="98"/>
      <c r="LIU22" s="98"/>
      <c r="LIV22" s="98"/>
      <c r="LIW22" s="98"/>
      <c r="LIX22" s="98"/>
      <c r="LIY22" s="98"/>
      <c r="LIZ22" s="98"/>
      <c r="LJA22" s="98"/>
      <c r="LJB22" s="98"/>
      <c r="LJC22" s="98"/>
      <c r="LJD22" s="98"/>
      <c r="LJE22" s="98"/>
      <c r="LJF22" s="98"/>
      <c r="LJG22" s="98"/>
      <c r="LJH22" s="98"/>
      <c r="LJI22" s="98"/>
      <c r="LJJ22" s="98"/>
      <c r="LJK22" s="98"/>
      <c r="LJL22" s="98"/>
      <c r="LJM22" s="98"/>
      <c r="LJN22" s="98"/>
      <c r="LJO22" s="98"/>
      <c r="LJP22" s="98"/>
      <c r="LJQ22" s="98"/>
      <c r="LJR22" s="98"/>
      <c r="LJS22" s="98"/>
      <c r="LJT22" s="98"/>
      <c r="LJU22" s="98"/>
      <c r="LJV22" s="98"/>
      <c r="LJW22" s="98"/>
      <c r="LJX22" s="98"/>
      <c r="LJY22" s="98"/>
      <c r="LJZ22" s="98"/>
      <c r="LKA22" s="98"/>
      <c r="LKB22" s="98"/>
      <c r="LKC22" s="98"/>
      <c r="LKD22" s="98"/>
      <c r="LKE22" s="98"/>
      <c r="LKF22" s="98"/>
      <c r="LKG22" s="98"/>
      <c r="LKH22" s="98"/>
      <c r="LKI22" s="98"/>
      <c r="LKJ22" s="98"/>
      <c r="LKK22" s="98"/>
      <c r="LKL22" s="98"/>
      <c r="LKM22" s="98"/>
      <c r="LKN22" s="98"/>
      <c r="LKO22" s="98"/>
      <c r="LKP22" s="98"/>
      <c r="LKQ22" s="98"/>
      <c r="LKR22" s="98"/>
      <c r="LKS22" s="98"/>
      <c r="LKT22" s="98"/>
      <c r="LKU22" s="98"/>
      <c r="LKV22" s="98"/>
      <c r="LKW22" s="98"/>
      <c r="LKX22" s="98"/>
      <c r="LKY22" s="98"/>
      <c r="LKZ22" s="98"/>
      <c r="LLA22" s="98"/>
      <c r="LLB22" s="98"/>
      <c r="LLC22" s="98"/>
      <c r="LLD22" s="98"/>
      <c r="LLE22" s="98"/>
      <c r="LLF22" s="98"/>
      <c r="LLG22" s="98"/>
      <c r="LLH22" s="98"/>
      <c r="LLI22" s="98"/>
      <c r="LLJ22" s="98"/>
      <c r="LLK22" s="98"/>
      <c r="LLL22" s="98"/>
      <c r="LLM22" s="98"/>
      <c r="LLN22" s="98"/>
      <c r="LLO22" s="98"/>
      <c r="LLP22" s="98"/>
      <c r="LLQ22" s="98"/>
      <c r="LLR22" s="98"/>
      <c r="LLS22" s="98"/>
      <c r="LLT22" s="98"/>
      <c r="LLU22" s="98"/>
      <c r="LLV22" s="98"/>
      <c r="LLW22" s="98"/>
      <c r="LLX22" s="98"/>
      <c r="LLY22" s="98"/>
      <c r="LLZ22" s="98"/>
      <c r="LMA22" s="98"/>
      <c r="LMB22" s="98"/>
      <c r="LMC22" s="98"/>
      <c r="LMD22" s="98"/>
      <c r="LME22" s="98"/>
      <c r="LMF22" s="98"/>
      <c r="LMG22" s="98"/>
      <c r="LMH22" s="98"/>
      <c r="LMI22" s="98"/>
      <c r="LMJ22" s="98"/>
      <c r="LMK22" s="98"/>
      <c r="LML22" s="98"/>
      <c r="LMM22" s="98"/>
      <c r="LMN22" s="98"/>
      <c r="LMO22" s="98"/>
      <c r="LMP22" s="98"/>
      <c r="LMQ22" s="98"/>
      <c r="LMR22" s="98"/>
      <c r="LMS22" s="98"/>
      <c r="LMT22" s="98"/>
      <c r="LMU22" s="98"/>
      <c r="LMV22" s="98"/>
      <c r="LMW22" s="98"/>
      <c r="LMX22" s="98"/>
      <c r="LMY22" s="98"/>
      <c r="LMZ22" s="98"/>
      <c r="LNA22" s="98"/>
      <c r="LNB22" s="98"/>
      <c r="LNC22" s="98"/>
      <c r="LND22" s="98"/>
      <c r="LNE22" s="98"/>
      <c r="LNF22" s="98"/>
      <c r="LNG22" s="98"/>
      <c r="LNH22" s="98"/>
      <c r="LNI22" s="98"/>
      <c r="LNJ22" s="98"/>
      <c r="LNK22" s="98"/>
      <c r="LNL22" s="98"/>
      <c r="LNM22" s="98"/>
      <c r="LNN22" s="98"/>
      <c r="LNO22" s="98"/>
      <c r="LNP22" s="98"/>
      <c r="LNQ22" s="98"/>
      <c r="LNR22" s="98"/>
      <c r="LNS22" s="98"/>
      <c r="LNT22" s="98"/>
      <c r="LNU22" s="98"/>
      <c r="LNV22" s="98"/>
      <c r="LNW22" s="98"/>
      <c r="LNX22" s="98"/>
      <c r="LNY22" s="98"/>
      <c r="LNZ22" s="98"/>
      <c r="LOA22" s="98"/>
      <c r="LOB22" s="98"/>
      <c r="LOC22" s="98"/>
      <c r="LOD22" s="98"/>
      <c r="LOE22" s="98"/>
      <c r="LOF22" s="98"/>
      <c r="LOG22" s="98"/>
      <c r="LOH22" s="98"/>
      <c r="LOI22" s="98"/>
      <c r="LOJ22" s="98"/>
      <c r="LOK22" s="98"/>
      <c r="LOL22" s="98"/>
      <c r="LOM22" s="98"/>
      <c r="LON22" s="98"/>
      <c r="LOO22" s="98"/>
      <c r="LOP22" s="98"/>
      <c r="LOQ22" s="98"/>
      <c r="LOR22" s="98"/>
      <c r="LOS22" s="98"/>
      <c r="LOT22" s="98"/>
      <c r="LOU22" s="98"/>
      <c r="LOV22" s="98"/>
      <c r="LOW22" s="98"/>
      <c r="LOX22" s="98"/>
      <c r="LOY22" s="98"/>
      <c r="LOZ22" s="98"/>
      <c r="LPA22" s="98"/>
      <c r="LPB22" s="98"/>
      <c r="LPC22" s="98"/>
      <c r="LPD22" s="98"/>
      <c r="LPE22" s="98"/>
      <c r="LPF22" s="98"/>
      <c r="LPG22" s="98"/>
      <c r="LPH22" s="98"/>
      <c r="LPI22" s="98"/>
      <c r="LPJ22" s="98"/>
      <c r="LPK22" s="98"/>
      <c r="LPL22" s="98"/>
      <c r="LPM22" s="98"/>
      <c r="LPN22" s="98"/>
      <c r="LPO22" s="98"/>
      <c r="LPP22" s="98"/>
      <c r="LPQ22" s="98"/>
      <c r="LPR22" s="98"/>
      <c r="LPS22" s="98"/>
      <c r="LPT22" s="98"/>
      <c r="LPU22" s="98"/>
      <c r="LPV22" s="98"/>
      <c r="LPW22" s="98"/>
      <c r="LPX22" s="98"/>
      <c r="LPY22" s="98"/>
      <c r="LPZ22" s="98"/>
      <c r="LQA22" s="98"/>
      <c r="LQB22" s="98"/>
      <c r="LQC22" s="98"/>
      <c r="LQD22" s="98"/>
      <c r="LQE22" s="98"/>
      <c r="LQF22" s="98"/>
      <c r="LQG22" s="98"/>
      <c r="LQH22" s="98"/>
      <c r="LQI22" s="98"/>
      <c r="LQJ22" s="98"/>
      <c r="LQK22" s="98"/>
      <c r="LQL22" s="98"/>
      <c r="LQM22" s="98"/>
      <c r="LQN22" s="98"/>
      <c r="LQO22" s="98"/>
      <c r="LQP22" s="98"/>
      <c r="LQQ22" s="98"/>
      <c r="LQR22" s="98"/>
      <c r="LQS22" s="98"/>
      <c r="LQT22" s="98"/>
      <c r="LQU22" s="98"/>
      <c r="LQV22" s="98"/>
      <c r="LQW22" s="98"/>
      <c r="LQX22" s="98"/>
      <c r="LQY22" s="98"/>
      <c r="LQZ22" s="98"/>
      <c r="LRA22" s="98"/>
      <c r="LRB22" s="98"/>
      <c r="LRC22" s="98"/>
      <c r="LRD22" s="98"/>
      <c r="LRE22" s="98"/>
      <c r="LRF22" s="98"/>
      <c r="LRG22" s="98"/>
      <c r="LRH22" s="98"/>
      <c r="LRI22" s="98"/>
      <c r="LRJ22" s="98"/>
      <c r="LRK22" s="98"/>
      <c r="LRL22" s="98"/>
      <c r="LRM22" s="98"/>
      <c r="LRN22" s="98"/>
      <c r="LRO22" s="98"/>
      <c r="LRP22" s="98"/>
      <c r="LRQ22" s="98"/>
      <c r="LRR22" s="98"/>
      <c r="LRS22" s="98"/>
      <c r="LRT22" s="98"/>
      <c r="LRU22" s="98"/>
      <c r="LRV22" s="98"/>
      <c r="LRW22" s="98"/>
      <c r="LRX22" s="98"/>
      <c r="LRY22" s="98"/>
      <c r="LRZ22" s="98"/>
      <c r="LSA22" s="98"/>
      <c r="LSB22" s="98"/>
      <c r="LSC22" s="98"/>
      <c r="LSD22" s="98"/>
      <c r="LSE22" s="98"/>
      <c r="LSF22" s="98"/>
      <c r="LSG22" s="98"/>
      <c r="LSH22" s="98"/>
      <c r="LSI22" s="98"/>
      <c r="LSJ22" s="98"/>
      <c r="LSK22" s="98"/>
      <c r="LSL22" s="98"/>
      <c r="LSM22" s="98"/>
      <c r="LSN22" s="98"/>
      <c r="LSO22" s="98"/>
      <c r="LSP22" s="98"/>
      <c r="LSQ22" s="98"/>
      <c r="LSR22" s="98"/>
      <c r="LSS22" s="98"/>
      <c r="LST22" s="98"/>
      <c r="LSU22" s="98"/>
      <c r="LSV22" s="98"/>
      <c r="LSW22" s="98"/>
      <c r="LSX22" s="98"/>
      <c r="LSY22" s="98"/>
      <c r="LSZ22" s="98"/>
      <c r="LTA22" s="98"/>
      <c r="LTB22" s="98"/>
      <c r="LTC22" s="98"/>
      <c r="LTD22" s="98"/>
      <c r="LTE22" s="98"/>
      <c r="LTF22" s="98"/>
      <c r="LTG22" s="98"/>
      <c r="LTH22" s="98"/>
      <c r="LTI22" s="98"/>
      <c r="LTJ22" s="98"/>
      <c r="LTK22" s="98"/>
      <c r="LTL22" s="98"/>
      <c r="LTM22" s="98"/>
      <c r="LTN22" s="98"/>
      <c r="LTO22" s="98"/>
      <c r="LTP22" s="98"/>
      <c r="LTQ22" s="98"/>
      <c r="LTR22" s="98"/>
      <c r="LTS22" s="98"/>
      <c r="LTT22" s="98"/>
      <c r="LTU22" s="98"/>
      <c r="LTV22" s="98"/>
      <c r="LTW22" s="98"/>
      <c r="LTX22" s="98"/>
      <c r="LTY22" s="98"/>
      <c r="LTZ22" s="98"/>
      <c r="LUA22" s="98"/>
      <c r="LUB22" s="98"/>
      <c r="LUC22" s="98"/>
      <c r="LUD22" s="98"/>
      <c r="LUE22" s="98"/>
      <c r="LUF22" s="98"/>
      <c r="LUG22" s="98"/>
      <c r="LUH22" s="98"/>
      <c r="LUI22" s="98"/>
      <c r="LUJ22" s="98"/>
      <c r="LUK22" s="98"/>
      <c r="LUL22" s="98"/>
      <c r="LUM22" s="98"/>
      <c r="LUN22" s="98"/>
      <c r="LUO22" s="98"/>
      <c r="LUP22" s="98"/>
      <c r="LUQ22" s="98"/>
      <c r="LUR22" s="98"/>
      <c r="LUS22" s="98"/>
      <c r="LUT22" s="98"/>
      <c r="LUU22" s="98"/>
      <c r="LUV22" s="98"/>
      <c r="LUW22" s="98"/>
      <c r="LUX22" s="98"/>
      <c r="LUY22" s="98"/>
      <c r="LUZ22" s="98"/>
      <c r="LVA22" s="98"/>
      <c r="LVB22" s="98"/>
      <c r="LVC22" s="98"/>
      <c r="LVD22" s="98"/>
      <c r="LVE22" s="98"/>
      <c r="LVF22" s="98"/>
      <c r="LVG22" s="98"/>
      <c r="LVH22" s="98"/>
      <c r="LVI22" s="98"/>
      <c r="LVJ22" s="98"/>
      <c r="LVK22" s="98"/>
      <c r="LVL22" s="98"/>
      <c r="LVM22" s="98"/>
      <c r="LVN22" s="98"/>
      <c r="LVO22" s="98"/>
      <c r="LVP22" s="98"/>
      <c r="LVQ22" s="98"/>
      <c r="LVR22" s="98"/>
      <c r="LVS22" s="98"/>
      <c r="LVT22" s="98"/>
      <c r="LVU22" s="98"/>
      <c r="LVV22" s="98"/>
      <c r="LVW22" s="98"/>
      <c r="LVX22" s="98"/>
      <c r="LVY22" s="98"/>
      <c r="LVZ22" s="98"/>
      <c r="LWA22" s="98"/>
      <c r="LWB22" s="98"/>
      <c r="LWC22" s="98"/>
      <c r="LWD22" s="98"/>
      <c r="LWE22" s="98"/>
      <c r="LWF22" s="98"/>
      <c r="LWG22" s="98"/>
      <c r="LWH22" s="98"/>
      <c r="LWI22" s="98"/>
      <c r="LWJ22" s="98"/>
      <c r="LWK22" s="98"/>
      <c r="LWL22" s="98"/>
      <c r="LWM22" s="98"/>
      <c r="LWN22" s="98"/>
      <c r="LWO22" s="98"/>
      <c r="LWP22" s="98"/>
      <c r="LWQ22" s="98"/>
      <c r="LWR22" s="98"/>
      <c r="LWS22" s="98"/>
      <c r="LWT22" s="98"/>
      <c r="LWU22" s="98"/>
      <c r="LWV22" s="98"/>
      <c r="LWW22" s="98"/>
      <c r="LWX22" s="98"/>
      <c r="LWY22" s="98"/>
      <c r="LWZ22" s="98"/>
      <c r="LXA22" s="98"/>
      <c r="LXB22" s="98"/>
      <c r="LXC22" s="98"/>
      <c r="LXD22" s="98"/>
      <c r="LXE22" s="98"/>
      <c r="LXF22" s="98"/>
      <c r="LXG22" s="98"/>
      <c r="LXH22" s="98"/>
      <c r="LXI22" s="98"/>
      <c r="LXJ22" s="98"/>
      <c r="LXK22" s="98"/>
      <c r="LXL22" s="98"/>
      <c r="LXM22" s="98"/>
      <c r="LXN22" s="98"/>
      <c r="LXO22" s="98"/>
      <c r="LXP22" s="98"/>
      <c r="LXQ22" s="98"/>
      <c r="LXR22" s="98"/>
      <c r="LXS22" s="98"/>
      <c r="LXT22" s="98"/>
      <c r="LXU22" s="98"/>
      <c r="LXV22" s="98"/>
      <c r="LXW22" s="98"/>
      <c r="LXX22" s="98"/>
      <c r="LXY22" s="98"/>
      <c r="LXZ22" s="98"/>
      <c r="LYA22" s="98"/>
      <c r="LYB22" s="98"/>
      <c r="LYC22" s="98"/>
      <c r="LYD22" s="98"/>
      <c r="LYE22" s="98"/>
      <c r="LYF22" s="98"/>
      <c r="LYG22" s="98"/>
      <c r="LYH22" s="98"/>
      <c r="LYI22" s="98"/>
      <c r="LYJ22" s="98"/>
      <c r="LYK22" s="98"/>
      <c r="LYL22" s="98"/>
      <c r="LYM22" s="98"/>
      <c r="LYN22" s="98"/>
      <c r="LYO22" s="98"/>
      <c r="LYP22" s="98"/>
      <c r="LYQ22" s="98"/>
      <c r="LYR22" s="98"/>
      <c r="LYS22" s="98"/>
      <c r="LYT22" s="98"/>
      <c r="LYU22" s="98"/>
      <c r="LYV22" s="98"/>
      <c r="LYW22" s="98"/>
      <c r="LYX22" s="98"/>
      <c r="LYY22" s="98"/>
      <c r="LYZ22" s="98"/>
      <c r="LZA22" s="98"/>
      <c r="LZB22" s="98"/>
      <c r="LZC22" s="98"/>
      <c r="LZD22" s="98"/>
      <c r="LZE22" s="98"/>
      <c r="LZF22" s="98"/>
      <c r="LZG22" s="98"/>
      <c r="LZH22" s="98"/>
      <c r="LZI22" s="98"/>
      <c r="LZJ22" s="98"/>
      <c r="LZK22" s="98"/>
      <c r="LZL22" s="98"/>
      <c r="LZM22" s="98"/>
      <c r="LZN22" s="98"/>
      <c r="LZO22" s="98"/>
      <c r="LZP22" s="98"/>
      <c r="LZQ22" s="98"/>
      <c r="LZR22" s="98"/>
      <c r="LZS22" s="98"/>
      <c r="LZT22" s="98"/>
      <c r="LZU22" s="98"/>
      <c r="LZV22" s="98"/>
      <c r="LZW22" s="98"/>
      <c r="LZX22" s="98"/>
      <c r="LZY22" s="98"/>
      <c r="LZZ22" s="98"/>
      <c r="MAA22" s="98"/>
      <c r="MAB22" s="98"/>
      <c r="MAC22" s="98"/>
      <c r="MAD22" s="98"/>
      <c r="MAE22" s="98"/>
      <c r="MAF22" s="98"/>
      <c r="MAG22" s="98"/>
      <c r="MAH22" s="98"/>
      <c r="MAI22" s="98"/>
      <c r="MAJ22" s="98"/>
      <c r="MAK22" s="98"/>
      <c r="MAL22" s="98"/>
      <c r="MAM22" s="98"/>
      <c r="MAN22" s="98"/>
      <c r="MAO22" s="98"/>
      <c r="MAP22" s="98"/>
      <c r="MAQ22" s="98"/>
      <c r="MAR22" s="98"/>
      <c r="MAS22" s="98"/>
      <c r="MAT22" s="98"/>
      <c r="MAU22" s="98"/>
      <c r="MAV22" s="98"/>
      <c r="MAW22" s="98"/>
      <c r="MAX22" s="98"/>
      <c r="MAY22" s="98"/>
      <c r="MAZ22" s="98"/>
      <c r="MBA22" s="98"/>
      <c r="MBB22" s="98"/>
      <c r="MBC22" s="98"/>
      <c r="MBD22" s="98"/>
      <c r="MBE22" s="98"/>
      <c r="MBF22" s="98"/>
      <c r="MBG22" s="98"/>
      <c r="MBH22" s="98"/>
      <c r="MBI22" s="98"/>
      <c r="MBJ22" s="98"/>
      <c r="MBK22" s="98"/>
      <c r="MBL22" s="98"/>
      <c r="MBM22" s="98"/>
      <c r="MBN22" s="98"/>
      <c r="MBO22" s="98"/>
      <c r="MBP22" s="98"/>
      <c r="MBQ22" s="98"/>
      <c r="MBR22" s="98"/>
      <c r="MBS22" s="98"/>
      <c r="MBT22" s="98"/>
      <c r="MBU22" s="98"/>
      <c r="MBV22" s="98"/>
      <c r="MBW22" s="98"/>
      <c r="MBX22" s="98"/>
      <c r="MBY22" s="98"/>
      <c r="MBZ22" s="98"/>
      <c r="MCA22" s="98"/>
      <c r="MCB22" s="98"/>
      <c r="MCC22" s="98"/>
      <c r="MCD22" s="98"/>
      <c r="MCE22" s="98"/>
      <c r="MCF22" s="98"/>
      <c r="MCG22" s="98"/>
      <c r="MCH22" s="98"/>
      <c r="MCI22" s="98"/>
      <c r="MCJ22" s="98"/>
      <c r="MCK22" s="98"/>
      <c r="MCL22" s="98"/>
      <c r="MCM22" s="98"/>
      <c r="MCN22" s="98"/>
      <c r="MCO22" s="98"/>
      <c r="MCP22" s="98"/>
      <c r="MCQ22" s="98"/>
      <c r="MCR22" s="98"/>
      <c r="MCS22" s="98"/>
      <c r="MCT22" s="98"/>
      <c r="MCU22" s="98"/>
      <c r="MCV22" s="98"/>
      <c r="MCW22" s="98"/>
      <c r="MCX22" s="98"/>
      <c r="MCY22" s="98"/>
      <c r="MCZ22" s="98"/>
      <c r="MDA22" s="98"/>
      <c r="MDB22" s="98"/>
      <c r="MDC22" s="98"/>
      <c r="MDD22" s="98"/>
      <c r="MDE22" s="98"/>
      <c r="MDF22" s="98"/>
      <c r="MDG22" s="98"/>
      <c r="MDH22" s="98"/>
      <c r="MDI22" s="98"/>
      <c r="MDJ22" s="98"/>
      <c r="MDK22" s="98"/>
      <c r="MDL22" s="98"/>
      <c r="MDM22" s="98"/>
      <c r="MDN22" s="98"/>
      <c r="MDO22" s="98"/>
      <c r="MDP22" s="98"/>
      <c r="MDQ22" s="98"/>
      <c r="MDR22" s="98"/>
      <c r="MDS22" s="98"/>
      <c r="MDT22" s="98"/>
      <c r="MDU22" s="98"/>
      <c r="MDV22" s="98"/>
      <c r="MDW22" s="98"/>
      <c r="MDX22" s="98"/>
      <c r="MDY22" s="98"/>
      <c r="MDZ22" s="98"/>
      <c r="MEA22" s="98"/>
      <c r="MEB22" s="98"/>
      <c r="MEC22" s="98"/>
      <c r="MED22" s="98"/>
      <c r="MEE22" s="98"/>
      <c r="MEF22" s="98"/>
      <c r="MEG22" s="98"/>
      <c r="MEH22" s="98"/>
      <c r="MEI22" s="98"/>
      <c r="MEJ22" s="98"/>
      <c r="MEK22" s="98"/>
      <c r="MEL22" s="98"/>
      <c r="MEM22" s="98"/>
      <c r="MEN22" s="98"/>
      <c r="MEO22" s="98"/>
      <c r="MEP22" s="98"/>
      <c r="MEQ22" s="98"/>
      <c r="MER22" s="98"/>
      <c r="MES22" s="98"/>
      <c r="MET22" s="98"/>
      <c r="MEU22" s="98"/>
      <c r="MEV22" s="98"/>
      <c r="MEW22" s="98"/>
      <c r="MEX22" s="98"/>
      <c r="MEY22" s="98"/>
      <c r="MEZ22" s="98"/>
      <c r="MFA22" s="98"/>
      <c r="MFB22" s="98"/>
      <c r="MFC22" s="98"/>
      <c r="MFD22" s="98"/>
      <c r="MFE22" s="98"/>
      <c r="MFF22" s="98"/>
      <c r="MFG22" s="98"/>
      <c r="MFH22" s="98"/>
      <c r="MFI22" s="98"/>
      <c r="MFJ22" s="98"/>
      <c r="MFK22" s="98"/>
      <c r="MFL22" s="98"/>
      <c r="MFM22" s="98"/>
      <c r="MFN22" s="98"/>
      <c r="MFO22" s="98"/>
      <c r="MFP22" s="98"/>
      <c r="MFQ22" s="98"/>
      <c r="MFR22" s="98"/>
      <c r="MFS22" s="98"/>
      <c r="MFT22" s="98"/>
      <c r="MFU22" s="98"/>
      <c r="MFV22" s="98"/>
      <c r="MFW22" s="98"/>
      <c r="MFX22" s="98"/>
      <c r="MFY22" s="98"/>
      <c r="MFZ22" s="98"/>
      <c r="MGA22" s="98"/>
      <c r="MGB22" s="98"/>
      <c r="MGC22" s="98"/>
      <c r="MGD22" s="98"/>
      <c r="MGE22" s="98"/>
      <c r="MGF22" s="98"/>
      <c r="MGG22" s="98"/>
      <c r="MGH22" s="98"/>
      <c r="MGI22" s="98"/>
      <c r="MGJ22" s="98"/>
      <c r="MGK22" s="98"/>
      <c r="MGL22" s="98"/>
      <c r="MGM22" s="98"/>
      <c r="MGN22" s="98"/>
      <c r="MGO22" s="98"/>
      <c r="MGP22" s="98"/>
      <c r="MGQ22" s="98"/>
      <c r="MGR22" s="98"/>
      <c r="MGS22" s="98"/>
      <c r="MGT22" s="98"/>
      <c r="MGU22" s="98"/>
      <c r="MGV22" s="98"/>
      <c r="MGW22" s="98"/>
      <c r="MGX22" s="98"/>
      <c r="MGY22" s="98"/>
      <c r="MGZ22" s="98"/>
      <c r="MHA22" s="98"/>
      <c r="MHB22" s="98"/>
      <c r="MHC22" s="98"/>
      <c r="MHD22" s="98"/>
      <c r="MHE22" s="98"/>
      <c r="MHF22" s="98"/>
      <c r="MHG22" s="98"/>
      <c r="MHH22" s="98"/>
      <c r="MHI22" s="98"/>
      <c r="MHJ22" s="98"/>
      <c r="MHK22" s="98"/>
      <c r="MHL22" s="98"/>
      <c r="MHM22" s="98"/>
      <c r="MHN22" s="98"/>
      <c r="MHO22" s="98"/>
      <c r="MHP22" s="98"/>
      <c r="MHQ22" s="98"/>
      <c r="MHR22" s="98"/>
      <c r="MHS22" s="98"/>
      <c r="MHT22" s="98"/>
      <c r="MHU22" s="98"/>
      <c r="MHV22" s="98"/>
      <c r="MHW22" s="98"/>
      <c r="MHX22" s="98"/>
      <c r="MHY22" s="98"/>
      <c r="MHZ22" s="98"/>
      <c r="MIA22" s="98"/>
      <c r="MIB22" s="98"/>
      <c r="MIC22" s="98"/>
      <c r="MID22" s="98"/>
      <c r="MIE22" s="98"/>
      <c r="MIF22" s="98"/>
      <c r="MIG22" s="98"/>
      <c r="MIH22" s="98"/>
      <c r="MII22" s="98"/>
      <c r="MIJ22" s="98"/>
      <c r="MIK22" s="98"/>
      <c r="MIL22" s="98"/>
      <c r="MIM22" s="98"/>
      <c r="MIN22" s="98"/>
      <c r="MIO22" s="98"/>
      <c r="MIP22" s="98"/>
      <c r="MIQ22" s="98"/>
      <c r="MIR22" s="98"/>
      <c r="MIS22" s="98"/>
      <c r="MIT22" s="98"/>
      <c r="MIU22" s="98"/>
      <c r="MIV22" s="98"/>
      <c r="MIW22" s="98"/>
      <c r="MIX22" s="98"/>
      <c r="MIY22" s="98"/>
      <c r="MIZ22" s="98"/>
      <c r="MJA22" s="98"/>
      <c r="MJB22" s="98"/>
      <c r="MJC22" s="98"/>
      <c r="MJD22" s="98"/>
      <c r="MJE22" s="98"/>
      <c r="MJF22" s="98"/>
      <c r="MJG22" s="98"/>
      <c r="MJH22" s="98"/>
      <c r="MJI22" s="98"/>
      <c r="MJJ22" s="98"/>
      <c r="MJK22" s="98"/>
      <c r="MJL22" s="98"/>
      <c r="MJM22" s="98"/>
      <c r="MJN22" s="98"/>
      <c r="MJO22" s="98"/>
      <c r="MJP22" s="98"/>
      <c r="MJQ22" s="98"/>
      <c r="MJR22" s="98"/>
      <c r="MJS22" s="98"/>
      <c r="MJT22" s="98"/>
      <c r="MJU22" s="98"/>
      <c r="MJV22" s="98"/>
      <c r="MJW22" s="98"/>
      <c r="MJX22" s="98"/>
      <c r="MJY22" s="98"/>
      <c r="MJZ22" s="98"/>
      <c r="MKA22" s="98"/>
      <c r="MKB22" s="98"/>
      <c r="MKC22" s="98"/>
      <c r="MKD22" s="98"/>
      <c r="MKE22" s="98"/>
      <c r="MKF22" s="98"/>
      <c r="MKG22" s="98"/>
      <c r="MKH22" s="98"/>
      <c r="MKI22" s="98"/>
      <c r="MKJ22" s="98"/>
      <c r="MKK22" s="98"/>
      <c r="MKL22" s="98"/>
      <c r="MKM22" s="98"/>
      <c r="MKN22" s="98"/>
      <c r="MKO22" s="98"/>
      <c r="MKP22" s="98"/>
      <c r="MKQ22" s="98"/>
      <c r="MKR22" s="98"/>
      <c r="MKS22" s="98"/>
      <c r="MKT22" s="98"/>
      <c r="MKU22" s="98"/>
      <c r="MKV22" s="98"/>
      <c r="MKW22" s="98"/>
      <c r="MKX22" s="98"/>
      <c r="MKY22" s="98"/>
      <c r="MKZ22" s="98"/>
      <c r="MLA22" s="98"/>
      <c r="MLB22" s="98"/>
      <c r="MLC22" s="98"/>
      <c r="MLD22" s="98"/>
      <c r="MLE22" s="98"/>
      <c r="MLF22" s="98"/>
      <c r="MLG22" s="98"/>
      <c r="MLH22" s="98"/>
      <c r="MLI22" s="98"/>
      <c r="MLJ22" s="98"/>
      <c r="MLK22" s="98"/>
      <c r="MLL22" s="98"/>
      <c r="MLM22" s="98"/>
      <c r="MLN22" s="98"/>
      <c r="MLO22" s="98"/>
      <c r="MLP22" s="98"/>
      <c r="MLQ22" s="98"/>
      <c r="MLR22" s="98"/>
      <c r="MLS22" s="98"/>
      <c r="MLT22" s="98"/>
      <c r="MLU22" s="98"/>
      <c r="MLV22" s="98"/>
      <c r="MLW22" s="98"/>
      <c r="MLX22" s="98"/>
      <c r="MLY22" s="98"/>
      <c r="MLZ22" s="98"/>
      <c r="MMA22" s="98"/>
      <c r="MMB22" s="98"/>
      <c r="MMC22" s="98"/>
      <c r="MMD22" s="98"/>
      <c r="MME22" s="98"/>
      <c r="MMF22" s="98"/>
      <c r="MMG22" s="98"/>
      <c r="MMH22" s="98"/>
      <c r="MMI22" s="98"/>
      <c r="MMJ22" s="98"/>
      <c r="MMK22" s="98"/>
      <c r="MML22" s="98"/>
      <c r="MMM22" s="98"/>
      <c r="MMN22" s="98"/>
      <c r="MMO22" s="98"/>
      <c r="MMP22" s="98"/>
      <c r="MMQ22" s="98"/>
      <c r="MMR22" s="98"/>
      <c r="MMS22" s="98"/>
      <c r="MMT22" s="98"/>
      <c r="MMU22" s="98"/>
      <c r="MMV22" s="98"/>
      <c r="MMW22" s="98"/>
      <c r="MMX22" s="98"/>
      <c r="MMY22" s="98"/>
      <c r="MMZ22" s="98"/>
      <c r="MNA22" s="98"/>
      <c r="MNB22" s="98"/>
      <c r="MNC22" s="98"/>
      <c r="MND22" s="98"/>
      <c r="MNE22" s="98"/>
      <c r="MNF22" s="98"/>
      <c r="MNG22" s="98"/>
      <c r="MNH22" s="98"/>
      <c r="MNI22" s="98"/>
      <c r="MNJ22" s="98"/>
      <c r="MNK22" s="98"/>
      <c r="MNL22" s="98"/>
      <c r="MNM22" s="98"/>
      <c r="MNN22" s="98"/>
      <c r="MNO22" s="98"/>
      <c r="MNP22" s="98"/>
      <c r="MNQ22" s="98"/>
      <c r="MNR22" s="98"/>
      <c r="MNS22" s="98"/>
      <c r="MNT22" s="98"/>
      <c r="MNU22" s="98"/>
      <c r="MNV22" s="98"/>
      <c r="MNW22" s="98"/>
      <c r="MNX22" s="98"/>
      <c r="MNY22" s="98"/>
      <c r="MNZ22" s="98"/>
      <c r="MOA22" s="98"/>
      <c r="MOB22" s="98"/>
      <c r="MOC22" s="98"/>
      <c r="MOD22" s="98"/>
      <c r="MOE22" s="98"/>
      <c r="MOF22" s="98"/>
      <c r="MOG22" s="98"/>
      <c r="MOH22" s="98"/>
      <c r="MOI22" s="98"/>
      <c r="MOJ22" s="98"/>
      <c r="MOK22" s="98"/>
      <c r="MOL22" s="98"/>
      <c r="MOM22" s="98"/>
      <c r="MON22" s="98"/>
      <c r="MOO22" s="98"/>
      <c r="MOP22" s="98"/>
      <c r="MOQ22" s="98"/>
      <c r="MOR22" s="98"/>
      <c r="MOS22" s="98"/>
      <c r="MOT22" s="98"/>
      <c r="MOU22" s="98"/>
      <c r="MOV22" s="98"/>
      <c r="MOW22" s="98"/>
      <c r="MOX22" s="98"/>
      <c r="MOY22" s="98"/>
      <c r="MOZ22" s="98"/>
      <c r="MPA22" s="98"/>
      <c r="MPB22" s="98"/>
      <c r="MPC22" s="98"/>
      <c r="MPD22" s="98"/>
      <c r="MPE22" s="98"/>
      <c r="MPF22" s="98"/>
      <c r="MPG22" s="98"/>
      <c r="MPH22" s="98"/>
      <c r="MPI22" s="98"/>
      <c r="MPJ22" s="98"/>
      <c r="MPK22" s="98"/>
      <c r="MPL22" s="98"/>
      <c r="MPM22" s="98"/>
      <c r="MPN22" s="98"/>
      <c r="MPO22" s="98"/>
      <c r="MPP22" s="98"/>
      <c r="MPQ22" s="98"/>
      <c r="MPR22" s="98"/>
      <c r="MPS22" s="98"/>
      <c r="MPT22" s="98"/>
      <c r="MPU22" s="98"/>
      <c r="MPV22" s="98"/>
      <c r="MPW22" s="98"/>
      <c r="MPX22" s="98"/>
      <c r="MPY22" s="98"/>
      <c r="MPZ22" s="98"/>
      <c r="MQA22" s="98"/>
      <c r="MQB22" s="98"/>
      <c r="MQC22" s="98"/>
      <c r="MQD22" s="98"/>
      <c r="MQE22" s="98"/>
      <c r="MQF22" s="98"/>
      <c r="MQG22" s="98"/>
      <c r="MQH22" s="98"/>
      <c r="MQI22" s="98"/>
      <c r="MQJ22" s="98"/>
      <c r="MQK22" s="98"/>
      <c r="MQL22" s="98"/>
      <c r="MQM22" s="98"/>
      <c r="MQN22" s="98"/>
      <c r="MQO22" s="98"/>
      <c r="MQP22" s="98"/>
      <c r="MQQ22" s="98"/>
      <c r="MQR22" s="98"/>
      <c r="MQS22" s="98"/>
      <c r="MQT22" s="98"/>
      <c r="MQU22" s="98"/>
      <c r="MQV22" s="98"/>
      <c r="MQW22" s="98"/>
      <c r="MQX22" s="98"/>
      <c r="MQY22" s="98"/>
      <c r="MQZ22" s="98"/>
      <c r="MRA22" s="98"/>
      <c r="MRB22" s="98"/>
      <c r="MRC22" s="98"/>
      <c r="MRD22" s="98"/>
      <c r="MRE22" s="98"/>
      <c r="MRF22" s="98"/>
      <c r="MRG22" s="98"/>
      <c r="MRH22" s="98"/>
      <c r="MRI22" s="98"/>
      <c r="MRJ22" s="98"/>
      <c r="MRK22" s="98"/>
      <c r="MRL22" s="98"/>
      <c r="MRM22" s="98"/>
      <c r="MRN22" s="98"/>
      <c r="MRO22" s="98"/>
      <c r="MRP22" s="98"/>
      <c r="MRQ22" s="98"/>
      <c r="MRR22" s="98"/>
      <c r="MRS22" s="98"/>
      <c r="MRT22" s="98"/>
      <c r="MRU22" s="98"/>
      <c r="MRV22" s="98"/>
      <c r="MRW22" s="98"/>
      <c r="MRX22" s="98"/>
      <c r="MRY22" s="98"/>
      <c r="MRZ22" s="98"/>
      <c r="MSA22" s="98"/>
      <c r="MSB22" s="98"/>
      <c r="MSC22" s="98"/>
      <c r="MSD22" s="98"/>
      <c r="MSE22" s="98"/>
      <c r="MSF22" s="98"/>
      <c r="MSG22" s="98"/>
      <c r="MSH22" s="98"/>
      <c r="MSI22" s="98"/>
      <c r="MSJ22" s="98"/>
      <c r="MSK22" s="98"/>
      <c r="MSL22" s="98"/>
      <c r="MSM22" s="98"/>
      <c r="MSN22" s="98"/>
      <c r="MSO22" s="98"/>
      <c r="MSP22" s="98"/>
      <c r="MSQ22" s="98"/>
      <c r="MSR22" s="98"/>
      <c r="MSS22" s="98"/>
      <c r="MST22" s="98"/>
      <c r="MSU22" s="98"/>
      <c r="MSV22" s="98"/>
      <c r="MSW22" s="98"/>
      <c r="MSX22" s="98"/>
      <c r="MSY22" s="98"/>
      <c r="MSZ22" s="98"/>
      <c r="MTA22" s="98"/>
      <c r="MTB22" s="98"/>
      <c r="MTC22" s="98"/>
      <c r="MTD22" s="98"/>
      <c r="MTE22" s="98"/>
      <c r="MTF22" s="98"/>
      <c r="MTG22" s="98"/>
      <c r="MTH22" s="98"/>
      <c r="MTI22" s="98"/>
      <c r="MTJ22" s="98"/>
      <c r="MTK22" s="98"/>
      <c r="MTL22" s="98"/>
      <c r="MTM22" s="98"/>
      <c r="MTN22" s="98"/>
      <c r="MTO22" s="98"/>
      <c r="MTP22" s="98"/>
      <c r="MTQ22" s="98"/>
      <c r="MTR22" s="98"/>
      <c r="MTS22" s="98"/>
      <c r="MTT22" s="98"/>
      <c r="MTU22" s="98"/>
      <c r="MTV22" s="98"/>
      <c r="MTW22" s="98"/>
      <c r="MTX22" s="98"/>
      <c r="MTY22" s="98"/>
      <c r="MTZ22" s="98"/>
      <c r="MUA22" s="98"/>
      <c r="MUB22" s="98"/>
      <c r="MUC22" s="98"/>
      <c r="MUD22" s="98"/>
      <c r="MUE22" s="98"/>
      <c r="MUF22" s="98"/>
      <c r="MUG22" s="98"/>
      <c r="MUH22" s="98"/>
      <c r="MUI22" s="98"/>
      <c r="MUJ22" s="98"/>
      <c r="MUK22" s="98"/>
      <c r="MUL22" s="98"/>
      <c r="MUM22" s="98"/>
      <c r="MUN22" s="98"/>
      <c r="MUO22" s="98"/>
      <c r="MUP22" s="98"/>
      <c r="MUQ22" s="98"/>
      <c r="MUR22" s="98"/>
      <c r="MUS22" s="98"/>
      <c r="MUT22" s="98"/>
      <c r="MUU22" s="98"/>
      <c r="MUV22" s="98"/>
      <c r="MUW22" s="98"/>
      <c r="MUX22" s="98"/>
      <c r="MUY22" s="98"/>
      <c r="MUZ22" s="98"/>
      <c r="MVA22" s="98"/>
      <c r="MVB22" s="98"/>
      <c r="MVC22" s="98"/>
      <c r="MVD22" s="98"/>
      <c r="MVE22" s="98"/>
      <c r="MVF22" s="98"/>
      <c r="MVG22" s="98"/>
      <c r="MVH22" s="98"/>
      <c r="MVI22" s="98"/>
      <c r="MVJ22" s="98"/>
      <c r="MVK22" s="98"/>
      <c r="MVL22" s="98"/>
      <c r="MVM22" s="98"/>
      <c r="MVN22" s="98"/>
      <c r="MVO22" s="98"/>
      <c r="MVP22" s="98"/>
      <c r="MVQ22" s="98"/>
      <c r="MVR22" s="98"/>
      <c r="MVS22" s="98"/>
      <c r="MVT22" s="98"/>
      <c r="MVU22" s="98"/>
      <c r="MVV22" s="98"/>
      <c r="MVW22" s="98"/>
      <c r="MVX22" s="98"/>
      <c r="MVY22" s="98"/>
      <c r="MVZ22" s="98"/>
      <c r="MWA22" s="98"/>
      <c r="MWB22" s="98"/>
      <c r="MWC22" s="98"/>
      <c r="MWD22" s="98"/>
      <c r="MWE22" s="98"/>
      <c r="MWF22" s="98"/>
      <c r="MWG22" s="98"/>
      <c r="MWH22" s="98"/>
      <c r="MWI22" s="98"/>
      <c r="MWJ22" s="98"/>
      <c r="MWK22" s="98"/>
      <c r="MWL22" s="98"/>
      <c r="MWM22" s="98"/>
      <c r="MWN22" s="98"/>
      <c r="MWO22" s="98"/>
      <c r="MWP22" s="98"/>
      <c r="MWQ22" s="98"/>
      <c r="MWR22" s="98"/>
      <c r="MWS22" s="98"/>
      <c r="MWT22" s="98"/>
      <c r="MWU22" s="98"/>
      <c r="MWV22" s="98"/>
      <c r="MWW22" s="98"/>
      <c r="MWX22" s="98"/>
      <c r="MWY22" s="98"/>
      <c r="MWZ22" s="98"/>
      <c r="MXA22" s="98"/>
      <c r="MXB22" s="98"/>
      <c r="MXC22" s="98"/>
      <c r="MXD22" s="98"/>
      <c r="MXE22" s="98"/>
      <c r="MXF22" s="98"/>
      <c r="MXG22" s="98"/>
      <c r="MXH22" s="98"/>
      <c r="MXI22" s="98"/>
      <c r="MXJ22" s="98"/>
      <c r="MXK22" s="98"/>
      <c r="MXL22" s="98"/>
      <c r="MXM22" s="98"/>
      <c r="MXN22" s="98"/>
      <c r="MXO22" s="98"/>
      <c r="MXP22" s="98"/>
      <c r="MXQ22" s="98"/>
      <c r="MXR22" s="98"/>
      <c r="MXS22" s="98"/>
      <c r="MXT22" s="98"/>
      <c r="MXU22" s="98"/>
      <c r="MXV22" s="98"/>
      <c r="MXW22" s="98"/>
      <c r="MXX22" s="98"/>
      <c r="MXY22" s="98"/>
      <c r="MXZ22" s="98"/>
      <c r="MYA22" s="98"/>
      <c r="MYB22" s="98"/>
      <c r="MYC22" s="98"/>
      <c r="MYD22" s="98"/>
      <c r="MYE22" s="98"/>
      <c r="MYF22" s="98"/>
      <c r="MYG22" s="98"/>
      <c r="MYH22" s="98"/>
      <c r="MYI22" s="98"/>
      <c r="MYJ22" s="98"/>
      <c r="MYK22" s="98"/>
      <c r="MYL22" s="98"/>
      <c r="MYM22" s="98"/>
      <c r="MYN22" s="98"/>
      <c r="MYO22" s="98"/>
      <c r="MYP22" s="98"/>
      <c r="MYQ22" s="98"/>
      <c r="MYR22" s="98"/>
      <c r="MYS22" s="98"/>
      <c r="MYT22" s="98"/>
      <c r="MYU22" s="98"/>
      <c r="MYV22" s="98"/>
      <c r="MYW22" s="98"/>
      <c r="MYX22" s="98"/>
      <c r="MYY22" s="98"/>
      <c r="MYZ22" s="98"/>
      <c r="MZA22" s="98"/>
      <c r="MZB22" s="98"/>
      <c r="MZC22" s="98"/>
      <c r="MZD22" s="98"/>
      <c r="MZE22" s="98"/>
      <c r="MZF22" s="98"/>
      <c r="MZG22" s="98"/>
      <c r="MZH22" s="98"/>
      <c r="MZI22" s="98"/>
      <c r="MZJ22" s="98"/>
      <c r="MZK22" s="98"/>
      <c r="MZL22" s="98"/>
      <c r="MZM22" s="98"/>
      <c r="MZN22" s="98"/>
      <c r="MZO22" s="98"/>
      <c r="MZP22" s="98"/>
      <c r="MZQ22" s="98"/>
      <c r="MZR22" s="98"/>
      <c r="MZS22" s="98"/>
      <c r="MZT22" s="98"/>
      <c r="MZU22" s="98"/>
      <c r="MZV22" s="98"/>
      <c r="MZW22" s="98"/>
      <c r="MZX22" s="98"/>
      <c r="MZY22" s="98"/>
      <c r="MZZ22" s="98"/>
      <c r="NAA22" s="98"/>
      <c r="NAB22" s="98"/>
      <c r="NAC22" s="98"/>
      <c r="NAD22" s="98"/>
      <c r="NAE22" s="98"/>
      <c r="NAF22" s="98"/>
      <c r="NAG22" s="98"/>
      <c r="NAH22" s="98"/>
      <c r="NAI22" s="98"/>
      <c r="NAJ22" s="98"/>
      <c r="NAK22" s="98"/>
      <c r="NAL22" s="98"/>
      <c r="NAM22" s="98"/>
      <c r="NAN22" s="98"/>
      <c r="NAO22" s="98"/>
      <c r="NAP22" s="98"/>
      <c r="NAQ22" s="98"/>
      <c r="NAR22" s="98"/>
      <c r="NAS22" s="98"/>
      <c r="NAT22" s="98"/>
      <c r="NAU22" s="98"/>
      <c r="NAV22" s="98"/>
      <c r="NAW22" s="98"/>
      <c r="NAX22" s="98"/>
      <c r="NAY22" s="98"/>
      <c r="NAZ22" s="98"/>
      <c r="NBA22" s="98"/>
      <c r="NBB22" s="98"/>
      <c r="NBC22" s="98"/>
      <c r="NBD22" s="98"/>
      <c r="NBE22" s="98"/>
      <c r="NBF22" s="98"/>
      <c r="NBG22" s="98"/>
      <c r="NBH22" s="98"/>
      <c r="NBI22" s="98"/>
      <c r="NBJ22" s="98"/>
      <c r="NBK22" s="98"/>
      <c r="NBL22" s="98"/>
      <c r="NBM22" s="98"/>
      <c r="NBN22" s="98"/>
      <c r="NBO22" s="98"/>
      <c r="NBP22" s="98"/>
      <c r="NBQ22" s="98"/>
      <c r="NBR22" s="98"/>
      <c r="NBS22" s="98"/>
      <c r="NBT22" s="98"/>
      <c r="NBU22" s="98"/>
      <c r="NBV22" s="98"/>
      <c r="NBW22" s="98"/>
      <c r="NBX22" s="98"/>
      <c r="NBY22" s="98"/>
      <c r="NBZ22" s="98"/>
      <c r="NCA22" s="98"/>
      <c r="NCB22" s="98"/>
      <c r="NCC22" s="98"/>
      <c r="NCD22" s="98"/>
      <c r="NCE22" s="98"/>
      <c r="NCF22" s="98"/>
      <c r="NCG22" s="98"/>
      <c r="NCH22" s="98"/>
      <c r="NCI22" s="98"/>
      <c r="NCJ22" s="98"/>
      <c r="NCK22" s="98"/>
      <c r="NCL22" s="98"/>
      <c r="NCM22" s="98"/>
      <c r="NCN22" s="98"/>
      <c r="NCO22" s="98"/>
      <c r="NCP22" s="98"/>
      <c r="NCQ22" s="98"/>
      <c r="NCR22" s="98"/>
      <c r="NCS22" s="98"/>
      <c r="NCT22" s="98"/>
      <c r="NCU22" s="98"/>
      <c r="NCV22" s="98"/>
      <c r="NCW22" s="98"/>
      <c r="NCX22" s="98"/>
      <c r="NCY22" s="98"/>
      <c r="NCZ22" s="98"/>
      <c r="NDA22" s="98"/>
      <c r="NDB22" s="98"/>
      <c r="NDC22" s="98"/>
      <c r="NDD22" s="98"/>
      <c r="NDE22" s="98"/>
      <c r="NDF22" s="98"/>
      <c r="NDG22" s="98"/>
      <c r="NDH22" s="98"/>
      <c r="NDI22" s="98"/>
      <c r="NDJ22" s="98"/>
      <c r="NDK22" s="98"/>
      <c r="NDL22" s="98"/>
      <c r="NDM22" s="98"/>
      <c r="NDN22" s="98"/>
      <c r="NDO22" s="98"/>
      <c r="NDP22" s="98"/>
      <c r="NDQ22" s="98"/>
      <c r="NDR22" s="98"/>
      <c r="NDS22" s="98"/>
      <c r="NDT22" s="98"/>
      <c r="NDU22" s="98"/>
      <c r="NDV22" s="98"/>
      <c r="NDW22" s="98"/>
      <c r="NDX22" s="98"/>
      <c r="NDY22" s="98"/>
      <c r="NDZ22" s="98"/>
      <c r="NEA22" s="98"/>
      <c r="NEB22" s="98"/>
      <c r="NEC22" s="98"/>
      <c r="NED22" s="98"/>
      <c r="NEE22" s="98"/>
      <c r="NEF22" s="98"/>
      <c r="NEG22" s="98"/>
      <c r="NEH22" s="98"/>
      <c r="NEI22" s="98"/>
      <c r="NEJ22" s="98"/>
      <c r="NEK22" s="98"/>
      <c r="NEL22" s="98"/>
      <c r="NEM22" s="98"/>
      <c r="NEN22" s="98"/>
      <c r="NEO22" s="98"/>
      <c r="NEP22" s="98"/>
      <c r="NEQ22" s="98"/>
      <c r="NER22" s="98"/>
      <c r="NES22" s="98"/>
      <c r="NET22" s="98"/>
      <c r="NEU22" s="98"/>
      <c r="NEV22" s="98"/>
      <c r="NEW22" s="98"/>
      <c r="NEX22" s="98"/>
      <c r="NEY22" s="98"/>
      <c r="NEZ22" s="98"/>
      <c r="NFA22" s="98"/>
      <c r="NFB22" s="98"/>
      <c r="NFC22" s="98"/>
      <c r="NFD22" s="98"/>
      <c r="NFE22" s="98"/>
      <c r="NFF22" s="98"/>
      <c r="NFG22" s="98"/>
      <c r="NFH22" s="98"/>
      <c r="NFI22" s="98"/>
      <c r="NFJ22" s="98"/>
      <c r="NFK22" s="98"/>
      <c r="NFL22" s="98"/>
      <c r="NFM22" s="98"/>
      <c r="NFN22" s="98"/>
      <c r="NFO22" s="98"/>
      <c r="NFP22" s="98"/>
      <c r="NFQ22" s="98"/>
      <c r="NFR22" s="98"/>
      <c r="NFS22" s="98"/>
      <c r="NFT22" s="98"/>
      <c r="NFU22" s="98"/>
      <c r="NFV22" s="98"/>
      <c r="NFW22" s="98"/>
      <c r="NFX22" s="98"/>
      <c r="NFY22" s="98"/>
      <c r="NFZ22" s="98"/>
      <c r="NGA22" s="98"/>
      <c r="NGB22" s="98"/>
      <c r="NGC22" s="98"/>
      <c r="NGD22" s="98"/>
      <c r="NGE22" s="98"/>
      <c r="NGF22" s="98"/>
      <c r="NGG22" s="98"/>
      <c r="NGH22" s="98"/>
      <c r="NGI22" s="98"/>
      <c r="NGJ22" s="98"/>
      <c r="NGK22" s="98"/>
      <c r="NGL22" s="98"/>
      <c r="NGM22" s="98"/>
      <c r="NGN22" s="98"/>
      <c r="NGO22" s="98"/>
      <c r="NGP22" s="98"/>
      <c r="NGQ22" s="98"/>
      <c r="NGR22" s="98"/>
      <c r="NGS22" s="98"/>
      <c r="NGT22" s="98"/>
      <c r="NGU22" s="98"/>
      <c r="NGV22" s="98"/>
      <c r="NGW22" s="98"/>
      <c r="NGX22" s="98"/>
      <c r="NGY22" s="98"/>
      <c r="NGZ22" s="98"/>
      <c r="NHA22" s="98"/>
      <c r="NHB22" s="98"/>
      <c r="NHC22" s="98"/>
      <c r="NHD22" s="98"/>
      <c r="NHE22" s="98"/>
      <c r="NHF22" s="98"/>
      <c r="NHG22" s="98"/>
      <c r="NHH22" s="98"/>
      <c r="NHI22" s="98"/>
      <c r="NHJ22" s="98"/>
      <c r="NHK22" s="98"/>
      <c r="NHL22" s="98"/>
      <c r="NHM22" s="98"/>
      <c r="NHN22" s="98"/>
      <c r="NHO22" s="98"/>
      <c r="NHP22" s="98"/>
      <c r="NHQ22" s="98"/>
      <c r="NHR22" s="98"/>
      <c r="NHS22" s="98"/>
      <c r="NHT22" s="98"/>
      <c r="NHU22" s="98"/>
      <c r="NHV22" s="98"/>
      <c r="NHW22" s="98"/>
      <c r="NHX22" s="98"/>
      <c r="NHY22" s="98"/>
      <c r="NHZ22" s="98"/>
      <c r="NIA22" s="98"/>
      <c r="NIB22" s="98"/>
      <c r="NIC22" s="98"/>
      <c r="NID22" s="98"/>
      <c r="NIE22" s="98"/>
      <c r="NIF22" s="98"/>
      <c r="NIG22" s="98"/>
      <c r="NIH22" s="98"/>
      <c r="NII22" s="98"/>
      <c r="NIJ22" s="98"/>
      <c r="NIK22" s="98"/>
      <c r="NIL22" s="98"/>
      <c r="NIM22" s="98"/>
      <c r="NIN22" s="98"/>
      <c r="NIO22" s="98"/>
      <c r="NIP22" s="98"/>
      <c r="NIQ22" s="98"/>
      <c r="NIR22" s="98"/>
      <c r="NIS22" s="98"/>
      <c r="NIT22" s="98"/>
      <c r="NIU22" s="98"/>
      <c r="NIV22" s="98"/>
      <c r="NIW22" s="98"/>
      <c r="NIX22" s="98"/>
      <c r="NIY22" s="98"/>
      <c r="NIZ22" s="98"/>
      <c r="NJA22" s="98"/>
      <c r="NJB22" s="98"/>
      <c r="NJC22" s="98"/>
      <c r="NJD22" s="98"/>
      <c r="NJE22" s="98"/>
      <c r="NJF22" s="98"/>
      <c r="NJG22" s="98"/>
      <c r="NJH22" s="98"/>
      <c r="NJI22" s="98"/>
      <c r="NJJ22" s="98"/>
      <c r="NJK22" s="98"/>
      <c r="NJL22" s="98"/>
      <c r="NJM22" s="98"/>
      <c r="NJN22" s="98"/>
      <c r="NJO22" s="98"/>
      <c r="NJP22" s="98"/>
      <c r="NJQ22" s="98"/>
      <c r="NJR22" s="98"/>
      <c r="NJS22" s="98"/>
      <c r="NJT22" s="98"/>
      <c r="NJU22" s="98"/>
      <c r="NJV22" s="98"/>
      <c r="NJW22" s="98"/>
      <c r="NJX22" s="98"/>
      <c r="NJY22" s="98"/>
      <c r="NJZ22" s="98"/>
      <c r="NKA22" s="98"/>
      <c r="NKB22" s="98"/>
      <c r="NKC22" s="98"/>
      <c r="NKD22" s="98"/>
      <c r="NKE22" s="98"/>
      <c r="NKF22" s="98"/>
      <c r="NKG22" s="98"/>
      <c r="NKH22" s="98"/>
      <c r="NKI22" s="98"/>
      <c r="NKJ22" s="98"/>
      <c r="NKK22" s="98"/>
      <c r="NKL22" s="98"/>
      <c r="NKM22" s="98"/>
      <c r="NKN22" s="98"/>
      <c r="NKO22" s="98"/>
      <c r="NKP22" s="98"/>
      <c r="NKQ22" s="98"/>
      <c r="NKR22" s="98"/>
      <c r="NKS22" s="98"/>
      <c r="NKT22" s="98"/>
      <c r="NKU22" s="98"/>
      <c r="NKV22" s="98"/>
      <c r="NKW22" s="98"/>
      <c r="NKX22" s="98"/>
      <c r="NKY22" s="98"/>
      <c r="NKZ22" s="98"/>
      <c r="NLA22" s="98"/>
      <c r="NLB22" s="98"/>
      <c r="NLC22" s="98"/>
      <c r="NLD22" s="98"/>
      <c r="NLE22" s="98"/>
      <c r="NLF22" s="98"/>
      <c r="NLG22" s="98"/>
      <c r="NLH22" s="98"/>
      <c r="NLI22" s="98"/>
      <c r="NLJ22" s="98"/>
      <c r="NLK22" s="98"/>
      <c r="NLL22" s="98"/>
      <c r="NLM22" s="98"/>
      <c r="NLN22" s="98"/>
      <c r="NLO22" s="98"/>
      <c r="NLP22" s="98"/>
      <c r="NLQ22" s="98"/>
      <c r="NLR22" s="98"/>
      <c r="NLS22" s="98"/>
      <c r="NLT22" s="98"/>
      <c r="NLU22" s="98"/>
      <c r="NLV22" s="98"/>
      <c r="NLW22" s="98"/>
      <c r="NLX22" s="98"/>
      <c r="NLY22" s="98"/>
      <c r="NLZ22" s="98"/>
      <c r="NMA22" s="98"/>
      <c r="NMB22" s="98"/>
      <c r="NMC22" s="98"/>
      <c r="NMD22" s="98"/>
      <c r="NME22" s="98"/>
      <c r="NMF22" s="98"/>
      <c r="NMG22" s="98"/>
      <c r="NMH22" s="98"/>
      <c r="NMI22" s="98"/>
      <c r="NMJ22" s="98"/>
      <c r="NMK22" s="98"/>
      <c r="NML22" s="98"/>
      <c r="NMM22" s="98"/>
      <c r="NMN22" s="98"/>
      <c r="NMO22" s="98"/>
      <c r="NMP22" s="98"/>
      <c r="NMQ22" s="98"/>
      <c r="NMR22" s="98"/>
      <c r="NMS22" s="98"/>
      <c r="NMT22" s="98"/>
      <c r="NMU22" s="98"/>
      <c r="NMV22" s="98"/>
      <c r="NMW22" s="98"/>
      <c r="NMX22" s="98"/>
      <c r="NMY22" s="98"/>
      <c r="NMZ22" s="98"/>
      <c r="NNA22" s="98"/>
      <c r="NNB22" s="98"/>
      <c r="NNC22" s="98"/>
      <c r="NND22" s="98"/>
      <c r="NNE22" s="98"/>
      <c r="NNF22" s="98"/>
      <c r="NNG22" s="98"/>
      <c r="NNH22" s="98"/>
      <c r="NNI22" s="98"/>
      <c r="NNJ22" s="98"/>
      <c r="NNK22" s="98"/>
      <c r="NNL22" s="98"/>
      <c r="NNM22" s="98"/>
      <c r="NNN22" s="98"/>
      <c r="NNO22" s="98"/>
      <c r="NNP22" s="98"/>
      <c r="NNQ22" s="98"/>
      <c r="NNR22" s="98"/>
      <c r="NNS22" s="98"/>
      <c r="NNT22" s="98"/>
      <c r="NNU22" s="98"/>
      <c r="NNV22" s="98"/>
      <c r="NNW22" s="98"/>
      <c r="NNX22" s="98"/>
      <c r="NNY22" s="98"/>
      <c r="NNZ22" s="98"/>
      <c r="NOA22" s="98"/>
      <c r="NOB22" s="98"/>
      <c r="NOC22" s="98"/>
      <c r="NOD22" s="98"/>
      <c r="NOE22" s="98"/>
      <c r="NOF22" s="98"/>
      <c r="NOG22" s="98"/>
      <c r="NOH22" s="98"/>
      <c r="NOI22" s="98"/>
      <c r="NOJ22" s="98"/>
      <c r="NOK22" s="98"/>
      <c r="NOL22" s="98"/>
      <c r="NOM22" s="98"/>
      <c r="NON22" s="98"/>
      <c r="NOO22" s="98"/>
      <c r="NOP22" s="98"/>
      <c r="NOQ22" s="98"/>
      <c r="NOR22" s="98"/>
      <c r="NOS22" s="98"/>
      <c r="NOT22" s="98"/>
      <c r="NOU22" s="98"/>
      <c r="NOV22" s="98"/>
      <c r="NOW22" s="98"/>
      <c r="NOX22" s="98"/>
      <c r="NOY22" s="98"/>
      <c r="NOZ22" s="98"/>
      <c r="NPA22" s="98"/>
      <c r="NPB22" s="98"/>
      <c r="NPC22" s="98"/>
      <c r="NPD22" s="98"/>
      <c r="NPE22" s="98"/>
      <c r="NPF22" s="98"/>
      <c r="NPG22" s="98"/>
      <c r="NPH22" s="98"/>
      <c r="NPI22" s="98"/>
      <c r="NPJ22" s="98"/>
      <c r="NPK22" s="98"/>
      <c r="NPL22" s="98"/>
      <c r="NPM22" s="98"/>
      <c r="NPN22" s="98"/>
      <c r="NPO22" s="98"/>
      <c r="NPP22" s="98"/>
      <c r="NPQ22" s="98"/>
      <c r="NPR22" s="98"/>
      <c r="NPS22" s="98"/>
      <c r="NPT22" s="98"/>
      <c r="NPU22" s="98"/>
      <c r="NPV22" s="98"/>
      <c r="NPW22" s="98"/>
      <c r="NPX22" s="98"/>
      <c r="NPY22" s="98"/>
      <c r="NPZ22" s="98"/>
      <c r="NQA22" s="98"/>
      <c r="NQB22" s="98"/>
      <c r="NQC22" s="98"/>
      <c r="NQD22" s="98"/>
      <c r="NQE22" s="98"/>
      <c r="NQF22" s="98"/>
      <c r="NQG22" s="98"/>
      <c r="NQH22" s="98"/>
      <c r="NQI22" s="98"/>
      <c r="NQJ22" s="98"/>
      <c r="NQK22" s="98"/>
      <c r="NQL22" s="98"/>
      <c r="NQM22" s="98"/>
      <c r="NQN22" s="98"/>
      <c r="NQO22" s="98"/>
      <c r="NQP22" s="98"/>
      <c r="NQQ22" s="98"/>
      <c r="NQR22" s="98"/>
      <c r="NQS22" s="98"/>
      <c r="NQT22" s="98"/>
      <c r="NQU22" s="98"/>
      <c r="NQV22" s="98"/>
      <c r="NQW22" s="98"/>
      <c r="NQX22" s="98"/>
      <c r="NQY22" s="98"/>
      <c r="NQZ22" s="98"/>
      <c r="NRA22" s="98"/>
      <c r="NRB22" s="98"/>
      <c r="NRC22" s="98"/>
      <c r="NRD22" s="98"/>
      <c r="NRE22" s="98"/>
      <c r="NRF22" s="98"/>
      <c r="NRG22" s="98"/>
      <c r="NRH22" s="98"/>
      <c r="NRI22" s="98"/>
      <c r="NRJ22" s="98"/>
      <c r="NRK22" s="98"/>
      <c r="NRL22" s="98"/>
      <c r="NRM22" s="98"/>
      <c r="NRN22" s="98"/>
      <c r="NRO22" s="98"/>
      <c r="NRP22" s="98"/>
      <c r="NRQ22" s="98"/>
      <c r="NRR22" s="98"/>
      <c r="NRS22" s="98"/>
      <c r="NRT22" s="98"/>
      <c r="NRU22" s="98"/>
      <c r="NRV22" s="98"/>
      <c r="NRW22" s="98"/>
      <c r="NRX22" s="98"/>
      <c r="NRY22" s="98"/>
      <c r="NRZ22" s="98"/>
      <c r="NSA22" s="98"/>
      <c r="NSB22" s="98"/>
      <c r="NSC22" s="98"/>
      <c r="NSD22" s="98"/>
      <c r="NSE22" s="98"/>
      <c r="NSF22" s="98"/>
      <c r="NSG22" s="98"/>
      <c r="NSH22" s="98"/>
      <c r="NSI22" s="98"/>
      <c r="NSJ22" s="98"/>
      <c r="NSK22" s="98"/>
      <c r="NSL22" s="98"/>
      <c r="NSM22" s="98"/>
      <c r="NSN22" s="98"/>
      <c r="NSO22" s="98"/>
      <c r="NSP22" s="98"/>
      <c r="NSQ22" s="98"/>
      <c r="NSR22" s="98"/>
      <c r="NSS22" s="98"/>
      <c r="NST22" s="98"/>
      <c r="NSU22" s="98"/>
      <c r="NSV22" s="98"/>
      <c r="NSW22" s="98"/>
      <c r="NSX22" s="98"/>
      <c r="NSY22" s="98"/>
      <c r="NSZ22" s="98"/>
      <c r="NTA22" s="98"/>
      <c r="NTB22" s="98"/>
      <c r="NTC22" s="98"/>
      <c r="NTD22" s="98"/>
      <c r="NTE22" s="98"/>
      <c r="NTF22" s="98"/>
      <c r="NTG22" s="98"/>
      <c r="NTH22" s="98"/>
      <c r="NTI22" s="98"/>
      <c r="NTJ22" s="98"/>
      <c r="NTK22" s="98"/>
      <c r="NTL22" s="98"/>
      <c r="NTM22" s="98"/>
      <c r="NTN22" s="98"/>
      <c r="NTO22" s="98"/>
      <c r="NTP22" s="98"/>
      <c r="NTQ22" s="98"/>
      <c r="NTR22" s="98"/>
      <c r="NTS22" s="98"/>
      <c r="NTT22" s="98"/>
      <c r="NTU22" s="98"/>
      <c r="NTV22" s="98"/>
      <c r="NTW22" s="98"/>
      <c r="NTX22" s="98"/>
      <c r="NTY22" s="98"/>
      <c r="NTZ22" s="98"/>
      <c r="NUA22" s="98"/>
      <c r="NUB22" s="98"/>
      <c r="NUC22" s="98"/>
      <c r="NUD22" s="98"/>
      <c r="NUE22" s="98"/>
      <c r="NUF22" s="98"/>
      <c r="NUG22" s="98"/>
      <c r="NUH22" s="98"/>
      <c r="NUI22" s="98"/>
      <c r="NUJ22" s="98"/>
      <c r="NUK22" s="98"/>
      <c r="NUL22" s="98"/>
      <c r="NUM22" s="98"/>
      <c r="NUN22" s="98"/>
      <c r="NUO22" s="98"/>
      <c r="NUP22" s="98"/>
      <c r="NUQ22" s="98"/>
      <c r="NUR22" s="98"/>
      <c r="NUS22" s="98"/>
      <c r="NUT22" s="98"/>
      <c r="NUU22" s="98"/>
      <c r="NUV22" s="98"/>
      <c r="NUW22" s="98"/>
      <c r="NUX22" s="98"/>
      <c r="NUY22" s="98"/>
      <c r="NUZ22" s="98"/>
      <c r="NVA22" s="98"/>
      <c r="NVB22" s="98"/>
      <c r="NVC22" s="98"/>
      <c r="NVD22" s="98"/>
      <c r="NVE22" s="98"/>
      <c r="NVF22" s="98"/>
      <c r="NVG22" s="98"/>
      <c r="NVH22" s="98"/>
      <c r="NVI22" s="98"/>
      <c r="NVJ22" s="98"/>
      <c r="NVK22" s="98"/>
      <c r="NVL22" s="98"/>
      <c r="NVM22" s="98"/>
      <c r="NVN22" s="98"/>
      <c r="NVO22" s="98"/>
      <c r="NVP22" s="98"/>
      <c r="NVQ22" s="98"/>
      <c r="NVR22" s="98"/>
      <c r="NVS22" s="98"/>
      <c r="NVT22" s="98"/>
      <c r="NVU22" s="98"/>
      <c r="NVV22" s="98"/>
      <c r="NVW22" s="98"/>
      <c r="NVX22" s="98"/>
      <c r="NVY22" s="98"/>
      <c r="NVZ22" s="98"/>
      <c r="NWA22" s="98"/>
      <c r="NWB22" s="98"/>
      <c r="NWC22" s="98"/>
      <c r="NWD22" s="98"/>
      <c r="NWE22" s="98"/>
      <c r="NWF22" s="98"/>
      <c r="NWG22" s="98"/>
      <c r="NWH22" s="98"/>
      <c r="NWI22" s="98"/>
      <c r="NWJ22" s="98"/>
      <c r="NWK22" s="98"/>
      <c r="NWL22" s="98"/>
      <c r="NWM22" s="98"/>
      <c r="NWN22" s="98"/>
      <c r="NWO22" s="98"/>
      <c r="NWP22" s="98"/>
      <c r="NWQ22" s="98"/>
      <c r="NWR22" s="98"/>
      <c r="NWS22" s="98"/>
      <c r="NWT22" s="98"/>
      <c r="NWU22" s="98"/>
      <c r="NWV22" s="98"/>
      <c r="NWW22" s="98"/>
      <c r="NWX22" s="98"/>
      <c r="NWY22" s="98"/>
      <c r="NWZ22" s="98"/>
      <c r="NXA22" s="98"/>
      <c r="NXB22" s="98"/>
      <c r="NXC22" s="98"/>
      <c r="NXD22" s="98"/>
      <c r="NXE22" s="98"/>
      <c r="NXF22" s="98"/>
      <c r="NXG22" s="98"/>
      <c r="NXH22" s="98"/>
      <c r="NXI22" s="98"/>
      <c r="NXJ22" s="98"/>
      <c r="NXK22" s="98"/>
      <c r="NXL22" s="98"/>
      <c r="NXM22" s="98"/>
      <c r="NXN22" s="98"/>
      <c r="NXO22" s="98"/>
      <c r="NXP22" s="98"/>
      <c r="NXQ22" s="98"/>
      <c r="NXR22" s="98"/>
      <c r="NXS22" s="98"/>
      <c r="NXT22" s="98"/>
      <c r="NXU22" s="98"/>
      <c r="NXV22" s="98"/>
      <c r="NXW22" s="98"/>
      <c r="NXX22" s="98"/>
      <c r="NXY22" s="98"/>
      <c r="NXZ22" s="98"/>
      <c r="NYA22" s="98"/>
      <c r="NYB22" s="98"/>
      <c r="NYC22" s="98"/>
      <c r="NYD22" s="98"/>
      <c r="NYE22" s="98"/>
      <c r="NYF22" s="98"/>
      <c r="NYG22" s="98"/>
      <c r="NYH22" s="98"/>
      <c r="NYI22" s="98"/>
      <c r="NYJ22" s="98"/>
      <c r="NYK22" s="98"/>
      <c r="NYL22" s="98"/>
      <c r="NYM22" s="98"/>
      <c r="NYN22" s="98"/>
      <c r="NYO22" s="98"/>
      <c r="NYP22" s="98"/>
      <c r="NYQ22" s="98"/>
      <c r="NYR22" s="98"/>
      <c r="NYS22" s="98"/>
      <c r="NYT22" s="98"/>
      <c r="NYU22" s="98"/>
      <c r="NYV22" s="98"/>
      <c r="NYW22" s="98"/>
      <c r="NYX22" s="98"/>
      <c r="NYY22" s="98"/>
      <c r="NYZ22" s="98"/>
      <c r="NZA22" s="98"/>
      <c r="NZB22" s="98"/>
      <c r="NZC22" s="98"/>
      <c r="NZD22" s="98"/>
      <c r="NZE22" s="98"/>
      <c r="NZF22" s="98"/>
      <c r="NZG22" s="98"/>
      <c r="NZH22" s="98"/>
      <c r="NZI22" s="98"/>
      <c r="NZJ22" s="98"/>
      <c r="NZK22" s="98"/>
      <c r="NZL22" s="98"/>
      <c r="NZM22" s="98"/>
      <c r="NZN22" s="98"/>
      <c r="NZO22" s="98"/>
      <c r="NZP22" s="98"/>
      <c r="NZQ22" s="98"/>
      <c r="NZR22" s="98"/>
      <c r="NZS22" s="98"/>
      <c r="NZT22" s="98"/>
      <c r="NZU22" s="98"/>
      <c r="NZV22" s="98"/>
      <c r="NZW22" s="98"/>
      <c r="NZX22" s="98"/>
      <c r="NZY22" s="98"/>
      <c r="NZZ22" s="98"/>
      <c r="OAA22" s="98"/>
      <c r="OAB22" s="98"/>
      <c r="OAC22" s="98"/>
      <c r="OAD22" s="98"/>
      <c r="OAE22" s="98"/>
      <c r="OAF22" s="98"/>
      <c r="OAG22" s="98"/>
      <c r="OAH22" s="98"/>
      <c r="OAI22" s="98"/>
      <c r="OAJ22" s="98"/>
      <c r="OAK22" s="98"/>
      <c r="OAL22" s="98"/>
      <c r="OAM22" s="98"/>
      <c r="OAN22" s="98"/>
      <c r="OAO22" s="98"/>
      <c r="OAP22" s="98"/>
      <c r="OAQ22" s="98"/>
      <c r="OAR22" s="98"/>
      <c r="OAS22" s="98"/>
      <c r="OAT22" s="98"/>
      <c r="OAU22" s="98"/>
      <c r="OAV22" s="98"/>
      <c r="OAW22" s="98"/>
      <c r="OAX22" s="98"/>
      <c r="OAY22" s="98"/>
      <c r="OAZ22" s="98"/>
      <c r="OBA22" s="98"/>
      <c r="OBB22" s="98"/>
      <c r="OBC22" s="98"/>
      <c r="OBD22" s="98"/>
      <c r="OBE22" s="98"/>
      <c r="OBF22" s="98"/>
      <c r="OBG22" s="98"/>
      <c r="OBH22" s="98"/>
      <c r="OBI22" s="98"/>
      <c r="OBJ22" s="98"/>
      <c r="OBK22" s="98"/>
      <c r="OBL22" s="98"/>
      <c r="OBM22" s="98"/>
      <c r="OBN22" s="98"/>
      <c r="OBO22" s="98"/>
      <c r="OBP22" s="98"/>
      <c r="OBQ22" s="98"/>
      <c r="OBR22" s="98"/>
      <c r="OBS22" s="98"/>
      <c r="OBT22" s="98"/>
      <c r="OBU22" s="98"/>
      <c r="OBV22" s="98"/>
      <c r="OBW22" s="98"/>
      <c r="OBX22" s="98"/>
      <c r="OBY22" s="98"/>
      <c r="OBZ22" s="98"/>
      <c r="OCA22" s="98"/>
      <c r="OCB22" s="98"/>
      <c r="OCC22" s="98"/>
      <c r="OCD22" s="98"/>
      <c r="OCE22" s="98"/>
      <c r="OCF22" s="98"/>
      <c r="OCG22" s="98"/>
      <c r="OCH22" s="98"/>
      <c r="OCI22" s="98"/>
      <c r="OCJ22" s="98"/>
      <c r="OCK22" s="98"/>
      <c r="OCL22" s="98"/>
      <c r="OCM22" s="98"/>
      <c r="OCN22" s="98"/>
      <c r="OCO22" s="98"/>
      <c r="OCP22" s="98"/>
      <c r="OCQ22" s="98"/>
      <c r="OCR22" s="98"/>
      <c r="OCS22" s="98"/>
      <c r="OCT22" s="98"/>
      <c r="OCU22" s="98"/>
      <c r="OCV22" s="98"/>
      <c r="OCW22" s="98"/>
      <c r="OCX22" s="98"/>
      <c r="OCY22" s="98"/>
      <c r="OCZ22" s="98"/>
      <c r="ODA22" s="98"/>
      <c r="ODB22" s="98"/>
      <c r="ODC22" s="98"/>
      <c r="ODD22" s="98"/>
      <c r="ODE22" s="98"/>
      <c r="ODF22" s="98"/>
      <c r="ODG22" s="98"/>
      <c r="ODH22" s="98"/>
      <c r="ODI22" s="98"/>
      <c r="ODJ22" s="98"/>
      <c r="ODK22" s="98"/>
      <c r="ODL22" s="98"/>
      <c r="ODM22" s="98"/>
      <c r="ODN22" s="98"/>
      <c r="ODO22" s="98"/>
      <c r="ODP22" s="98"/>
      <c r="ODQ22" s="98"/>
      <c r="ODR22" s="98"/>
      <c r="ODS22" s="98"/>
      <c r="ODT22" s="98"/>
      <c r="ODU22" s="98"/>
      <c r="ODV22" s="98"/>
      <c r="ODW22" s="98"/>
      <c r="ODX22" s="98"/>
      <c r="ODY22" s="98"/>
      <c r="ODZ22" s="98"/>
      <c r="OEA22" s="98"/>
      <c r="OEB22" s="98"/>
      <c r="OEC22" s="98"/>
      <c r="OED22" s="98"/>
      <c r="OEE22" s="98"/>
      <c r="OEF22" s="98"/>
      <c r="OEG22" s="98"/>
      <c r="OEH22" s="98"/>
      <c r="OEI22" s="98"/>
      <c r="OEJ22" s="98"/>
      <c r="OEK22" s="98"/>
      <c r="OEL22" s="98"/>
      <c r="OEM22" s="98"/>
      <c r="OEN22" s="98"/>
      <c r="OEO22" s="98"/>
      <c r="OEP22" s="98"/>
      <c r="OEQ22" s="98"/>
      <c r="OER22" s="98"/>
      <c r="OES22" s="98"/>
      <c r="OET22" s="98"/>
      <c r="OEU22" s="98"/>
      <c r="OEV22" s="98"/>
      <c r="OEW22" s="98"/>
      <c r="OEX22" s="98"/>
      <c r="OEY22" s="98"/>
      <c r="OEZ22" s="98"/>
      <c r="OFA22" s="98"/>
      <c r="OFB22" s="98"/>
      <c r="OFC22" s="98"/>
      <c r="OFD22" s="98"/>
      <c r="OFE22" s="98"/>
      <c r="OFF22" s="98"/>
      <c r="OFG22" s="98"/>
      <c r="OFH22" s="98"/>
      <c r="OFI22" s="98"/>
      <c r="OFJ22" s="98"/>
      <c r="OFK22" s="98"/>
      <c r="OFL22" s="98"/>
      <c r="OFM22" s="98"/>
      <c r="OFN22" s="98"/>
      <c r="OFO22" s="98"/>
      <c r="OFP22" s="98"/>
      <c r="OFQ22" s="98"/>
      <c r="OFR22" s="98"/>
      <c r="OFS22" s="98"/>
      <c r="OFT22" s="98"/>
      <c r="OFU22" s="98"/>
      <c r="OFV22" s="98"/>
      <c r="OFW22" s="98"/>
      <c r="OFX22" s="98"/>
      <c r="OFY22" s="98"/>
      <c r="OFZ22" s="98"/>
      <c r="OGA22" s="98"/>
      <c r="OGB22" s="98"/>
      <c r="OGC22" s="98"/>
      <c r="OGD22" s="98"/>
      <c r="OGE22" s="98"/>
      <c r="OGF22" s="98"/>
      <c r="OGG22" s="98"/>
      <c r="OGH22" s="98"/>
      <c r="OGI22" s="98"/>
      <c r="OGJ22" s="98"/>
      <c r="OGK22" s="98"/>
      <c r="OGL22" s="98"/>
      <c r="OGM22" s="98"/>
      <c r="OGN22" s="98"/>
      <c r="OGO22" s="98"/>
      <c r="OGP22" s="98"/>
      <c r="OGQ22" s="98"/>
      <c r="OGR22" s="98"/>
      <c r="OGS22" s="98"/>
      <c r="OGT22" s="98"/>
      <c r="OGU22" s="98"/>
      <c r="OGV22" s="98"/>
      <c r="OGW22" s="98"/>
      <c r="OGX22" s="98"/>
      <c r="OGY22" s="98"/>
      <c r="OGZ22" s="98"/>
      <c r="OHA22" s="98"/>
      <c r="OHB22" s="98"/>
      <c r="OHC22" s="98"/>
      <c r="OHD22" s="98"/>
      <c r="OHE22" s="98"/>
      <c r="OHF22" s="98"/>
      <c r="OHG22" s="98"/>
      <c r="OHH22" s="98"/>
      <c r="OHI22" s="98"/>
      <c r="OHJ22" s="98"/>
      <c r="OHK22" s="98"/>
      <c r="OHL22" s="98"/>
      <c r="OHM22" s="98"/>
      <c r="OHN22" s="98"/>
      <c r="OHO22" s="98"/>
      <c r="OHP22" s="98"/>
      <c r="OHQ22" s="98"/>
      <c r="OHR22" s="98"/>
      <c r="OHS22" s="98"/>
      <c r="OHT22" s="98"/>
      <c r="OHU22" s="98"/>
      <c r="OHV22" s="98"/>
      <c r="OHW22" s="98"/>
      <c r="OHX22" s="98"/>
      <c r="OHY22" s="98"/>
      <c r="OHZ22" s="98"/>
      <c r="OIA22" s="98"/>
      <c r="OIB22" s="98"/>
      <c r="OIC22" s="98"/>
      <c r="OID22" s="98"/>
      <c r="OIE22" s="98"/>
      <c r="OIF22" s="98"/>
      <c r="OIG22" s="98"/>
      <c r="OIH22" s="98"/>
      <c r="OII22" s="98"/>
      <c r="OIJ22" s="98"/>
      <c r="OIK22" s="98"/>
      <c r="OIL22" s="98"/>
      <c r="OIM22" s="98"/>
      <c r="OIN22" s="98"/>
      <c r="OIO22" s="98"/>
      <c r="OIP22" s="98"/>
      <c r="OIQ22" s="98"/>
      <c r="OIR22" s="98"/>
      <c r="OIS22" s="98"/>
      <c r="OIT22" s="98"/>
      <c r="OIU22" s="98"/>
      <c r="OIV22" s="98"/>
      <c r="OIW22" s="98"/>
      <c r="OIX22" s="98"/>
      <c r="OIY22" s="98"/>
      <c r="OIZ22" s="98"/>
      <c r="OJA22" s="98"/>
      <c r="OJB22" s="98"/>
      <c r="OJC22" s="98"/>
      <c r="OJD22" s="98"/>
      <c r="OJE22" s="98"/>
      <c r="OJF22" s="98"/>
      <c r="OJG22" s="98"/>
      <c r="OJH22" s="98"/>
      <c r="OJI22" s="98"/>
      <c r="OJJ22" s="98"/>
      <c r="OJK22" s="98"/>
      <c r="OJL22" s="98"/>
      <c r="OJM22" s="98"/>
      <c r="OJN22" s="98"/>
      <c r="OJO22" s="98"/>
      <c r="OJP22" s="98"/>
      <c r="OJQ22" s="98"/>
      <c r="OJR22" s="98"/>
      <c r="OJS22" s="98"/>
      <c r="OJT22" s="98"/>
      <c r="OJU22" s="98"/>
      <c r="OJV22" s="98"/>
      <c r="OJW22" s="98"/>
      <c r="OJX22" s="98"/>
      <c r="OJY22" s="98"/>
      <c r="OJZ22" s="98"/>
      <c r="OKA22" s="98"/>
      <c r="OKB22" s="98"/>
      <c r="OKC22" s="98"/>
      <c r="OKD22" s="98"/>
      <c r="OKE22" s="98"/>
      <c r="OKF22" s="98"/>
      <c r="OKG22" s="98"/>
      <c r="OKH22" s="98"/>
      <c r="OKI22" s="98"/>
      <c r="OKJ22" s="98"/>
      <c r="OKK22" s="98"/>
      <c r="OKL22" s="98"/>
      <c r="OKM22" s="98"/>
      <c r="OKN22" s="98"/>
      <c r="OKO22" s="98"/>
      <c r="OKP22" s="98"/>
      <c r="OKQ22" s="98"/>
      <c r="OKR22" s="98"/>
      <c r="OKS22" s="98"/>
      <c r="OKT22" s="98"/>
      <c r="OKU22" s="98"/>
      <c r="OKV22" s="98"/>
      <c r="OKW22" s="98"/>
      <c r="OKX22" s="98"/>
      <c r="OKY22" s="98"/>
      <c r="OKZ22" s="98"/>
      <c r="OLA22" s="98"/>
      <c r="OLB22" s="98"/>
      <c r="OLC22" s="98"/>
      <c r="OLD22" s="98"/>
      <c r="OLE22" s="98"/>
      <c r="OLF22" s="98"/>
      <c r="OLG22" s="98"/>
      <c r="OLH22" s="98"/>
      <c r="OLI22" s="98"/>
      <c r="OLJ22" s="98"/>
      <c r="OLK22" s="98"/>
      <c r="OLL22" s="98"/>
      <c r="OLM22" s="98"/>
      <c r="OLN22" s="98"/>
      <c r="OLO22" s="98"/>
      <c r="OLP22" s="98"/>
      <c r="OLQ22" s="98"/>
      <c r="OLR22" s="98"/>
      <c r="OLS22" s="98"/>
      <c r="OLT22" s="98"/>
      <c r="OLU22" s="98"/>
      <c r="OLV22" s="98"/>
      <c r="OLW22" s="98"/>
      <c r="OLX22" s="98"/>
      <c r="OLY22" s="98"/>
      <c r="OLZ22" s="98"/>
      <c r="OMA22" s="98"/>
      <c r="OMB22" s="98"/>
      <c r="OMC22" s="98"/>
      <c r="OMD22" s="98"/>
      <c r="OME22" s="98"/>
      <c r="OMF22" s="98"/>
      <c r="OMG22" s="98"/>
      <c r="OMH22" s="98"/>
      <c r="OMI22" s="98"/>
      <c r="OMJ22" s="98"/>
      <c r="OMK22" s="98"/>
      <c r="OML22" s="98"/>
      <c r="OMM22" s="98"/>
      <c r="OMN22" s="98"/>
      <c r="OMO22" s="98"/>
      <c r="OMP22" s="98"/>
      <c r="OMQ22" s="98"/>
      <c r="OMR22" s="98"/>
      <c r="OMS22" s="98"/>
      <c r="OMT22" s="98"/>
      <c r="OMU22" s="98"/>
      <c r="OMV22" s="98"/>
      <c r="OMW22" s="98"/>
      <c r="OMX22" s="98"/>
      <c r="OMY22" s="98"/>
      <c r="OMZ22" s="98"/>
      <c r="ONA22" s="98"/>
      <c r="ONB22" s="98"/>
      <c r="ONC22" s="98"/>
      <c r="OND22" s="98"/>
      <c r="ONE22" s="98"/>
      <c r="ONF22" s="98"/>
      <c r="ONG22" s="98"/>
      <c r="ONH22" s="98"/>
      <c r="ONI22" s="98"/>
      <c r="ONJ22" s="98"/>
      <c r="ONK22" s="98"/>
      <c r="ONL22" s="98"/>
      <c r="ONM22" s="98"/>
      <c r="ONN22" s="98"/>
      <c r="ONO22" s="98"/>
      <c r="ONP22" s="98"/>
      <c r="ONQ22" s="98"/>
      <c r="ONR22" s="98"/>
      <c r="ONS22" s="98"/>
      <c r="ONT22" s="98"/>
      <c r="ONU22" s="98"/>
      <c r="ONV22" s="98"/>
      <c r="ONW22" s="98"/>
      <c r="ONX22" s="98"/>
      <c r="ONY22" s="98"/>
      <c r="ONZ22" s="98"/>
      <c r="OOA22" s="98"/>
      <c r="OOB22" s="98"/>
      <c r="OOC22" s="98"/>
      <c r="OOD22" s="98"/>
      <c r="OOE22" s="98"/>
      <c r="OOF22" s="98"/>
      <c r="OOG22" s="98"/>
      <c r="OOH22" s="98"/>
      <c r="OOI22" s="98"/>
      <c r="OOJ22" s="98"/>
      <c r="OOK22" s="98"/>
      <c r="OOL22" s="98"/>
      <c r="OOM22" s="98"/>
      <c r="OON22" s="98"/>
      <c r="OOO22" s="98"/>
      <c r="OOP22" s="98"/>
      <c r="OOQ22" s="98"/>
      <c r="OOR22" s="98"/>
      <c r="OOS22" s="98"/>
      <c r="OOT22" s="98"/>
      <c r="OOU22" s="98"/>
      <c r="OOV22" s="98"/>
      <c r="OOW22" s="98"/>
      <c r="OOX22" s="98"/>
      <c r="OOY22" s="98"/>
      <c r="OOZ22" s="98"/>
      <c r="OPA22" s="98"/>
      <c r="OPB22" s="98"/>
      <c r="OPC22" s="98"/>
      <c r="OPD22" s="98"/>
      <c r="OPE22" s="98"/>
      <c r="OPF22" s="98"/>
      <c r="OPG22" s="98"/>
      <c r="OPH22" s="98"/>
      <c r="OPI22" s="98"/>
      <c r="OPJ22" s="98"/>
      <c r="OPK22" s="98"/>
      <c r="OPL22" s="98"/>
      <c r="OPM22" s="98"/>
      <c r="OPN22" s="98"/>
      <c r="OPO22" s="98"/>
      <c r="OPP22" s="98"/>
      <c r="OPQ22" s="98"/>
      <c r="OPR22" s="98"/>
      <c r="OPS22" s="98"/>
      <c r="OPT22" s="98"/>
      <c r="OPU22" s="98"/>
      <c r="OPV22" s="98"/>
      <c r="OPW22" s="98"/>
      <c r="OPX22" s="98"/>
      <c r="OPY22" s="98"/>
      <c r="OPZ22" s="98"/>
      <c r="OQA22" s="98"/>
      <c r="OQB22" s="98"/>
      <c r="OQC22" s="98"/>
      <c r="OQD22" s="98"/>
      <c r="OQE22" s="98"/>
      <c r="OQF22" s="98"/>
      <c r="OQG22" s="98"/>
      <c r="OQH22" s="98"/>
      <c r="OQI22" s="98"/>
      <c r="OQJ22" s="98"/>
      <c r="OQK22" s="98"/>
      <c r="OQL22" s="98"/>
      <c r="OQM22" s="98"/>
      <c r="OQN22" s="98"/>
      <c r="OQO22" s="98"/>
      <c r="OQP22" s="98"/>
      <c r="OQQ22" s="98"/>
      <c r="OQR22" s="98"/>
      <c r="OQS22" s="98"/>
      <c r="OQT22" s="98"/>
      <c r="OQU22" s="98"/>
      <c r="OQV22" s="98"/>
      <c r="OQW22" s="98"/>
      <c r="OQX22" s="98"/>
      <c r="OQY22" s="98"/>
      <c r="OQZ22" s="98"/>
      <c r="ORA22" s="98"/>
      <c r="ORB22" s="98"/>
      <c r="ORC22" s="98"/>
      <c r="ORD22" s="98"/>
      <c r="ORE22" s="98"/>
      <c r="ORF22" s="98"/>
      <c r="ORG22" s="98"/>
      <c r="ORH22" s="98"/>
      <c r="ORI22" s="98"/>
      <c r="ORJ22" s="98"/>
      <c r="ORK22" s="98"/>
      <c r="ORL22" s="98"/>
      <c r="ORM22" s="98"/>
      <c r="ORN22" s="98"/>
      <c r="ORO22" s="98"/>
      <c r="ORP22" s="98"/>
      <c r="ORQ22" s="98"/>
      <c r="ORR22" s="98"/>
      <c r="ORS22" s="98"/>
      <c r="ORT22" s="98"/>
      <c r="ORU22" s="98"/>
      <c r="ORV22" s="98"/>
      <c r="ORW22" s="98"/>
      <c r="ORX22" s="98"/>
      <c r="ORY22" s="98"/>
      <c r="ORZ22" s="98"/>
      <c r="OSA22" s="98"/>
      <c r="OSB22" s="98"/>
      <c r="OSC22" s="98"/>
      <c r="OSD22" s="98"/>
      <c r="OSE22" s="98"/>
      <c r="OSF22" s="98"/>
      <c r="OSG22" s="98"/>
      <c r="OSH22" s="98"/>
      <c r="OSI22" s="98"/>
      <c r="OSJ22" s="98"/>
      <c r="OSK22" s="98"/>
      <c r="OSL22" s="98"/>
      <c r="OSM22" s="98"/>
      <c r="OSN22" s="98"/>
      <c r="OSO22" s="98"/>
      <c r="OSP22" s="98"/>
      <c r="OSQ22" s="98"/>
      <c r="OSR22" s="98"/>
      <c r="OSS22" s="98"/>
      <c r="OST22" s="98"/>
      <c r="OSU22" s="98"/>
      <c r="OSV22" s="98"/>
      <c r="OSW22" s="98"/>
      <c r="OSX22" s="98"/>
      <c r="OSY22" s="98"/>
      <c r="OSZ22" s="98"/>
      <c r="OTA22" s="98"/>
      <c r="OTB22" s="98"/>
      <c r="OTC22" s="98"/>
      <c r="OTD22" s="98"/>
      <c r="OTE22" s="98"/>
      <c r="OTF22" s="98"/>
      <c r="OTG22" s="98"/>
      <c r="OTH22" s="98"/>
      <c r="OTI22" s="98"/>
      <c r="OTJ22" s="98"/>
      <c r="OTK22" s="98"/>
      <c r="OTL22" s="98"/>
      <c r="OTM22" s="98"/>
      <c r="OTN22" s="98"/>
      <c r="OTO22" s="98"/>
      <c r="OTP22" s="98"/>
      <c r="OTQ22" s="98"/>
      <c r="OTR22" s="98"/>
      <c r="OTS22" s="98"/>
      <c r="OTT22" s="98"/>
      <c r="OTU22" s="98"/>
      <c r="OTV22" s="98"/>
      <c r="OTW22" s="98"/>
      <c r="OTX22" s="98"/>
      <c r="OTY22" s="98"/>
      <c r="OTZ22" s="98"/>
      <c r="OUA22" s="98"/>
      <c r="OUB22" s="98"/>
      <c r="OUC22" s="98"/>
      <c r="OUD22" s="98"/>
      <c r="OUE22" s="98"/>
      <c r="OUF22" s="98"/>
      <c r="OUG22" s="98"/>
      <c r="OUH22" s="98"/>
      <c r="OUI22" s="98"/>
      <c r="OUJ22" s="98"/>
      <c r="OUK22" s="98"/>
      <c r="OUL22" s="98"/>
      <c r="OUM22" s="98"/>
      <c r="OUN22" s="98"/>
      <c r="OUO22" s="98"/>
      <c r="OUP22" s="98"/>
      <c r="OUQ22" s="98"/>
      <c r="OUR22" s="98"/>
      <c r="OUS22" s="98"/>
      <c r="OUT22" s="98"/>
      <c r="OUU22" s="98"/>
      <c r="OUV22" s="98"/>
      <c r="OUW22" s="98"/>
      <c r="OUX22" s="98"/>
      <c r="OUY22" s="98"/>
      <c r="OUZ22" s="98"/>
      <c r="OVA22" s="98"/>
      <c r="OVB22" s="98"/>
      <c r="OVC22" s="98"/>
      <c r="OVD22" s="98"/>
      <c r="OVE22" s="98"/>
      <c r="OVF22" s="98"/>
      <c r="OVG22" s="98"/>
      <c r="OVH22" s="98"/>
      <c r="OVI22" s="98"/>
      <c r="OVJ22" s="98"/>
      <c r="OVK22" s="98"/>
      <c r="OVL22" s="98"/>
      <c r="OVM22" s="98"/>
      <c r="OVN22" s="98"/>
      <c r="OVO22" s="98"/>
      <c r="OVP22" s="98"/>
      <c r="OVQ22" s="98"/>
      <c r="OVR22" s="98"/>
      <c r="OVS22" s="98"/>
      <c r="OVT22" s="98"/>
      <c r="OVU22" s="98"/>
      <c r="OVV22" s="98"/>
      <c r="OVW22" s="98"/>
      <c r="OVX22" s="98"/>
      <c r="OVY22" s="98"/>
      <c r="OVZ22" s="98"/>
      <c r="OWA22" s="98"/>
      <c r="OWB22" s="98"/>
      <c r="OWC22" s="98"/>
      <c r="OWD22" s="98"/>
      <c r="OWE22" s="98"/>
      <c r="OWF22" s="98"/>
      <c r="OWG22" s="98"/>
      <c r="OWH22" s="98"/>
      <c r="OWI22" s="98"/>
      <c r="OWJ22" s="98"/>
      <c r="OWK22" s="98"/>
      <c r="OWL22" s="98"/>
      <c r="OWM22" s="98"/>
      <c r="OWN22" s="98"/>
      <c r="OWO22" s="98"/>
      <c r="OWP22" s="98"/>
      <c r="OWQ22" s="98"/>
      <c r="OWR22" s="98"/>
      <c r="OWS22" s="98"/>
      <c r="OWT22" s="98"/>
      <c r="OWU22" s="98"/>
      <c r="OWV22" s="98"/>
      <c r="OWW22" s="98"/>
      <c r="OWX22" s="98"/>
      <c r="OWY22" s="98"/>
      <c r="OWZ22" s="98"/>
      <c r="OXA22" s="98"/>
      <c r="OXB22" s="98"/>
      <c r="OXC22" s="98"/>
      <c r="OXD22" s="98"/>
      <c r="OXE22" s="98"/>
      <c r="OXF22" s="98"/>
      <c r="OXG22" s="98"/>
      <c r="OXH22" s="98"/>
      <c r="OXI22" s="98"/>
      <c r="OXJ22" s="98"/>
      <c r="OXK22" s="98"/>
      <c r="OXL22" s="98"/>
      <c r="OXM22" s="98"/>
      <c r="OXN22" s="98"/>
      <c r="OXO22" s="98"/>
      <c r="OXP22" s="98"/>
      <c r="OXQ22" s="98"/>
      <c r="OXR22" s="98"/>
      <c r="OXS22" s="98"/>
      <c r="OXT22" s="98"/>
      <c r="OXU22" s="98"/>
      <c r="OXV22" s="98"/>
      <c r="OXW22" s="98"/>
      <c r="OXX22" s="98"/>
      <c r="OXY22" s="98"/>
      <c r="OXZ22" s="98"/>
      <c r="OYA22" s="98"/>
      <c r="OYB22" s="98"/>
      <c r="OYC22" s="98"/>
      <c r="OYD22" s="98"/>
      <c r="OYE22" s="98"/>
      <c r="OYF22" s="98"/>
      <c r="OYG22" s="98"/>
      <c r="OYH22" s="98"/>
      <c r="OYI22" s="98"/>
      <c r="OYJ22" s="98"/>
      <c r="OYK22" s="98"/>
      <c r="OYL22" s="98"/>
      <c r="OYM22" s="98"/>
      <c r="OYN22" s="98"/>
      <c r="OYO22" s="98"/>
      <c r="OYP22" s="98"/>
      <c r="OYQ22" s="98"/>
      <c r="OYR22" s="98"/>
      <c r="OYS22" s="98"/>
      <c r="OYT22" s="98"/>
      <c r="OYU22" s="98"/>
      <c r="OYV22" s="98"/>
      <c r="OYW22" s="98"/>
      <c r="OYX22" s="98"/>
      <c r="OYY22" s="98"/>
      <c r="OYZ22" s="98"/>
      <c r="OZA22" s="98"/>
      <c r="OZB22" s="98"/>
      <c r="OZC22" s="98"/>
      <c r="OZD22" s="98"/>
      <c r="OZE22" s="98"/>
      <c r="OZF22" s="98"/>
      <c r="OZG22" s="98"/>
      <c r="OZH22" s="98"/>
      <c r="OZI22" s="98"/>
      <c r="OZJ22" s="98"/>
      <c r="OZK22" s="98"/>
      <c r="OZL22" s="98"/>
      <c r="OZM22" s="98"/>
      <c r="OZN22" s="98"/>
      <c r="OZO22" s="98"/>
      <c r="OZP22" s="98"/>
      <c r="OZQ22" s="98"/>
      <c r="OZR22" s="98"/>
      <c r="OZS22" s="98"/>
      <c r="OZT22" s="98"/>
      <c r="OZU22" s="98"/>
      <c r="OZV22" s="98"/>
      <c r="OZW22" s="98"/>
      <c r="OZX22" s="98"/>
      <c r="OZY22" s="98"/>
      <c r="OZZ22" s="98"/>
      <c r="PAA22" s="98"/>
      <c r="PAB22" s="98"/>
      <c r="PAC22" s="98"/>
      <c r="PAD22" s="98"/>
      <c r="PAE22" s="98"/>
      <c r="PAF22" s="98"/>
      <c r="PAG22" s="98"/>
      <c r="PAH22" s="98"/>
      <c r="PAI22" s="98"/>
      <c r="PAJ22" s="98"/>
      <c r="PAK22" s="98"/>
      <c r="PAL22" s="98"/>
      <c r="PAM22" s="98"/>
      <c r="PAN22" s="98"/>
      <c r="PAO22" s="98"/>
      <c r="PAP22" s="98"/>
      <c r="PAQ22" s="98"/>
      <c r="PAR22" s="98"/>
      <c r="PAS22" s="98"/>
      <c r="PAT22" s="98"/>
      <c r="PAU22" s="98"/>
      <c r="PAV22" s="98"/>
      <c r="PAW22" s="98"/>
      <c r="PAX22" s="98"/>
      <c r="PAY22" s="98"/>
      <c r="PAZ22" s="98"/>
      <c r="PBA22" s="98"/>
      <c r="PBB22" s="98"/>
      <c r="PBC22" s="98"/>
      <c r="PBD22" s="98"/>
      <c r="PBE22" s="98"/>
      <c r="PBF22" s="98"/>
      <c r="PBG22" s="98"/>
      <c r="PBH22" s="98"/>
      <c r="PBI22" s="98"/>
      <c r="PBJ22" s="98"/>
      <c r="PBK22" s="98"/>
      <c r="PBL22" s="98"/>
      <c r="PBM22" s="98"/>
      <c r="PBN22" s="98"/>
      <c r="PBO22" s="98"/>
      <c r="PBP22" s="98"/>
      <c r="PBQ22" s="98"/>
      <c r="PBR22" s="98"/>
      <c r="PBS22" s="98"/>
      <c r="PBT22" s="98"/>
      <c r="PBU22" s="98"/>
      <c r="PBV22" s="98"/>
      <c r="PBW22" s="98"/>
      <c r="PBX22" s="98"/>
      <c r="PBY22" s="98"/>
      <c r="PBZ22" s="98"/>
      <c r="PCA22" s="98"/>
      <c r="PCB22" s="98"/>
      <c r="PCC22" s="98"/>
      <c r="PCD22" s="98"/>
      <c r="PCE22" s="98"/>
      <c r="PCF22" s="98"/>
      <c r="PCG22" s="98"/>
      <c r="PCH22" s="98"/>
      <c r="PCI22" s="98"/>
      <c r="PCJ22" s="98"/>
      <c r="PCK22" s="98"/>
      <c r="PCL22" s="98"/>
      <c r="PCM22" s="98"/>
      <c r="PCN22" s="98"/>
      <c r="PCO22" s="98"/>
      <c r="PCP22" s="98"/>
      <c r="PCQ22" s="98"/>
      <c r="PCR22" s="98"/>
      <c r="PCS22" s="98"/>
      <c r="PCT22" s="98"/>
      <c r="PCU22" s="98"/>
      <c r="PCV22" s="98"/>
      <c r="PCW22" s="98"/>
      <c r="PCX22" s="98"/>
      <c r="PCY22" s="98"/>
      <c r="PCZ22" s="98"/>
      <c r="PDA22" s="98"/>
      <c r="PDB22" s="98"/>
      <c r="PDC22" s="98"/>
      <c r="PDD22" s="98"/>
      <c r="PDE22" s="98"/>
      <c r="PDF22" s="98"/>
      <c r="PDG22" s="98"/>
      <c r="PDH22" s="98"/>
      <c r="PDI22" s="98"/>
      <c r="PDJ22" s="98"/>
      <c r="PDK22" s="98"/>
      <c r="PDL22" s="98"/>
      <c r="PDM22" s="98"/>
      <c r="PDN22" s="98"/>
      <c r="PDO22" s="98"/>
      <c r="PDP22" s="98"/>
      <c r="PDQ22" s="98"/>
      <c r="PDR22" s="98"/>
      <c r="PDS22" s="98"/>
      <c r="PDT22" s="98"/>
      <c r="PDU22" s="98"/>
      <c r="PDV22" s="98"/>
      <c r="PDW22" s="98"/>
      <c r="PDX22" s="98"/>
      <c r="PDY22" s="98"/>
      <c r="PDZ22" s="98"/>
      <c r="PEA22" s="98"/>
      <c r="PEB22" s="98"/>
      <c r="PEC22" s="98"/>
      <c r="PED22" s="98"/>
      <c r="PEE22" s="98"/>
      <c r="PEF22" s="98"/>
      <c r="PEG22" s="98"/>
      <c r="PEH22" s="98"/>
      <c r="PEI22" s="98"/>
      <c r="PEJ22" s="98"/>
      <c r="PEK22" s="98"/>
      <c r="PEL22" s="98"/>
      <c r="PEM22" s="98"/>
      <c r="PEN22" s="98"/>
      <c r="PEO22" s="98"/>
      <c r="PEP22" s="98"/>
      <c r="PEQ22" s="98"/>
      <c r="PER22" s="98"/>
      <c r="PES22" s="98"/>
      <c r="PET22" s="98"/>
      <c r="PEU22" s="98"/>
      <c r="PEV22" s="98"/>
      <c r="PEW22" s="98"/>
      <c r="PEX22" s="98"/>
      <c r="PEY22" s="98"/>
      <c r="PEZ22" s="98"/>
      <c r="PFA22" s="98"/>
      <c r="PFB22" s="98"/>
      <c r="PFC22" s="98"/>
      <c r="PFD22" s="98"/>
      <c r="PFE22" s="98"/>
      <c r="PFF22" s="98"/>
      <c r="PFG22" s="98"/>
      <c r="PFH22" s="98"/>
      <c r="PFI22" s="98"/>
      <c r="PFJ22" s="98"/>
      <c r="PFK22" s="98"/>
      <c r="PFL22" s="98"/>
      <c r="PFM22" s="98"/>
      <c r="PFN22" s="98"/>
      <c r="PFO22" s="98"/>
      <c r="PFP22" s="98"/>
      <c r="PFQ22" s="98"/>
      <c r="PFR22" s="98"/>
      <c r="PFS22" s="98"/>
      <c r="PFT22" s="98"/>
      <c r="PFU22" s="98"/>
      <c r="PFV22" s="98"/>
      <c r="PFW22" s="98"/>
      <c r="PFX22" s="98"/>
      <c r="PFY22" s="98"/>
      <c r="PFZ22" s="98"/>
      <c r="PGA22" s="98"/>
      <c r="PGB22" s="98"/>
      <c r="PGC22" s="98"/>
      <c r="PGD22" s="98"/>
      <c r="PGE22" s="98"/>
      <c r="PGF22" s="98"/>
      <c r="PGG22" s="98"/>
      <c r="PGH22" s="98"/>
      <c r="PGI22" s="98"/>
      <c r="PGJ22" s="98"/>
      <c r="PGK22" s="98"/>
      <c r="PGL22" s="98"/>
      <c r="PGM22" s="98"/>
      <c r="PGN22" s="98"/>
      <c r="PGO22" s="98"/>
      <c r="PGP22" s="98"/>
      <c r="PGQ22" s="98"/>
      <c r="PGR22" s="98"/>
      <c r="PGS22" s="98"/>
      <c r="PGT22" s="98"/>
      <c r="PGU22" s="98"/>
      <c r="PGV22" s="98"/>
      <c r="PGW22" s="98"/>
      <c r="PGX22" s="98"/>
      <c r="PGY22" s="98"/>
      <c r="PGZ22" s="98"/>
      <c r="PHA22" s="98"/>
      <c r="PHB22" s="98"/>
      <c r="PHC22" s="98"/>
      <c r="PHD22" s="98"/>
      <c r="PHE22" s="98"/>
      <c r="PHF22" s="98"/>
      <c r="PHG22" s="98"/>
      <c r="PHH22" s="98"/>
      <c r="PHI22" s="98"/>
      <c r="PHJ22" s="98"/>
      <c r="PHK22" s="98"/>
      <c r="PHL22" s="98"/>
      <c r="PHM22" s="98"/>
      <c r="PHN22" s="98"/>
      <c r="PHO22" s="98"/>
      <c r="PHP22" s="98"/>
      <c r="PHQ22" s="98"/>
      <c r="PHR22" s="98"/>
      <c r="PHS22" s="98"/>
      <c r="PHT22" s="98"/>
      <c r="PHU22" s="98"/>
      <c r="PHV22" s="98"/>
      <c r="PHW22" s="98"/>
      <c r="PHX22" s="98"/>
      <c r="PHY22" s="98"/>
      <c r="PHZ22" s="98"/>
      <c r="PIA22" s="98"/>
      <c r="PIB22" s="98"/>
      <c r="PIC22" s="98"/>
      <c r="PID22" s="98"/>
      <c r="PIE22" s="98"/>
      <c r="PIF22" s="98"/>
      <c r="PIG22" s="98"/>
      <c r="PIH22" s="98"/>
      <c r="PII22" s="98"/>
      <c r="PIJ22" s="98"/>
      <c r="PIK22" s="98"/>
      <c r="PIL22" s="98"/>
      <c r="PIM22" s="98"/>
      <c r="PIN22" s="98"/>
      <c r="PIO22" s="98"/>
      <c r="PIP22" s="98"/>
      <c r="PIQ22" s="98"/>
      <c r="PIR22" s="98"/>
      <c r="PIS22" s="98"/>
      <c r="PIT22" s="98"/>
      <c r="PIU22" s="98"/>
      <c r="PIV22" s="98"/>
      <c r="PIW22" s="98"/>
      <c r="PIX22" s="98"/>
      <c r="PIY22" s="98"/>
      <c r="PIZ22" s="98"/>
      <c r="PJA22" s="98"/>
      <c r="PJB22" s="98"/>
      <c r="PJC22" s="98"/>
      <c r="PJD22" s="98"/>
      <c r="PJE22" s="98"/>
      <c r="PJF22" s="98"/>
      <c r="PJG22" s="98"/>
      <c r="PJH22" s="98"/>
      <c r="PJI22" s="98"/>
      <c r="PJJ22" s="98"/>
      <c r="PJK22" s="98"/>
      <c r="PJL22" s="98"/>
      <c r="PJM22" s="98"/>
      <c r="PJN22" s="98"/>
      <c r="PJO22" s="98"/>
      <c r="PJP22" s="98"/>
      <c r="PJQ22" s="98"/>
      <c r="PJR22" s="98"/>
      <c r="PJS22" s="98"/>
      <c r="PJT22" s="98"/>
      <c r="PJU22" s="98"/>
      <c r="PJV22" s="98"/>
      <c r="PJW22" s="98"/>
      <c r="PJX22" s="98"/>
      <c r="PJY22" s="98"/>
      <c r="PJZ22" s="98"/>
      <c r="PKA22" s="98"/>
      <c r="PKB22" s="98"/>
      <c r="PKC22" s="98"/>
      <c r="PKD22" s="98"/>
      <c r="PKE22" s="98"/>
      <c r="PKF22" s="98"/>
      <c r="PKG22" s="98"/>
      <c r="PKH22" s="98"/>
      <c r="PKI22" s="98"/>
      <c r="PKJ22" s="98"/>
      <c r="PKK22" s="98"/>
      <c r="PKL22" s="98"/>
      <c r="PKM22" s="98"/>
      <c r="PKN22" s="98"/>
      <c r="PKO22" s="98"/>
      <c r="PKP22" s="98"/>
      <c r="PKQ22" s="98"/>
      <c r="PKR22" s="98"/>
      <c r="PKS22" s="98"/>
      <c r="PKT22" s="98"/>
      <c r="PKU22" s="98"/>
      <c r="PKV22" s="98"/>
      <c r="PKW22" s="98"/>
      <c r="PKX22" s="98"/>
      <c r="PKY22" s="98"/>
      <c r="PKZ22" s="98"/>
      <c r="PLA22" s="98"/>
      <c r="PLB22" s="98"/>
      <c r="PLC22" s="98"/>
      <c r="PLD22" s="98"/>
      <c r="PLE22" s="98"/>
      <c r="PLF22" s="98"/>
      <c r="PLG22" s="98"/>
      <c r="PLH22" s="98"/>
      <c r="PLI22" s="98"/>
      <c r="PLJ22" s="98"/>
      <c r="PLK22" s="98"/>
      <c r="PLL22" s="98"/>
      <c r="PLM22" s="98"/>
      <c r="PLN22" s="98"/>
      <c r="PLO22" s="98"/>
      <c r="PLP22" s="98"/>
      <c r="PLQ22" s="98"/>
      <c r="PLR22" s="98"/>
      <c r="PLS22" s="98"/>
      <c r="PLT22" s="98"/>
      <c r="PLU22" s="98"/>
      <c r="PLV22" s="98"/>
      <c r="PLW22" s="98"/>
      <c r="PLX22" s="98"/>
      <c r="PLY22" s="98"/>
      <c r="PLZ22" s="98"/>
      <c r="PMA22" s="98"/>
      <c r="PMB22" s="98"/>
      <c r="PMC22" s="98"/>
      <c r="PMD22" s="98"/>
      <c r="PME22" s="98"/>
      <c r="PMF22" s="98"/>
      <c r="PMG22" s="98"/>
      <c r="PMH22" s="98"/>
      <c r="PMI22" s="98"/>
      <c r="PMJ22" s="98"/>
      <c r="PMK22" s="98"/>
      <c r="PML22" s="98"/>
      <c r="PMM22" s="98"/>
      <c r="PMN22" s="98"/>
      <c r="PMO22" s="98"/>
      <c r="PMP22" s="98"/>
      <c r="PMQ22" s="98"/>
      <c r="PMR22" s="98"/>
      <c r="PMS22" s="98"/>
      <c r="PMT22" s="98"/>
      <c r="PMU22" s="98"/>
      <c r="PMV22" s="98"/>
      <c r="PMW22" s="98"/>
      <c r="PMX22" s="98"/>
      <c r="PMY22" s="98"/>
      <c r="PMZ22" s="98"/>
      <c r="PNA22" s="98"/>
      <c r="PNB22" s="98"/>
      <c r="PNC22" s="98"/>
      <c r="PND22" s="98"/>
      <c r="PNE22" s="98"/>
      <c r="PNF22" s="98"/>
      <c r="PNG22" s="98"/>
      <c r="PNH22" s="98"/>
      <c r="PNI22" s="98"/>
      <c r="PNJ22" s="98"/>
      <c r="PNK22" s="98"/>
      <c r="PNL22" s="98"/>
      <c r="PNM22" s="98"/>
      <c r="PNN22" s="98"/>
      <c r="PNO22" s="98"/>
      <c r="PNP22" s="98"/>
      <c r="PNQ22" s="98"/>
      <c r="PNR22" s="98"/>
      <c r="PNS22" s="98"/>
      <c r="PNT22" s="98"/>
      <c r="PNU22" s="98"/>
      <c r="PNV22" s="98"/>
      <c r="PNW22" s="98"/>
      <c r="PNX22" s="98"/>
      <c r="PNY22" s="98"/>
      <c r="PNZ22" s="98"/>
      <c r="POA22" s="98"/>
      <c r="POB22" s="98"/>
      <c r="POC22" s="98"/>
      <c r="POD22" s="98"/>
      <c r="POE22" s="98"/>
      <c r="POF22" s="98"/>
      <c r="POG22" s="98"/>
      <c r="POH22" s="98"/>
      <c r="POI22" s="98"/>
      <c r="POJ22" s="98"/>
      <c r="POK22" s="98"/>
      <c r="POL22" s="98"/>
      <c r="POM22" s="98"/>
      <c r="PON22" s="98"/>
      <c r="POO22" s="98"/>
      <c r="POP22" s="98"/>
      <c r="POQ22" s="98"/>
      <c r="POR22" s="98"/>
      <c r="POS22" s="98"/>
      <c r="POT22" s="98"/>
      <c r="POU22" s="98"/>
      <c r="POV22" s="98"/>
      <c r="POW22" s="98"/>
      <c r="POX22" s="98"/>
      <c r="POY22" s="98"/>
      <c r="POZ22" s="98"/>
      <c r="PPA22" s="98"/>
      <c r="PPB22" s="98"/>
      <c r="PPC22" s="98"/>
      <c r="PPD22" s="98"/>
      <c r="PPE22" s="98"/>
      <c r="PPF22" s="98"/>
      <c r="PPG22" s="98"/>
      <c r="PPH22" s="98"/>
      <c r="PPI22" s="98"/>
      <c r="PPJ22" s="98"/>
      <c r="PPK22" s="98"/>
      <c r="PPL22" s="98"/>
      <c r="PPM22" s="98"/>
      <c r="PPN22" s="98"/>
      <c r="PPO22" s="98"/>
      <c r="PPP22" s="98"/>
      <c r="PPQ22" s="98"/>
      <c r="PPR22" s="98"/>
      <c r="PPS22" s="98"/>
      <c r="PPT22" s="98"/>
      <c r="PPU22" s="98"/>
      <c r="PPV22" s="98"/>
      <c r="PPW22" s="98"/>
      <c r="PPX22" s="98"/>
      <c r="PPY22" s="98"/>
      <c r="PPZ22" s="98"/>
      <c r="PQA22" s="98"/>
      <c r="PQB22" s="98"/>
      <c r="PQC22" s="98"/>
      <c r="PQD22" s="98"/>
      <c r="PQE22" s="98"/>
      <c r="PQF22" s="98"/>
      <c r="PQG22" s="98"/>
      <c r="PQH22" s="98"/>
      <c r="PQI22" s="98"/>
      <c r="PQJ22" s="98"/>
      <c r="PQK22" s="98"/>
      <c r="PQL22" s="98"/>
      <c r="PQM22" s="98"/>
      <c r="PQN22" s="98"/>
      <c r="PQO22" s="98"/>
      <c r="PQP22" s="98"/>
      <c r="PQQ22" s="98"/>
      <c r="PQR22" s="98"/>
      <c r="PQS22" s="98"/>
      <c r="PQT22" s="98"/>
      <c r="PQU22" s="98"/>
      <c r="PQV22" s="98"/>
      <c r="PQW22" s="98"/>
      <c r="PQX22" s="98"/>
      <c r="PQY22" s="98"/>
      <c r="PQZ22" s="98"/>
      <c r="PRA22" s="98"/>
      <c r="PRB22" s="98"/>
      <c r="PRC22" s="98"/>
      <c r="PRD22" s="98"/>
      <c r="PRE22" s="98"/>
      <c r="PRF22" s="98"/>
      <c r="PRG22" s="98"/>
      <c r="PRH22" s="98"/>
      <c r="PRI22" s="98"/>
      <c r="PRJ22" s="98"/>
      <c r="PRK22" s="98"/>
      <c r="PRL22" s="98"/>
      <c r="PRM22" s="98"/>
      <c r="PRN22" s="98"/>
      <c r="PRO22" s="98"/>
      <c r="PRP22" s="98"/>
      <c r="PRQ22" s="98"/>
      <c r="PRR22" s="98"/>
      <c r="PRS22" s="98"/>
      <c r="PRT22" s="98"/>
      <c r="PRU22" s="98"/>
      <c r="PRV22" s="98"/>
      <c r="PRW22" s="98"/>
      <c r="PRX22" s="98"/>
      <c r="PRY22" s="98"/>
      <c r="PRZ22" s="98"/>
      <c r="PSA22" s="98"/>
      <c r="PSB22" s="98"/>
      <c r="PSC22" s="98"/>
      <c r="PSD22" s="98"/>
      <c r="PSE22" s="98"/>
      <c r="PSF22" s="98"/>
      <c r="PSG22" s="98"/>
      <c r="PSH22" s="98"/>
      <c r="PSI22" s="98"/>
      <c r="PSJ22" s="98"/>
      <c r="PSK22" s="98"/>
      <c r="PSL22" s="98"/>
      <c r="PSM22" s="98"/>
      <c r="PSN22" s="98"/>
      <c r="PSO22" s="98"/>
      <c r="PSP22" s="98"/>
      <c r="PSQ22" s="98"/>
      <c r="PSR22" s="98"/>
      <c r="PSS22" s="98"/>
      <c r="PST22" s="98"/>
      <c r="PSU22" s="98"/>
      <c r="PSV22" s="98"/>
      <c r="PSW22" s="98"/>
      <c r="PSX22" s="98"/>
      <c r="PSY22" s="98"/>
      <c r="PSZ22" s="98"/>
      <c r="PTA22" s="98"/>
      <c r="PTB22" s="98"/>
      <c r="PTC22" s="98"/>
      <c r="PTD22" s="98"/>
      <c r="PTE22" s="98"/>
      <c r="PTF22" s="98"/>
      <c r="PTG22" s="98"/>
      <c r="PTH22" s="98"/>
      <c r="PTI22" s="98"/>
      <c r="PTJ22" s="98"/>
      <c r="PTK22" s="98"/>
      <c r="PTL22" s="98"/>
      <c r="PTM22" s="98"/>
      <c r="PTN22" s="98"/>
      <c r="PTO22" s="98"/>
      <c r="PTP22" s="98"/>
      <c r="PTQ22" s="98"/>
      <c r="PTR22" s="98"/>
      <c r="PTS22" s="98"/>
      <c r="PTT22" s="98"/>
      <c r="PTU22" s="98"/>
      <c r="PTV22" s="98"/>
      <c r="PTW22" s="98"/>
      <c r="PTX22" s="98"/>
      <c r="PTY22" s="98"/>
      <c r="PTZ22" s="98"/>
      <c r="PUA22" s="98"/>
      <c r="PUB22" s="98"/>
      <c r="PUC22" s="98"/>
      <c r="PUD22" s="98"/>
      <c r="PUE22" s="98"/>
      <c r="PUF22" s="98"/>
      <c r="PUG22" s="98"/>
      <c r="PUH22" s="98"/>
      <c r="PUI22" s="98"/>
      <c r="PUJ22" s="98"/>
      <c r="PUK22" s="98"/>
      <c r="PUL22" s="98"/>
      <c r="PUM22" s="98"/>
      <c r="PUN22" s="98"/>
      <c r="PUO22" s="98"/>
      <c r="PUP22" s="98"/>
      <c r="PUQ22" s="98"/>
      <c r="PUR22" s="98"/>
      <c r="PUS22" s="98"/>
      <c r="PUT22" s="98"/>
      <c r="PUU22" s="98"/>
      <c r="PUV22" s="98"/>
      <c r="PUW22" s="98"/>
      <c r="PUX22" s="98"/>
      <c r="PUY22" s="98"/>
      <c r="PUZ22" s="98"/>
      <c r="PVA22" s="98"/>
      <c r="PVB22" s="98"/>
      <c r="PVC22" s="98"/>
      <c r="PVD22" s="98"/>
      <c r="PVE22" s="98"/>
      <c r="PVF22" s="98"/>
      <c r="PVG22" s="98"/>
      <c r="PVH22" s="98"/>
      <c r="PVI22" s="98"/>
      <c r="PVJ22" s="98"/>
      <c r="PVK22" s="98"/>
      <c r="PVL22" s="98"/>
      <c r="PVM22" s="98"/>
      <c r="PVN22" s="98"/>
      <c r="PVO22" s="98"/>
      <c r="PVP22" s="98"/>
      <c r="PVQ22" s="98"/>
      <c r="PVR22" s="98"/>
      <c r="PVS22" s="98"/>
      <c r="PVT22" s="98"/>
      <c r="PVU22" s="98"/>
      <c r="PVV22" s="98"/>
      <c r="PVW22" s="98"/>
      <c r="PVX22" s="98"/>
      <c r="PVY22" s="98"/>
      <c r="PVZ22" s="98"/>
      <c r="PWA22" s="98"/>
      <c r="PWB22" s="98"/>
      <c r="PWC22" s="98"/>
      <c r="PWD22" s="98"/>
      <c r="PWE22" s="98"/>
      <c r="PWF22" s="98"/>
      <c r="PWG22" s="98"/>
      <c r="PWH22" s="98"/>
      <c r="PWI22" s="98"/>
      <c r="PWJ22" s="98"/>
      <c r="PWK22" s="98"/>
      <c r="PWL22" s="98"/>
      <c r="PWM22" s="98"/>
      <c r="PWN22" s="98"/>
      <c r="PWO22" s="98"/>
      <c r="PWP22" s="98"/>
      <c r="PWQ22" s="98"/>
      <c r="PWR22" s="98"/>
      <c r="PWS22" s="98"/>
      <c r="PWT22" s="98"/>
      <c r="PWU22" s="98"/>
      <c r="PWV22" s="98"/>
      <c r="PWW22" s="98"/>
      <c r="PWX22" s="98"/>
      <c r="PWY22" s="98"/>
      <c r="PWZ22" s="98"/>
      <c r="PXA22" s="98"/>
      <c r="PXB22" s="98"/>
      <c r="PXC22" s="98"/>
      <c r="PXD22" s="98"/>
      <c r="PXE22" s="98"/>
      <c r="PXF22" s="98"/>
      <c r="PXG22" s="98"/>
      <c r="PXH22" s="98"/>
      <c r="PXI22" s="98"/>
      <c r="PXJ22" s="98"/>
      <c r="PXK22" s="98"/>
      <c r="PXL22" s="98"/>
      <c r="PXM22" s="98"/>
      <c r="PXN22" s="98"/>
      <c r="PXO22" s="98"/>
      <c r="PXP22" s="98"/>
      <c r="PXQ22" s="98"/>
      <c r="PXR22" s="98"/>
      <c r="PXS22" s="98"/>
      <c r="PXT22" s="98"/>
      <c r="PXU22" s="98"/>
      <c r="PXV22" s="98"/>
      <c r="PXW22" s="98"/>
      <c r="PXX22" s="98"/>
      <c r="PXY22" s="98"/>
      <c r="PXZ22" s="98"/>
      <c r="PYA22" s="98"/>
      <c r="PYB22" s="98"/>
      <c r="PYC22" s="98"/>
      <c r="PYD22" s="98"/>
      <c r="PYE22" s="98"/>
      <c r="PYF22" s="98"/>
      <c r="PYG22" s="98"/>
      <c r="PYH22" s="98"/>
      <c r="PYI22" s="98"/>
      <c r="PYJ22" s="98"/>
      <c r="PYK22" s="98"/>
      <c r="PYL22" s="98"/>
      <c r="PYM22" s="98"/>
      <c r="PYN22" s="98"/>
      <c r="PYO22" s="98"/>
      <c r="PYP22" s="98"/>
      <c r="PYQ22" s="98"/>
      <c r="PYR22" s="98"/>
      <c r="PYS22" s="98"/>
      <c r="PYT22" s="98"/>
      <c r="PYU22" s="98"/>
      <c r="PYV22" s="98"/>
      <c r="PYW22" s="98"/>
      <c r="PYX22" s="98"/>
      <c r="PYY22" s="98"/>
      <c r="PYZ22" s="98"/>
      <c r="PZA22" s="98"/>
      <c r="PZB22" s="98"/>
      <c r="PZC22" s="98"/>
      <c r="PZD22" s="98"/>
      <c r="PZE22" s="98"/>
      <c r="PZF22" s="98"/>
      <c r="PZG22" s="98"/>
      <c r="PZH22" s="98"/>
      <c r="PZI22" s="98"/>
      <c r="PZJ22" s="98"/>
      <c r="PZK22" s="98"/>
      <c r="PZL22" s="98"/>
      <c r="PZM22" s="98"/>
      <c r="PZN22" s="98"/>
      <c r="PZO22" s="98"/>
      <c r="PZP22" s="98"/>
      <c r="PZQ22" s="98"/>
      <c r="PZR22" s="98"/>
      <c r="PZS22" s="98"/>
      <c r="PZT22" s="98"/>
      <c r="PZU22" s="98"/>
      <c r="PZV22" s="98"/>
      <c r="PZW22" s="98"/>
      <c r="PZX22" s="98"/>
      <c r="PZY22" s="98"/>
      <c r="PZZ22" s="98"/>
      <c r="QAA22" s="98"/>
      <c r="QAB22" s="98"/>
      <c r="QAC22" s="98"/>
      <c r="QAD22" s="98"/>
      <c r="QAE22" s="98"/>
      <c r="QAF22" s="98"/>
      <c r="QAG22" s="98"/>
      <c r="QAH22" s="98"/>
      <c r="QAI22" s="98"/>
      <c r="QAJ22" s="98"/>
      <c r="QAK22" s="98"/>
      <c r="QAL22" s="98"/>
      <c r="QAM22" s="98"/>
      <c r="QAN22" s="98"/>
      <c r="QAO22" s="98"/>
      <c r="QAP22" s="98"/>
      <c r="QAQ22" s="98"/>
      <c r="QAR22" s="98"/>
      <c r="QAS22" s="98"/>
      <c r="QAT22" s="98"/>
      <c r="QAU22" s="98"/>
      <c r="QAV22" s="98"/>
      <c r="QAW22" s="98"/>
      <c r="QAX22" s="98"/>
      <c r="QAY22" s="98"/>
      <c r="QAZ22" s="98"/>
      <c r="QBA22" s="98"/>
      <c r="QBB22" s="98"/>
      <c r="QBC22" s="98"/>
      <c r="QBD22" s="98"/>
      <c r="QBE22" s="98"/>
      <c r="QBF22" s="98"/>
      <c r="QBG22" s="98"/>
      <c r="QBH22" s="98"/>
      <c r="QBI22" s="98"/>
      <c r="QBJ22" s="98"/>
      <c r="QBK22" s="98"/>
      <c r="QBL22" s="98"/>
      <c r="QBM22" s="98"/>
      <c r="QBN22" s="98"/>
      <c r="QBO22" s="98"/>
      <c r="QBP22" s="98"/>
      <c r="QBQ22" s="98"/>
      <c r="QBR22" s="98"/>
      <c r="QBS22" s="98"/>
      <c r="QBT22" s="98"/>
      <c r="QBU22" s="98"/>
      <c r="QBV22" s="98"/>
      <c r="QBW22" s="98"/>
      <c r="QBX22" s="98"/>
      <c r="QBY22" s="98"/>
      <c r="QBZ22" s="98"/>
      <c r="QCA22" s="98"/>
      <c r="QCB22" s="98"/>
      <c r="QCC22" s="98"/>
      <c r="QCD22" s="98"/>
      <c r="QCE22" s="98"/>
      <c r="QCF22" s="98"/>
      <c r="QCG22" s="98"/>
      <c r="QCH22" s="98"/>
      <c r="QCI22" s="98"/>
      <c r="QCJ22" s="98"/>
      <c r="QCK22" s="98"/>
      <c r="QCL22" s="98"/>
      <c r="QCM22" s="98"/>
      <c r="QCN22" s="98"/>
      <c r="QCO22" s="98"/>
      <c r="QCP22" s="98"/>
      <c r="QCQ22" s="98"/>
      <c r="QCR22" s="98"/>
      <c r="QCS22" s="98"/>
      <c r="QCT22" s="98"/>
      <c r="QCU22" s="98"/>
      <c r="QCV22" s="98"/>
      <c r="QCW22" s="98"/>
      <c r="QCX22" s="98"/>
      <c r="QCY22" s="98"/>
      <c r="QCZ22" s="98"/>
      <c r="QDA22" s="98"/>
      <c r="QDB22" s="98"/>
      <c r="QDC22" s="98"/>
      <c r="QDD22" s="98"/>
      <c r="QDE22" s="98"/>
      <c r="QDF22" s="98"/>
      <c r="QDG22" s="98"/>
      <c r="QDH22" s="98"/>
      <c r="QDI22" s="98"/>
      <c r="QDJ22" s="98"/>
      <c r="QDK22" s="98"/>
      <c r="QDL22" s="98"/>
      <c r="QDM22" s="98"/>
      <c r="QDN22" s="98"/>
      <c r="QDO22" s="98"/>
      <c r="QDP22" s="98"/>
      <c r="QDQ22" s="98"/>
      <c r="QDR22" s="98"/>
      <c r="QDS22" s="98"/>
      <c r="QDT22" s="98"/>
      <c r="QDU22" s="98"/>
      <c r="QDV22" s="98"/>
      <c r="QDW22" s="98"/>
      <c r="QDX22" s="98"/>
      <c r="QDY22" s="98"/>
      <c r="QDZ22" s="98"/>
      <c r="QEA22" s="98"/>
      <c r="QEB22" s="98"/>
      <c r="QEC22" s="98"/>
      <c r="QED22" s="98"/>
      <c r="QEE22" s="98"/>
      <c r="QEF22" s="98"/>
      <c r="QEG22" s="98"/>
      <c r="QEH22" s="98"/>
      <c r="QEI22" s="98"/>
      <c r="QEJ22" s="98"/>
      <c r="QEK22" s="98"/>
      <c r="QEL22" s="98"/>
      <c r="QEM22" s="98"/>
      <c r="QEN22" s="98"/>
      <c r="QEO22" s="98"/>
      <c r="QEP22" s="98"/>
      <c r="QEQ22" s="98"/>
      <c r="QER22" s="98"/>
      <c r="QES22" s="98"/>
      <c r="QET22" s="98"/>
      <c r="QEU22" s="98"/>
      <c r="QEV22" s="98"/>
      <c r="QEW22" s="98"/>
      <c r="QEX22" s="98"/>
      <c r="QEY22" s="98"/>
      <c r="QEZ22" s="98"/>
      <c r="QFA22" s="98"/>
      <c r="QFB22" s="98"/>
      <c r="QFC22" s="98"/>
      <c r="QFD22" s="98"/>
      <c r="QFE22" s="98"/>
      <c r="QFF22" s="98"/>
      <c r="QFG22" s="98"/>
      <c r="QFH22" s="98"/>
      <c r="QFI22" s="98"/>
      <c r="QFJ22" s="98"/>
      <c r="QFK22" s="98"/>
      <c r="QFL22" s="98"/>
      <c r="QFM22" s="98"/>
      <c r="QFN22" s="98"/>
      <c r="QFO22" s="98"/>
      <c r="QFP22" s="98"/>
      <c r="QFQ22" s="98"/>
      <c r="QFR22" s="98"/>
      <c r="QFS22" s="98"/>
      <c r="QFT22" s="98"/>
      <c r="QFU22" s="98"/>
      <c r="QFV22" s="98"/>
      <c r="QFW22" s="98"/>
      <c r="QFX22" s="98"/>
      <c r="QFY22" s="98"/>
      <c r="QFZ22" s="98"/>
      <c r="QGA22" s="98"/>
      <c r="QGB22" s="98"/>
      <c r="QGC22" s="98"/>
      <c r="QGD22" s="98"/>
      <c r="QGE22" s="98"/>
      <c r="QGF22" s="98"/>
      <c r="QGG22" s="98"/>
      <c r="QGH22" s="98"/>
      <c r="QGI22" s="98"/>
      <c r="QGJ22" s="98"/>
      <c r="QGK22" s="98"/>
      <c r="QGL22" s="98"/>
      <c r="QGM22" s="98"/>
      <c r="QGN22" s="98"/>
      <c r="QGO22" s="98"/>
      <c r="QGP22" s="98"/>
      <c r="QGQ22" s="98"/>
      <c r="QGR22" s="98"/>
      <c r="QGS22" s="98"/>
      <c r="QGT22" s="98"/>
      <c r="QGU22" s="98"/>
      <c r="QGV22" s="98"/>
      <c r="QGW22" s="98"/>
      <c r="QGX22" s="98"/>
      <c r="QGY22" s="98"/>
      <c r="QGZ22" s="98"/>
      <c r="QHA22" s="98"/>
      <c r="QHB22" s="98"/>
      <c r="QHC22" s="98"/>
      <c r="QHD22" s="98"/>
      <c r="QHE22" s="98"/>
      <c r="QHF22" s="98"/>
      <c r="QHG22" s="98"/>
      <c r="QHH22" s="98"/>
      <c r="QHI22" s="98"/>
      <c r="QHJ22" s="98"/>
      <c r="QHK22" s="98"/>
      <c r="QHL22" s="98"/>
      <c r="QHM22" s="98"/>
      <c r="QHN22" s="98"/>
      <c r="QHO22" s="98"/>
      <c r="QHP22" s="98"/>
      <c r="QHQ22" s="98"/>
      <c r="QHR22" s="98"/>
      <c r="QHS22" s="98"/>
      <c r="QHT22" s="98"/>
      <c r="QHU22" s="98"/>
      <c r="QHV22" s="98"/>
      <c r="QHW22" s="98"/>
      <c r="QHX22" s="98"/>
      <c r="QHY22" s="98"/>
      <c r="QHZ22" s="98"/>
      <c r="QIA22" s="98"/>
      <c r="QIB22" s="98"/>
      <c r="QIC22" s="98"/>
      <c r="QID22" s="98"/>
      <c r="QIE22" s="98"/>
      <c r="QIF22" s="98"/>
      <c r="QIG22" s="98"/>
      <c r="QIH22" s="98"/>
      <c r="QII22" s="98"/>
      <c r="QIJ22" s="98"/>
      <c r="QIK22" s="98"/>
      <c r="QIL22" s="98"/>
      <c r="QIM22" s="98"/>
      <c r="QIN22" s="98"/>
      <c r="QIO22" s="98"/>
      <c r="QIP22" s="98"/>
      <c r="QIQ22" s="98"/>
      <c r="QIR22" s="98"/>
      <c r="QIS22" s="98"/>
      <c r="QIT22" s="98"/>
      <c r="QIU22" s="98"/>
      <c r="QIV22" s="98"/>
      <c r="QIW22" s="98"/>
      <c r="QIX22" s="98"/>
      <c r="QIY22" s="98"/>
      <c r="QIZ22" s="98"/>
      <c r="QJA22" s="98"/>
      <c r="QJB22" s="98"/>
      <c r="QJC22" s="98"/>
      <c r="QJD22" s="98"/>
      <c r="QJE22" s="98"/>
      <c r="QJF22" s="98"/>
      <c r="QJG22" s="98"/>
      <c r="QJH22" s="98"/>
      <c r="QJI22" s="98"/>
      <c r="QJJ22" s="98"/>
      <c r="QJK22" s="98"/>
      <c r="QJL22" s="98"/>
      <c r="QJM22" s="98"/>
      <c r="QJN22" s="98"/>
      <c r="QJO22" s="98"/>
      <c r="QJP22" s="98"/>
      <c r="QJQ22" s="98"/>
      <c r="QJR22" s="98"/>
      <c r="QJS22" s="98"/>
      <c r="QJT22" s="98"/>
      <c r="QJU22" s="98"/>
      <c r="QJV22" s="98"/>
      <c r="QJW22" s="98"/>
      <c r="QJX22" s="98"/>
      <c r="QJY22" s="98"/>
      <c r="QJZ22" s="98"/>
      <c r="QKA22" s="98"/>
      <c r="QKB22" s="98"/>
      <c r="QKC22" s="98"/>
      <c r="QKD22" s="98"/>
      <c r="QKE22" s="98"/>
      <c r="QKF22" s="98"/>
      <c r="QKG22" s="98"/>
      <c r="QKH22" s="98"/>
      <c r="QKI22" s="98"/>
      <c r="QKJ22" s="98"/>
      <c r="QKK22" s="98"/>
      <c r="QKL22" s="98"/>
      <c r="QKM22" s="98"/>
      <c r="QKN22" s="98"/>
      <c r="QKO22" s="98"/>
      <c r="QKP22" s="98"/>
      <c r="QKQ22" s="98"/>
      <c r="QKR22" s="98"/>
      <c r="QKS22" s="98"/>
      <c r="QKT22" s="98"/>
      <c r="QKU22" s="98"/>
      <c r="QKV22" s="98"/>
      <c r="QKW22" s="98"/>
      <c r="QKX22" s="98"/>
      <c r="QKY22" s="98"/>
      <c r="QKZ22" s="98"/>
      <c r="QLA22" s="98"/>
      <c r="QLB22" s="98"/>
      <c r="QLC22" s="98"/>
      <c r="QLD22" s="98"/>
      <c r="QLE22" s="98"/>
      <c r="QLF22" s="98"/>
      <c r="QLG22" s="98"/>
      <c r="QLH22" s="98"/>
      <c r="QLI22" s="98"/>
      <c r="QLJ22" s="98"/>
      <c r="QLK22" s="98"/>
      <c r="QLL22" s="98"/>
      <c r="QLM22" s="98"/>
      <c r="QLN22" s="98"/>
      <c r="QLO22" s="98"/>
      <c r="QLP22" s="98"/>
      <c r="QLQ22" s="98"/>
      <c r="QLR22" s="98"/>
      <c r="QLS22" s="98"/>
      <c r="QLT22" s="98"/>
      <c r="QLU22" s="98"/>
      <c r="QLV22" s="98"/>
      <c r="QLW22" s="98"/>
      <c r="QLX22" s="98"/>
      <c r="QLY22" s="98"/>
      <c r="QLZ22" s="98"/>
      <c r="QMA22" s="98"/>
      <c r="QMB22" s="98"/>
      <c r="QMC22" s="98"/>
      <c r="QMD22" s="98"/>
      <c r="QME22" s="98"/>
      <c r="QMF22" s="98"/>
      <c r="QMG22" s="98"/>
      <c r="QMH22" s="98"/>
      <c r="QMI22" s="98"/>
      <c r="QMJ22" s="98"/>
      <c r="QMK22" s="98"/>
      <c r="QML22" s="98"/>
      <c r="QMM22" s="98"/>
      <c r="QMN22" s="98"/>
      <c r="QMO22" s="98"/>
      <c r="QMP22" s="98"/>
      <c r="QMQ22" s="98"/>
      <c r="QMR22" s="98"/>
      <c r="QMS22" s="98"/>
      <c r="QMT22" s="98"/>
      <c r="QMU22" s="98"/>
      <c r="QMV22" s="98"/>
      <c r="QMW22" s="98"/>
      <c r="QMX22" s="98"/>
      <c r="QMY22" s="98"/>
      <c r="QMZ22" s="98"/>
      <c r="QNA22" s="98"/>
      <c r="QNB22" s="98"/>
      <c r="QNC22" s="98"/>
      <c r="QND22" s="98"/>
      <c r="QNE22" s="98"/>
      <c r="QNF22" s="98"/>
      <c r="QNG22" s="98"/>
      <c r="QNH22" s="98"/>
      <c r="QNI22" s="98"/>
      <c r="QNJ22" s="98"/>
      <c r="QNK22" s="98"/>
      <c r="QNL22" s="98"/>
      <c r="QNM22" s="98"/>
      <c r="QNN22" s="98"/>
      <c r="QNO22" s="98"/>
      <c r="QNP22" s="98"/>
      <c r="QNQ22" s="98"/>
      <c r="QNR22" s="98"/>
      <c r="QNS22" s="98"/>
      <c r="QNT22" s="98"/>
      <c r="QNU22" s="98"/>
      <c r="QNV22" s="98"/>
      <c r="QNW22" s="98"/>
      <c r="QNX22" s="98"/>
      <c r="QNY22" s="98"/>
      <c r="QNZ22" s="98"/>
      <c r="QOA22" s="98"/>
      <c r="QOB22" s="98"/>
      <c r="QOC22" s="98"/>
      <c r="QOD22" s="98"/>
      <c r="QOE22" s="98"/>
      <c r="QOF22" s="98"/>
      <c r="QOG22" s="98"/>
      <c r="QOH22" s="98"/>
      <c r="QOI22" s="98"/>
      <c r="QOJ22" s="98"/>
      <c r="QOK22" s="98"/>
      <c r="QOL22" s="98"/>
      <c r="QOM22" s="98"/>
      <c r="QON22" s="98"/>
      <c r="QOO22" s="98"/>
      <c r="QOP22" s="98"/>
      <c r="QOQ22" s="98"/>
      <c r="QOR22" s="98"/>
      <c r="QOS22" s="98"/>
      <c r="QOT22" s="98"/>
      <c r="QOU22" s="98"/>
      <c r="QOV22" s="98"/>
      <c r="QOW22" s="98"/>
      <c r="QOX22" s="98"/>
      <c r="QOY22" s="98"/>
      <c r="QOZ22" s="98"/>
      <c r="QPA22" s="98"/>
      <c r="QPB22" s="98"/>
      <c r="QPC22" s="98"/>
      <c r="QPD22" s="98"/>
      <c r="QPE22" s="98"/>
      <c r="QPF22" s="98"/>
      <c r="QPG22" s="98"/>
      <c r="QPH22" s="98"/>
      <c r="QPI22" s="98"/>
      <c r="QPJ22" s="98"/>
      <c r="QPK22" s="98"/>
      <c r="QPL22" s="98"/>
      <c r="QPM22" s="98"/>
      <c r="QPN22" s="98"/>
      <c r="QPO22" s="98"/>
      <c r="QPP22" s="98"/>
      <c r="QPQ22" s="98"/>
      <c r="QPR22" s="98"/>
      <c r="QPS22" s="98"/>
      <c r="QPT22" s="98"/>
      <c r="QPU22" s="98"/>
      <c r="QPV22" s="98"/>
      <c r="QPW22" s="98"/>
      <c r="QPX22" s="98"/>
      <c r="QPY22" s="98"/>
      <c r="QPZ22" s="98"/>
      <c r="QQA22" s="98"/>
      <c r="QQB22" s="98"/>
      <c r="QQC22" s="98"/>
      <c r="QQD22" s="98"/>
      <c r="QQE22" s="98"/>
      <c r="QQF22" s="98"/>
      <c r="QQG22" s="98"/>
      <c r="QQH22" s="98"/>
      <c r="QQI22" s="98"/>
      <c r="QQJ22" s="98"/>
      <c r="QQK22" s="98"/>
      <c r="QQL22" s="98"/>
      <c r="QQM22" s="98"/>
      <c r="QQN22" s="98"/>
      <c r="QQO22" s="98"/>
      <c r="QQP22" s="98"/>
      <c r="QQQ22" s="98"/>
      <c r="QQR22" s="98"/>
      <c r="QQS22" s="98"/>
      <c r="QQT22" s="98"/>
      <c r="QQU22" s="98"/>
      <c r="QQV22" s="98"/>
      <c r="QQW22" s="98"/>
      <c r="QQX22" s="98"/>
      <c r="QQY22" s="98"/>
      <c r="QQZ22" s="98"/>
      <c r="QRA22" s="98"/>
      <c r="QRB22" s="98"/>
      <c r="QRC22" s="98"/>
      <c r="QRD22" s="98"/>
      <c r="QRE22" s="98"/>
      <c r="QRF22" s="98"/>
      <c r="QRG22" s="98"/>
      <c r="QRH22" s="98"/>
      <c r="QRI22" s="98"/>
      <c r="QRJ22" s="98"/>
      <c r="QRK22" s="98"/>
      <c r="QRL22" s="98"/>
      <c r="QRM22" s="98"/>
      <c r="QRN22" s="98"/>
      <c r="QRO22" s="98"/>
      <c r="QRP22" s="98"/>
      <c r="QRQ22" s="98"/>
      <c r="QRR22" s="98"/>
      <c r="QRS22" s="98"/>
      <c r="QRT22" s="98"/>
      <c r="QRU22" s="98"/>
      <c r="QRV22" s="98"/>
      <c r="QRW22" s="98"/>
      <c r="QRX22" s="98"/>
      <c r="QRY22" s="98"/>
      <c r="QRZ22" s="98"/>
      <c r="QSA22" s="98"/>
      <c r="QSB22" s="98"/>
      <c r="QSC22" s="98"/>
      <c r="QSD22" s="98"/>
      <c r="QSE22" s="98"/>
      <c r="QSF22" s="98"/>
      <c r="QSG22" s="98"/>
      <c r="QSH22" s="98"/>
      <c r="QSI22" s="98"/>
      <c r="QSJ22" s="98"/>
      <c r="QSK22" s="98"/>
      <c r="QSL22" s="98"/>
      <c r="QSM22" s="98"/>
      <c r="QSN22" s="98"/>
      <c r="QSO22" s="98"/>
      <c r="QSP22" s="98"/>
      <c r="QSQ22" s="98"/>
      <c r="QSR22" s="98"/>
      <c r="QSS22" s="98"/>
      <c r="QST22" s="98"/>
      <c r="QSU22" s="98"/>
      <c r="QSV22" s="98"/>
      <c r="QSW22" s="98"/>
      <c r="QSX22" s="98"/>
      <c r="QSY22" s="98"/>
      <c r="QSZ22" s="98"/>
      <c r="QTA22" s="98"/>
      <c r="QTB22" s="98"/>
      <c r="QTC22" s="98"/>
      <c r="QTD22" s="98"/>
      <c r="QTE22" s="98"/>
      <c r="QTF22" s="98"/>
      <c r="QTG22" s="98"/>
      <c r="QTH22" s="98"/>
      <c r="QTI22" s="98"/>
      <c r="QTJ22" s="98"/>
      <c r="QTK22" s="98"/>
      <c r="QTL22" s="98"/>
      <c r="QTM22" s="98"/>
      <c r="QTN22" s="98"/>
      <c r="QTO22" s="98"/>
      <c r="QTP22" s="98"/>
      <c r="QTQ22" s="98"/>
      <c r="QTR22" s="98"/>
      <c r="QTS22" s="98"/>
      <c r="QTT22" s="98"/>
      <c r="QTU22" s="98"/>
      <c r="QTV22" s="98"/>
      <c r="QTW22" s="98"/>
      <c r="QTX22" s="98"/>
      <c r="QTY22" s="98"/>
      <c r="QTZ22" s="98"/>
      <c r="QUA22" s="98"/>
      <c r="QUB22" s="98"/>
      <c r="QUC22" s="98"/>
      <c r="QUD22" s="98"/>
      <c r="QUE22" s="98"/>
      <c r="QUF22" s="98"/>
      <c r="QUG22" s="98"/>
      <c r="QUH22" s="98"/>
      <c r="QUI22" s="98"/>
      <c r="QUJ22" s="98"/>
      <c r="QUK22" s="98"/>
      <c r="QUL22" s="98"/>
      <c r="QUM22" s="98"/>
      <c r="QUN22" s="98"/>
      <c r="QUO22" s="98"/>
      <c r="QUP22" s="98"/>
      <c r="QUQ22" s="98"/>
      <c r="QUR22" s="98"/>
      <c r="QUS22" s="98"/>
      <c r="QUT22" s="98"/>
      <c r="QUU22" s="98"/>
      <c r="QUV22" s="98"/>
      <c r="QUW22" s="98"/>
      <c r="QUX22" s="98"/>
      <c r="QUY22" s="98"/>
      <c r="QUZ22" s="98"/>
      <c r="QVA22" s="98"/>
      <c r="QVB22" s="98"/>
      <c r="QVC22" s="98"/>
      <c r="QVD22" s="98"/>
      <c r="QVE22" s="98"/>
      <c r="QVF22" s="98"/>
      <c r="QVG22" s="98"/>
      <c r="QVH22" s="98"/>
      <c r="QVI22" s="98"/>
      <c r="QVJ22" s="98"/>
      <c r="QVK22" s="98"/>
      <c r="QVL22" s="98"/>
      <c r="QVM22" s="98"/>
      <c r="QVN22" s="98"/>
      <c r="QVO22" s="98"/>
      <c r="QVP22" s="98"/>
      <c r="QVQ22" s="98"/>
      <c r="QVR22" s="98"/>
      <c r="QVS22" s="98"/>
      <c r="QVT22" s="98"/>
      <c r="QVU22" s="98"/>
      <c r="QVV22" s="98"/>
      <c r="QVW22" s="98"/>
      <c r="QVX22" s="98"/>
      <c r="QVY22" s="98"/>
      <c r="QVZ22" s="98"/>
      <c r="QWA22" s="98"/>
      <c r="QWB22" s="98"/>
      <c r="QWC22" s="98"/>
      <c r="QWD22" s="98"/>
      <c r="QWE22" s="98"/>
      <c r="QWF22" s="98"/>
      <c r="QWG22" s="98"/>
      <c r="QWH22" s="98"/>
      <c r="QWI22" s="98"/>
      <c r="QWJ22" s="98"/>
      <c r="QWK22" s="98"/>
      <c r="QWL22" s="98"/>
      <c r="QWM22" s="98"/>
      <c r="QWN22" s="98"/>
      <c r="QWO22" s="98"/>
      <c r="QWP22" s="98"/>
      <c r="QWQ22" s="98"/>
      <c r="QWR22" s="98"/>
      <c r="QWS22" s="98"/>
      <c r="QWT22" s="98"/>
      <c r="QWU22" s="98"/>
      <c r="QWV22" s="98"/>
      <c r="QWW22" s="98"/>
      <c r="QWX22" s="98"/>
      <c r="QWY22" s="98"/>
      <c r="QWZ22" s="98"/>
      <c r="QXA22" s="98"/>
      <c r="QXB22" s="98"/>
      <c r="QXC22" s="98"/>
      <c r="QXD22" s="98"/>
      <c r="QXE22" s="98"/>
      <c r="QXF22" s="98"/>
      <c r="QXG22" s="98"/>
      <c r="QXH22" s="98"/>
      <c r="QXI22" s="98"/>
      <c r="QXJ22" s="98"/>
      <c r="QXK22" s="98"/>
      <c r="QXL22" s="98"/>
      <c r="QXM22" s="98"/>
      <c r="QXN22" s="98"/>
      <c r="QXO22" s="98"/>
      <c r="QXP22" s="98"/>
      <c r="QXQ22" s="98"/>
      <c r="QXR22" s="98"/>
      <c r="QXS22" s="98"/>
      <c r="QXT22" s="98"/>
      <c r="QXU22" s="98"/>
      <c r="QXV22" s="98"/>
      <c r="QXW22" s="98"/>
      <c r="QXX22" s="98"/>
      <c r="QXY22" s="98"/>
      <c r="QXZ22" s="98"/>
      <c r="QYA22" s="98"/>
      <c r="QYB22" s="98"/>
      <c r="QYC22" s="98"/>
      <c r="QYD22" s="98"/>
      <c r="QYE22" s="98"/>
      <c r="QYF22" s="98"/>
      <c r="QYG22" s="98"/>
      <c r="QYH22" s="98"/>
      <c r="QYI22" s="98"/>
      <c r="QYJ22" s="98"/>
      <c r="QYK22" s="98"/>
      <c r="QYL22" s="98"/>
      <c r="QYM22" s="98"/>
      <c r="QYN22" s="98"/>
      <c r="QYO22" s="98"/>
      <c r="QYP22" s="98"/>
      <c r="QYQ22" s="98"/>
      <c r="QYR22" s="98"/>
      <c r="QYS22" s="98"/>
      <c r="QYT22" s="98"/>
      <c r="QYU22" s="98"/>
      <c r="QYV22" s="98"/>
      <c r="QYW22" s="98"/>
      <c r="QYX22" s="98"/>
      <c r="QYY22" s="98"/>
      <c r="QYZ22" s="98"/>
      <c r="QZA22" s="98"/>
      <c r="QZB22" s="98"/>
      <c r="QZC22" s="98"/>
      <c r="QZD22" s="98"/>
      <c r="QZE22" s="98"/>
      <c r="QZF22" s="98"/>
      <c r="QZG22" s="98"/>
      <c r="QZH22" s="98"/>
      <c r="QZI22" s="98"/>
      <c r="QZJ22" s="98"/>
      <c r="QZK22" s="98"/>
      <c r="QZL22" s="98"/>
      <c r="QZM22" s="98"/>
      <c r="QZN22" s="98"/>
      <c r="QZO22" s="98"/>
      <c r="QZP22" s="98"/>
      <c r="QZQ22" s="98"/>
      <c r="QZR22" s="98"/>
      <c r="QZS22" s="98"/>
      <c r="QZT22" s="98"/>
      <c r="QZU22" s="98"/>
      <c r="QZV22" s="98"/>
      <c r="QZW22" s="98"/>
      <c r="QZX22" s="98"/>
      <c r="QZY22" s="98"/>
      <c r="QZZ22" s="98"/>
      <c r="RAA22" s="98"/>
      <c r="RAB22" s="98"/>
      <c r="RAC22" s="98"/>
      <c r="RAD22" s="98"/>
      <c r="RAE22" s="98"/>
      <c r="RAF22" s="98"/>
      <c r="RAG22" s="98"/>
      <c r="RAH22" s="98"/>
      <c r="RAI22" s="98"/>
      <c r="RAJ22" s="98"/>
      <c r="RAK22" s="98"/>
      <c r="RAL22" s="98"/>
      <c r="RAM22" s="98"/>
      <c r="RAN22" s="98"/>
      <c r="RAO22" s="98"/>
      <c r="RAP22" s="98"/>
      <c r="RAQ22" s="98"/>
      <c r="RAR22" s="98"/>
      <c r="RAS22" s="98"/>
      <c r="RAT22" s="98"/>
      <c r="RAU22" s="98"/>
      <c r="RAV22" s="98"/>
      <c r="RAW22" s="98"/>
      <c r="RAX22" s="98"/>
      <c r="RAY22" s="98"/>
      <c r="RAZ22" s="98"/>
      <c r="RBA22" s="98"/>
      <c r="RBB22" s="98"/>
      <c r="RBC22" s="98"/>
      <c r="RBD22" s="98"/>
      <c r="RBE22" s="98"/>
      <c r="RBF22" s="98"/>
      <c r="RBG22" s="98"/>
      <c r="RBH22" s="98"/>
      <c r="RBI22" s="98"/>
      <c r="RBJ22" s="98"/>
      <c r="RBK22" s="98"/>
      <c r="RBL22" s="98"/>
      <c r="RBM22" s="98"/>
      <c r="RBN22" s="98"/>
      <c r="RBO22" s="98"/>
      <c r="RBP22" s="98"/>
      <c r="RBQ22" s="98"/>
      <c r="RBR22" s="98"/>
      <c r="RBS22" s="98"/>
      <c r="RBT22" s="98"/>
      <c r="RBU22" s="98"/>
      <c r="RBV22" s="98"/>
      <c r="RBW22" s="98"/>
      <c r="RBX22" s="98"/>
      <c r="RBY22" s="98"/>
      <c r="RBZ22" s="98"/>
      <c r="RCA22" s="98"/>
      <c r="RCB22" s="98"/>
      <c r="RCC22" s="98"/>
      <c r="RCD22" s="98"/>
      <c r="RCE22" s="98"/>
      <c r="RCF22" s="98"/>
      <c r="RCG22" s="98"/>
      <c r="RCH22" s="98"/>
      <c r="RCI22" s="98"/>
      <c r="RCJ22" s="98"/>
      <c r="RCK22" s="98"/>
      <c r="RCL22" s="98"/>
      <c r="RCM22" s="98"/>
      <c r="RCN22" s="98"/>
      <c r="RCO22" s="98"/>
      <c r="RCP22" s="98"/>
      <c r="RCQ22" s="98"/>
      <c r="RCR22" s="98"/>
      <c r="RCS22" s="98"/>
      <c r="RCT22" s="98"/>
      <c r="RCU22" s="98"/>
      <c r="RCV22" s="98"/>
      <c r="RCW22" s="98"/>
      <c r="RCX22" s="98"/>
      <c r="RCY22" s="98"/>
      <c r="RCZ22" s="98"/>
      <c r="RDA22" s="98"/>
      <c r="RDB22" s="98"/>
      <c r="RDC22" s="98"/>
      <c r="RDD22" s="98"/>
      <c r="RDE22" s="98"/>
      <c r="RDF22" s="98"/>
      <c r="RDG22" s="98"/>
      <c r="RDH22" s="98"/>
      <c r="RDI22" s="98"/>
      <c r="RDJ22" s="98"/>
      <c r="RDK22" s="98"/>
      <c r="RDL22" s="98"/>
      <c r="RDM22" s="98"/>
      <c r="RDN22" s="98"/>
      <c r="RDO22" s="98"/>
      <c r="RDP22" s="98"/>
      <c r="RDQ22" s="98"/>
      <c r="RDR22" s="98"/>
      <c r="RDS22" s="98"/>
      <c r="RDT22" s="98"/>
      <c r="RDU22" s="98"/>
      <c r="RDV22" s="98"/>
      <c r="RDW22" s="98"/>
      <c r="RDX22" s="98"/>
      <c r="RDY22" s="98"/>
      <c r="RDZ22" s="98"/>
      <c r="REA22" s="98"/>
      <c r="REB22" s="98"/>
      <c r="REC22" s="98"/>
      <c r="RED22" s="98"/>
      <c r="REE22" s="98"/>
      <c r="REF22" s="98"/>
      <c r="REG22" s="98"/>
      <c r="REH22" s="98"/>
      <c r="REI22" s="98"/>
      <c r="REJ22" s="98"/>
      <c r="REK22" s="98"/>
      <c r="REL22" s="98"/>
      <c r="REM22" s="98"/>
      <c r="REN22" s="98"/>
      <c r="REO22" s="98"/>
      <c r="REP22" s="98"/>
      <c r="REQ22" s="98"/>
      <c r="RER22" s="98"/>
      <c r="RES22" s="98"/>
      <c r="RET22" s="98"/>
      <c r="REU22" s="98"/>
      <c r="REV22" s="98"/>
      <c r="REW22" s="98"/>
      <c r="REX22" s="98"/>
      <c r="REY22" s="98"/>
      <c r="REZ22" s="98"/>
      <c r="RFA22" s="98"/>
      <c r="RFB22" s="98"/>
      <c r="RFC22" s="98"/>
      <c r="RFD22" s="98"/>
      <c r="RFE22" s="98"/>
      <c r="RFF22" s="98"/>
      <c r="RFG22" s="98"/>
      <c r="RFH22" s="98"/>
      <c r="RFI22" s="98"/>
      <c r="RFJ22" s="98"/>
      <c r="RFK22" s="98"/>
      <c r="RFL22" s="98"/>
      <c r="RFM22" s="98"/>
      <c r="RFN22" s="98"/>
      <c r="RFO22" s="98"/>
      <c r="RFP22" s="98"/>
      <c r="RFQ22" s="98"/>
      <c r="RFR22" s="98"/>
      <c r="RFS22" s="98"/>
      <c r="RFT22" s="98"/>
      <c r="RFU22" s="98"/>
      <c r="RFV22" s="98"/>
      <c r="RFW22" s="98"/>
      <c r="RFX22" s="98"/>
      <c r="RFY22" s="98"/>
      <c r="RFZ22" s="98"/>
      <c r="RGA22" s="98"/>
      <c r="RGB22" s="98"/>
      <c r="RGC22" s="98"/>
      <c r="RGD22" s="98"/>
      <c r="RGE22" s="98"/>
      <c r="RGF22" s="98"/>
      <c r="RGG22" s="98"/>
      <c r="RGH22" s="98"/>
      <c r="RGI22" s="98"/>
      <c r="RGJ22" s="98"/>
      <c r="RGK22" s="98"/>
      <c r="RGL22" s="98"/>
      <c r="RGM22" s="98"/>
      <c r="RGN22" s="98"/>
      <c r="RGO22" s="98"/>
      <c r="RGP22" s="98"/>
      <c r="RGQ22" s="98"/>
      <c r="RGR22" s="98"/>
      <c r="RGS22" s="98"/>
      <c r="RGT22" s="98"/>
      <c r="RGU22" s="98"/>
      <c r="RGV22" s="98"/>
      <c r="RGW22" s="98"/>
      <c r="RGX22" s="98"/>
      <c r="RGY22" s="98"/>
      <c r="RGZ22" s="98"/>
      <c r="RHA22" s="98"/>
      <c r="RHB22" s="98"/>
      <c r="RHC22" s="98"/>
      <c r="RHD22" s="98"/>
      <c r="RHE22" s="98"/>
      <c r="RHF22" s="98"/>
      <c r="RHG22" s="98"/>
      <c r="RHH22" s="98"/>
      <c r="RHI22" s="98"/>
      <c r="RHJ22" s="98"/>
      <c r="RHK22" s="98"/>
      <c r="RHL22" s="98"/>
      <c r="RHM22" s="98"/>
      <c r="RHN22" s="98"/>
      <c r="RHO22" s="98"/>
      <c r="RHP22" s="98"/>
      <c r="RHQ22" s="98"/>
      <c r="RHR22" s="98"/>
      <c r="RHS22" s="98"/>
      <c r="RHT22" s="98"/>
      <c r="RHU22" s="98"/>
      <c r="RHV22" s="98"/>
      <c r="RHW22" s="98"/>
      <c r="RHX22" s="98"/>
      <c r="RHY22" s="98"/>
      <c r="RHZ22" s="98"/>
      <c r="RIA22" s="98"/>
      <c r="RIB22" s="98"/>
      <c r="RIC22" s="98"/>
      <c r="RID22" s="98"/>
      <c r="RIE22" s="98"/>
      <c r="RIF22" s="98"/>
      <c r="RIG22" s="98"/>
      <c r="RIH22" s="98"/>
      <c r="RII22" s="98"/>
      <c r="RIJ22" s="98"/>
      <c r="RIK22" s="98"/>
      <c r="RIL22" s="98"/>
      <c r="RIM22" s="98"/>
      <c r="RIN22" s="98"/>
      <c r="RIO22" s="98"/>
      <c r="RIP22" s="98"/>
      <c r="RIQ22" s="98"/>
      <c r="RIR22" s="98"/>
      <c r="RIS22" s="98"/>
      <c r="RIT22" s="98"/>
      <c r="RIU22" s="98"/>
      <c r="RIV22" s="98"/>
      <c r="RIW22" s="98"/>
      <c r="RIX22" s="98"/>
      <c r="RIY22" s="98"/>
      <c r="RIZ22" s="98"/>
      <c r="RJA22" s="98"/>
      <c r="RJB22" s="98"/>
      <c r="RJC22" s="98"/>
      <c r="RJD22" s="98"/>
      <c r="RJE22" s="98"/>
      <c r="RJF22" s="98"/>
      <c r="RJG22" s="98"/>
      <c r="RJH22" s="98"/>
      <c r="RJI22" s="98"/>
      <c r="RJJ22" s="98"/>
      <c r="RJK22" s="98"/>
      <c r="RJL22" s="98"/>
      <c r="RJM22" s="98"/>
      <c r="RJN22" s="98"/>
      <c r="RJO22" s="98"/>
      <c r="RJP22" s="98"/>
      <c r="RJQ22" s="98"/>
      <c r="RJR22" s="98"/>
      <c r="RJS22" s="98"/>
      <c r="RJT22" s="98"/>
      <c r="RJU22" s="98"/>
      <c r="RJV22" s="98"/>
      <c r="RJW22" s="98"/>
      <c r="RJX22" s="98"/>
      <c r="RJY22" s="98"/>
      <c r="RJZ22" s="98"/>
      <c r="RKA22" s="98"/>
      <c r="RKB22" s="98"/>
      <c r="RKC22" s="98"/>
      <c r="RKD22" s="98"/>
      <c r="RKE22" s="98"/>
      <c r="RKF22" s="98"/>
      <c r="RKG22" s="98"/>
      <c r="RKH22" s="98"/>
      <c r="RKI22" s="98"/>
      <c r="RKJ22" s="98"/>
      <c r="RKK22" s="98"/>
      <c r="RKL22" s="98"/>
      <c r="RKM22" s="98"/>
      <c r="RKN22" s="98"/>
      <c r="RKO22" s="98"/>
      <c r="RKP22" s="98"/>
      <c r="RKQ22" s="98"/>
      <c r="RKR22" s="98"/>
      <c r="RKS22" s="98"/>
      <c r="RKT22" s="98"/>
      <c r="RKU22" s="98"/>
      <c r="RKV22" s="98"/>
      <c r="RKW22" s="98"/>
      <c r="RKX22" s="98"/>
      <c r="RKY22" s="98"/>
      <c r="RKZ22" s="98"/>
      <c r="RLA22" s="98"/>
      <c r="RLB22" s="98"/>
      <c r="RLC22" s="98"/>
      <c r="RLD22" s="98"/>
      <c r="RLE22" s="98"/>
      <c r="RLF22" s="98"/>
      <c r="RLG22" s="98"/>
      <c r="RLH22" s="98"/>
      <c r="RLI22" s="98"/>
      <c r="RLJ22" s="98"/>
      <c r="RLK22" s="98"/>
      <c r="RLL22" s="98"/>
      <c r="RLM22" s="98"/>
      <c r="RLN22" s="98"/>
      <c r="RLO22" s="98"/>
      <c r="RLP22" s="98"/>
      <c r="RLQ22" s="98"/>
      <c r="RLR22" s="98"/>
      <c r="RLS22" s="98"/>
      <c r="RLT22" s="98"/>
      <c r="RLU22" s="98"/>
      <c r="RLV22" s="98"/>
      <c r="RLW22" s="98"/>
      <c r="RLX22" s="98"/>
      <c r="RLY22" s="98"/>
      <c r="RLZ22" s="98"/>
      <c r="RMA22" s="98"/>
      <c r="RMB22" s="98"/>
      <c r="RMC22" s="98"/>
      <c r="RMD22" s="98"/>
      <c r="RME22" s="98"/>
      <c r="RMF22" s="98"/>
      <c r="RMG22" s="98"/>
      <c r="RMH22" s="98"/>
      <c r="RMI22" s="98"/>
      <c r="RMJ22" s="98"/>
      <c r="RMK22" s="98"/>
      <c r="RML22" s="98"/>
      <c r="RMM22" s="98"/>
      <c r="RMN22" s="98"/>
      <c r="RMO22" s="98"/>
      <c r="RMP22" s="98"/>
      <c r="RMQ22" s="98"/>
      <c r="RMR22" s="98"/>
      <c r="RMS22" s="98"/>
      <c r="RMT22" s="98"/>
      <c r="RMU22" s="98"/>
      <c r="RMV22" s="98"/>
      <c r="RMW22" s="98"/>
      <c r="RMX22" s="98"/>
      <c r="RMY22" s="98"/>
      <c r="RMZ22" s="98"/>
      <c r="RNA22" s="98"/>
      <c r="RNB22" s="98"/>
      <c r="RNC22" s="98"/>
      <c r="RND22" s="98"/>
      <c r="RNE22" s="98"/>
      <c r="RNF22" s="98"/>
      <c r="RNG22" s="98"/>
      <c r="RNH22" s="98"/>
      <c r="RNI22" s="98"/>
      <c r="RNJ22" s="98"/>
      <c r="RNK22" s="98"/>
      <c r="RNL22" s="98"/>
      <c r="RNM22" s="98"/>
      <c r="RNN22" s="98"/>
      <c r="RNO22" s="98"/>
      <c r="RNP22" s="98"/>
      <c r="RNQ22" s="98"/>
      <c r="RNR22" s="98"/>
      <c r="RNS22" s="98"/>
      <c r="RNT22" s="98"/>
      <c r="RNU22" s="98"/>
      <c r="RNV22" s="98"/>
      <c r="RNW22" s="98"/>
      <c r="RNX22" s="98"/>
      <c r="RNY22" s="98"/>
      <c r="RNZ22" s="98"/>
      <c r="ROA22" s="98"/>
      <c r="ROB22" s="98"/>
      <c r="ROC22" s="98"/>
      <c r="ROD22" s="98"/>
      <c r="ROE22" s="98"/>
      <c r="ROF22" s="98"/>
      <c r="ROG22" s="98"/>
      <c r="ROH22" s="98"/>
      <c r="ROI22" s="98"/>
      <c r="ROJ22" s="98"/>
      <c r="ROK22" s="98"/>
      <c r="ROL22" s="98"/>
      <c r="ROM22" s="98"/>
      <c r="RON22" s="98"/>
      <c r="ROO22" s="98"/>
      <c r="ROP22" s="98"/>
      <c r="ROQ22" s="98"/>
      <c r="ROR22" s="98"/>
      <c r="ROS22" s="98"/>
      <c r="ROT22" s="98"/>
      <c r="ROU22" s="98"/>
      <c r="ROV22" s="98"/>
      <c r="ROW22" s="98"/>
      <c r="ROX22" s="98"/>
      <c r="ROY22" s="98"/>
      <c r="ROZ22" s="98"/>
      <c r="RPA22" s="98"/>
      <c r="RPB22" s="98"/>
      <c r="RPC22" s="98"/>
      <c r="RPD22" s="98"/>
      <c r="RPE22" s="98"/>
      <c r="RPF22" s="98"/>
      <c r="RPG22" s="98"/>
      <c r="RPH22" s="98"/>
      <c r="RPI22" s="98"/>
      <c r="RPJ22" s="98"/>
      <c r="RPK22" s="98"/>
      <c r="RPL22" s="98"/>
      <c r="RPM22" s="98"/>
      <c r="RPN22" s="98"/>
      <c r="RPO22" s="98"/>
      <c r="RPP22" s="98"/>
      <c r="RPQ22" s="98"/>
      <c r="RPR22" s="98"/>
      <c r="RPS22" s="98"/>
      <c r="RPT22" s="98"/>
      <c r="RPU22" s="98"/>
      <c r="RPV22" s="98"/>
      <c r="RPW22" s="98"/>
      <c r="RPX22" s="98"/>
      <c r="RPY22" s="98"/>
      <c r="RPZ22" s="98"/>
      <c r="RQA22" s="98"/>
      <c r="RQB22" s="98"/>
      <c r="RQC22" s="98"/>
      <c r="RQD22" s="98"/>
      <c r="RQE22" s="98"/>
      <c r="RQF22" s="98"/>
      <c r="RQG22" s="98"/>
      <c r="RQH22" s="98"/>
      <c r="RQI22" s="98"/>
      <c r="RQJ22" s="98"/>
      <c r="RQK22" s="98"/>
      <c r="RQL22" s="98"/>
      <c r="RQM22" s="98"/>
      <c r="RQN22" s="98"/>
      <c r="RQO22" s="98"/>
      <c r="RQP22" s="98"/>
      <c r="RQQ22" s="98"/>
      <c r="RQR22" s="98"/>
      <c r="RQS22" s="98"/>
      <c r="RQT22" s="98"/>
      <c r="RQU22" s="98"/>
      <c r="RQV22" s="98"/>
      <c r="RQW22" s="98"/>
      <c r="RQX22" s="98"/>
      <c r="RQY22" s="98"/>
      <c r="RQZ22" s="98"/>
      <c r="RRA22" s="98"/>
      <c r="RRB22" s="98"/>
      <c r="RRC22" s="98"/>
      <c r="RRD22" s="98"/>
      <c r="RRE22" s="98"/>
      <c r="RRF22" s="98"/>
      <c r="RRG22" s="98"/>
      <c r="RRH22" s="98"/>
      <c r="RRI22" s="98"/>
      <c r="RRJ22" s="98"/>
      <c r="RRK22" s="98"/>
      <c r="RRL22" s="98"/>
      <c r="RRM22" s="98"/>
      <c r="RRN22" s="98"/>
      <c r="RRO22" s="98"/>
      <c r="RRP22" s="98"/>
      <c r="RRQ22" s="98"/>
      <c r="RRR22" s="98"/>
      <c r="RRS22" s="98"/>
      <c r="RRT22" s="98"/>
      <c r="RRU22" s="98"/>
      <c r="RRV22" s="98"/>
      <c r="RRW22" s="98"/>
      <c r="RRX22" s="98"/>
      <c r="RRY22" s="98"/>
      <c r="RRZ22" s="98"/>
      <c r="RSA22" s="98"/>
      <c r="RSB22" s="98"/>
      <c r="RSC22" s="98"/>
      <c r="RSD22" s="98"/>
      <c r="RSE22" s="98"/>
      <c r="RSF22" s="98"/>
      <c r="RSG22" s="98"/>
      <c r="RSH22" s="98"/>
      <c r="RSI22" s="98"/>
      <c r="RSJ22" s="98"/>
      <c r="RSK22" s="98"/>
      <c r="RSL22" s="98"/>
      <c r="RSM22" s="98"/>
      <c r="RSN22" s="98"/>
      <c r="RSO22" s="98"/>
      <c r="RSP22" s="98"/>
      <c r="RSQ22" s="98"/>
      <c r="RSR22" s="98"/>
      <c r="RSS22" s="98"/>
      <c r="RST22" s="98"/>
      <c r="RSU22" s="98"/>
      <c r="RSV22" s="98"/>
      <c r="RSW22" s="98"/>
      <c r="RSX22" s="98"/>
      <c r="RSY22" s="98"/>
      <c r="RSZ22" s="98"/>
      <c r="RTA22" s="98"/>
      <c r="RTB22" s="98"/>
      <c r="RTC22" s="98"/>
      <c r="RTD22" s="98"/>
      <c r="RTE22" s="98"/>
      <c r="RTF22" s="98"/>
      <c r="RTG22" s="98"/>
      <c r="RTH22" s="98"/>
      <c r="RTI22" s="98"/>
      <c r="RTJ22" s="98"/>
      <c r="RTK22" s="98"/>
      <c r="RTL22" s="98"/>
      <c r="RTM22" s="98"/>
      <c r="RTN22" s="98"/>
      <c r="RTO22" s="98"/>
      <c r="RTP22" s="98"/>
      <c r="RTQ22" s="98"/>
      <c r="RTR22" s="98"/>
      <c r="RTS22" s="98"/>
      <c r="RTT22" s="98"/>
      <c r="RTU22" s="98"/>
      <c r="RTV22" s="98"/>
      <c r="RTW22" s="98"/>
      <c r="RTX22" s="98"/>
      <c r="RTY22" s="98"/>
      <c r="RTZ22" s="98"/>
      <c r="RUA22" s="98"/>
      <c r="RUB22" s="98"/>
      <c r="RUC22" s="98"/>
      <c r="RUD22" s="98"/>
      <c r="RUE22" s="98"/>
      <c r="RUF22" s="98"/>
      <c r="RUG22" s="98"/>
      <c r="RUH22" s="98"/>
      <c r="RUI22" s="98"/>
      <c r="RUJ22" s="98"/>
      <c r="RUK22" s="98"/>
      <c r="RUL22" s="98"/>
      <c r="RUM22" s="98"/>
      <c r="RUN22" s="98"/>
      <c r="RUO22" s="98"/>
      <c r="RUP22" s="98"/>
      <c r="RUQ22" s="98"/>
      <c r="RUR22" s="98"/>
      <c r="RUS22" s="98"/>
      <c r="RUT22" s="98"/>
      <c r="RUU22" s="98"/>
      <c r="RUV22" s="98"/>
      <c r="RUW22" s="98"/>
      <c r="RUX22" s="98"/>
      <c r="RUY22" s="98"/>
      <c r="RUZ22" s="98"/>
      <c r="RVA22" s="98"/>
      <c r="RVB22" s="98"/>
      <c r="RVC22" s="98"/>
      <c r="RVD22" s="98"/>
      <c r="RVE22" s="98"/>
      <c r="RVF22" s="98"/>
      <c r="RVG22" s="98"/>
      <c r="RVH22" s="98"/>
      <c r="RVI22" s="98"/>
      <c r="RVJ22" s="98"/>
      <c r="RVK22" s="98"/>
      <c r="RVL22" s="98"/>
      <c r="RVM22" s="98"/>
      <c r="RVN22" s="98"/>
      <c r="RVO22" s="98"/>
      <c r="RVP22" s="98"/>
      <c r="RVQ22" s="98"/>
      <c r="RVR22" s="98"/>
      <c r="RVS22" s="98"/>
      <c r="RVT22" s="98"/>
      <c r="RVU22" s="98"/>
      <c r="RVV22" s="98"/>
      <c r="RVW22" s="98"/>
      <c r="RVX22" s="98"/>
      <c r="RVY22" s="98"/>
      <c r="RVZ22" s="98"/>
      <c r="RWA22" s="98"/>
      <c r="RWB22" s="98"/>
      <c r="RWC22" s="98"/>
      <c r="RWD22" s="98"/>
      <c r="RWE22" s="98"/>
      <c r="RWF22" s="98"/>
      <c r="RWG22" s="98"/>
      <c r="RWH22" s="98"/>
      <c r="RWI22" s="98"/>
      <c r="RWJ22" s="98"/>
      <c r="RWK22" s="98"/>
      <c r="RWL22" s="98"/>
      <c r="RWM22" s="98"/>
      <c r="RWN22" s="98"/>
      <c r="RWO22" s="98"/>
      <c r="RWP22" s="98"/>
      <c r="RWQ22" s="98"/>
      <c r="RWR22" s="98"/>
      <c r="RWS22" s="98"/>
      <c r="RWT22" s="98"/>
      <c r="RWU22" s="98"/>
      <c r="RWV22" s="98"/>
      <c r="RWW22" s="98"/>
      <c r="RWX22" s="98"/>
      <c r="RWY22" s="98"/>
      <c r="RWZ22" s="98"/>
      <c r="RXA22" s="98"/>
      <c r="RXB22" s="98"/>
      <c r="RXC22" s="98"/>
      <c r="RXD22" s="98"/>
      <c r="RXE22" s="98"/>
      <c r="RXF22" s="98"/>
      <c r="RXG22" s="98"/>
      <c r="RXH22" s="98"/>
      <c r="RXI22" s="98"/>
      <c r="RXJ22" s="98"/>
      <c r="RXK22" s="98"/>
      <c r="RXL22" s="98"/>
      <c r="RXM22" s="98"/>
      <c r="RXN22" s="98"/>
      <c r="RXO22" s="98"/>
      <c r="RXP22" s="98"/>
      <c r="RXQ22" s="98"/>
      <c r="RXR22" s="98"/>
      <c r="RXS22" s="98"/>
      <c r="RXT22" s="98"/>
      <c r="RXU22" s="98"/>
      <c r="RXV22" s="98"/>
      <c r="RXW22" s="98"/>
      <c r="RXX22" s="98"/>
      <c r="RXY22" s="98"/>
      <c r="RXZ22" s="98"/>
      <c r="RYA22" s="98"/>
      <c r="RYB22" s="98"/>
      <c r="RYC22" s="98"/>
      <c r="RYD22" s="98"/>
      <c r="RYE22" s="98"/>
      <c r="RYF22" s="98"/>
      <c r="RYG22" s="98"/>
      <c r="RYH22" s="98"/>
      <c r="RYI22" s="98"/>
      <c r="RYJ22" s="98"/>
      <c r="RYK22" s="98"/>
      <c r="RYL22" s="98"/>
      <c r="RYM22" s="98"/>
      <c r="RYN22" s="98"/>
      <c r="RYO22" s="98"/>
      <c r="RYP22" s="98"/>
      <c r="RYQ22" s="98"/>
      <c r="RYR22" s="98"/>
      <c r="RYS22" s="98"/>
      <c r="RYT22" s="98"/>
      <c r="RYU22" s="98"/>
      <c r="RYV22" s="98"/>
      <c r="RYW22" s="98"/>
      <c r="RYX22" s="98"/>
      <c r="RYY22" s="98"/>
      <c r="RYZ22" s="98"/>
      <c r="RZA22" s="98"/>
      <c r="RZB22" s="98"/>
      <c r="RZC22" s="98"/>
      <c r="RZD22" s="98"/>
      <c r="RZE22" s="98"/>
      <c r="RZF22" s="98"/>
      <c r="RZG22" s="98"/>
      <c r="RZH22" s="98"/>
      <c r="RZI22" s="98"/>
      <c r="RZJ22" s="98"/>
      <c r="RZK22" s="98"/>
      <c r="RZL22" s="98"/>
      <c r="RZM22" s="98"/>
      <c r="RZN22" s="98"/>
      <c r="RZO22" s="98"/>
      <c r="RZP22" s="98"/>
      <c r="RZQ22" s="98"/>
      <c r="RZR22" s="98"/>
      <c r="RZS22" s="98"/>
      <c r="RZT22" s="98"/>
      <c r="RZU22" s="98"/>
      <c r="RZV22" s="98"/>
      <c r="RZW22" s="98"/>
      <c r="RZX22" s="98"/>
      <c r="RZY22" s="98"/>
      <c r="RZZ22" s="98"/>
      <c r="SAA22" s="98"/>
      <c r="SAB22" s="98"/>
      <c r="SAC22" s="98"/>
      <c r="SAD22" s="98"/>
      <c r="SAE22" s="98"/>
      <c r="SAF22" s="98"/>
      <c r="SAG22" s="98"/>
      <c r="SAH22" s="98"/>
      <c r="SAI22" s="98"/>
      <c r="SAJ22" s="98"/>
      <c r="SAK22" s="98"/>
      <c r="SAL22" s="98"/>
      <c r="SAM22" s="98"/>
      <c r="SAN22" s="98"/>
      <c r="SAO22" s="98"/>
      <c r="SAP22" s="98"/>
      <c r="SAQ22" s="98"/>
      <c r="SAR22" s="98"/>
      <c r="SAS22" s="98"/>
      <c r="SAT22" s="98"/>
      <c r="SAU22" s="98"/>
      <c r="SAV22" s="98"/>
      <c r="SAW22" s="98"/>
      <c r="SAX22" s="98"/>
      <c r="SAY22" s="98"/>
      <c r="SAZ22" s="98"/>
      <c r="SBA22" s="98"/>
      <c r="SBB22" s="98"/>
      <c r="SBC22" s="98"/>
      <c r="SBD22" s="98"/>
      <c r="SBE22" s="98"/>
      <c r="SBF22" s="98"/>
      <c r="SBG22" s="98"/>
      <c r="SBH22" s="98"/>
      <c r="SBI22" s="98"/>
      <c r="SBJ22" s="98"/>
      <c r="SBK22" s="98"/>
      <c r="SBL22" s="98"/>
      <c r="SBM22" s="98"/>
      <c r="SBN22" s="98"/>
      <c r="SBO22" s="98"/>
      <c r="SBP22" s="98"/>
      <c r="SBQ22" s="98"/>
      <c r="SBR22" s="98"/>
      <c r="SBS22" s="98"/>
      <c r="SBT22" s="98"/>
      <c r="SBU22" s="98"/>
      <c r="SBV22" s="98"/>
      <c r="SBW22" s="98"/>
      <c r="SBX22" s="98"/>
      <c r="SBY22" s="98"/>
      <c r="SBZ22" s="98"/>
      <c r="SCA22" s="98"/>
      <c r="SCB22" s="98"/>
      <c r="SCC22" s="98"/>
      <c r="SCD22" s="98"/>
      <c r="SCE22" s="98"/>
      <c r="SCF22" s="98"/>
      <c r="SCG22" s="98"/>
      <c r="SCH22" s="98"/>
      <c r="SCI22" s="98"/>
      <c r="SCJ22" s="98"/>
      <c r="SCK22" s="98"/>
      <c r="SCL22" s="98"/>
      <c r="SCM22" s="98"/>
      <c r="SCN22" s="98"/>
      <c r="SCO22" s="98"/>
      <c r="SCP22" s="98"/>
      <c r="SCQ22" s="98"/>
      <c r="SCR22" s="98"/>
      <c r="SCS22" s="98"/>
      <c r="SCT22" s="98"/>
      <c r="SCU22" s="98"/>
      <c r="SCV22" s="98"/>
      <c r="SCW22" s="98"/>
      <c r="SCX22" s="98"/>
      <c r="SCY22" s="98"/>
      <c r="SCZ22" s="98"/>
      <c r="SDA22" s="98"/>
      <c r="SDB22" s="98"/>
      <c r="SDC22" s="98"/>
      <c r="SDD22" s="98"/>
      <c r="SDE22" s="98"/>
      <c r="SDF22" s="98"/>
      <c r="SDG22" s="98"/>
      <c r="SDH22" s="98"/>
      <c r="SDI22" s="98"/>
      <c r="SDJ22" s="98"/>
      <c r="SDK22" s="98"/>
      <c r="SDL22" s="98"/>
      <c r="SDM22" s="98"/>
      <c r="SDN22" s="98"/>
      <c r="SDO22" s="98"/>
      <c r="SDP22" s="98"/>
      <c r="SDQ22" s="98"/>
      <c r="SDR22" s="98"/>
      <c r="SDS22" s="98"/>
      <c r="SDT22" s="98"/>
      <c r="SDU22" s="98"/>
      <c r="SDV22" s="98"/>
      <c r="SDW22" s="98"/>
      <c r="SDX22" s="98"/>
      <c r="SDY22" s="98"/>
      <c r="SDZ22" s="98"/>
      <c r="SEA22" s="98"/>
      <c r="SEB22" s="98"/>
      <c r="SEC22" s="98"/>
      <c r="SED22" s="98"/>
      <c r="SEE22" s="98"/>
      <c r="SEF22" s="98"/>
      <c r="SEG22" s="98"/>
      <c r="SEH22" s="98"/>
      <c r="SEI22" s="98"/>
      <c r="SEJ22" s="98"/>
      <c r="SEK22" s="98"/>
      <c r="SEL22" s="98"/>
      <c r="SEM22" s="98"/>
      <c r="SEN22" s="98"/>
      <c r="SEO22" s="98"/>
      <c r="SEP22" s="98"/>
      <c r="SEQ22" s="98"/>
      <c r="SER22" s="98"/>
      <c r="SES22" s="98"/>
      <c r="SET22" s="98"/>
      <c r="SEU22" s="98"/>
      <c r="SEV22" s="98"/>
      <c r="SEW22" s="98"/>
      <c r="SEX22" s="98"/>
      <c r="SEY22" s="98"/>
      <c r="SEZ22" s="98"/>
      <c r="SFA22" s="98"/>
      <c r="SFB22" s="98"/>
      <c r="SFC22" s="98"/>
      <c r="SFD22" s="98"/>
      <c r="SFE22" s="98"/>
      <c r="SFF22" s="98"/>
      <c r="SFG22" s="98"/>
      <c r="SFH22" s="98"/>
      <c r="SFI22" s="98"/>
      <c r="SFJ22" s="98"/>
      <c r="SFK22" s="98"/>
      <c r="SFL22" s="98"/>
      <c r="SFM22" s="98"/>
      <c r="SFN22" s="98"/>
      <c r="SFO22" s="98"/>
      <c r="SFP22" s="98"/>
      <c r="SFQ22" s="98"/>
      <c r="SFR22" s="98"/>
      <c r="SFS22" s="98"/>
      <c r="SFT22" s="98"/>
      <c r="SFU22" s="98"/>
      <c r="SFV22" s="98"/>
      <c r="SFW22" s="98"/>
      <c r="SFX22" s="98"/>
      <c r="SFY22" s="98"/>
      <c r="SFZ22" s="98"/>
      <c r="SGA22" s="98"/>
      <c r="SGB22" s="98"/>
      <c r="SGC22" s="98"/>
      <c r="SGD22" s="98"/>
      <c r="SGE22" s="98"/>
      <c r="SGF22" s="98"/>
      <c r="SGG22" s="98"/>
      <c r="SGH22" s="98"/>
      <c r="SGI22" s="98"/>
      <c r="SGJ22" s="98"/>
      <c r="SGK22" s="98"/>
      <c r="SGL22" s="98"/>
      <c r="SGM22" s="98"/>
      <c r="SGN22" s="98"/>
      <c r="SGO22" s="98"/>
      <c r="SGP22" s="98"/>
      <c r="SGQ22" s="98"/>
      <c r="SGR22" s="98"/>
      <c r="SGS22" s="98"/>
      <c r="SGT22" s="98"/>
      <c r="SGU22" s="98"/>
      <c r="SGV22" s="98"/>
      <c r="SGW22" s="98"/>
      <c r="SGX22" s="98"/>
      <c r="SGY22" s="98"/>
      <c r="SGZ22" s="98"/>
      <c r="SHA22" s="98"/>
      <c r="SHB22" s="98"/>
      <c r="SHC22" s="98"/>
      <c r="SHD22" s="98"/>
      <c r="SHE22" s="98"/>
      <c r="SHF22" s="98"/>
      <c r="SHG22" s="98"/>
      <c r="SHH22" s="98"/>
      <c r="SHI22" s="98"/>
      <c r="SHJ22" s="98"/>
      <c r="SHK22" s="98"/>
      <c r="SHL22" s="98"/>
      <c r="SHM22" s="98"/>
      <c r="SHN22" s="98"/>
      <c r="SHO22" s="98"/>
      <c r="SHP22" s="98"/>
      <c r="SHQ22" s="98"/>
      <c r="SHR22" s="98"/>
      <c r="SHS22" s="98"/>
      <c r="SHT22" s="98"/>
      <c r="SHU22" s="98"/>
      <c r="SHV22" s="98"/>
      <c r="SHW22" s="98"/>
      <c r="SHX22" s="98"/>
      <c r="SHY22" s="98"/>
      <c r="SHZ22" s="98"/>
      <c r="SIA22" s="98"/>
      <c r="SIB22" s="98"/>
      <c r="SIC22" s="98"/>
      <c r="SID22" s="98"/>
      <c r="SIE22" s="98"/>
      <c r="SIF22" s="98"/>
      <c r="SIG22" s="98"/>
      <c r="SIH22" s="98"/>
      <c r="SII22" s="98"/>
      <c r="SIJ22" s="98"/>
      <c r="SIK22" s="98"/>
      <c r="SIL22" s="98"/>
      <c r="SIM22" s="98"/>
      <c r="SIN22" s="98"/>
      <c r="SIO22" s="98"/>
      <c r="SIP22" s="98"/>
      <c r="SIQ22" s="98"/>
      <c r="SIR22" s="98"/>
      <c r="SIS22" s="98"/>
      <c r="SIT22" s="98"/>
      <c r="SIU22" s="98"/>
      <c r="SIV22" s="98"/>
      <c r="SIW22" s="98"/>
      <c r="SIX22" s="98"/>
      <c r="SIY22" s="98"/>
      <c r="SIZ22" s="98"/>
      <c r="SJA22" s="98"/>
      <c r="SJB22" s="98"/>
      <c r="SJC22" s="98"/>
      <c r="SJD22" s="98"/>
      <c r="SJE22" s="98"/>
      <c r="SJF22" s="98"/>
      <c r="SJG22" s="98"/>
      <c r="SJH22" s="98"/>
      <c r="SJI22" s="98"/>
      <c r="SJJ22" s="98"/>
      <c r="SJK22" s="98"/>
      <c r="SJL22" s="98"/>
      <c r="SJM22" s="98"/>
      <c r="SJN22" s="98"/>
      <c r="SJO22" s="98"/>
      <c r="SJP22" s="98"/>
      <c r="SJQ22" s="98"/>
      <c r="SJR22" s="98"/>
      <c r="SJS22" s="98"/>
      <c r="SJT22" s="98"/>
      <c r="SJU22" s="98"/>
      <c r="SJV22" s="98"/>
      <c r="SJW22" s="98"/>
      <c r="SJX22" s="98"/>
      <c r="SJY22" s="98"/>
      <c r="SJZ22" s="98"/>
      <c r="SKA22" s="98"/>
      <c r="SKB22" s="98"/>
      <c r="SKC22" s="98"/>
      <c r="SKD22" s="98"/>
      <c r="SKE22" s="98"/>
      <c r="SKF22" s="98"/>
      <c r="SKG22" s="98"/>
      <c r="SKH22" s="98"/>
      <c r="SKI22" s="98"/>
      <c r="SKJ22" s="98"/>
      <c r="SKK22" s="98"/>
      <c r="SKL22" s="98"/>
      <c r="SKM22" s="98"/>
      <c r="SKN22" s="98"/>
      <c r="SKO22" s="98"/>
      <c r="SKP22" s="98"/>
      <c r="SKQ22" s="98"/>
      <c r="SKR22" s="98"/>
      <c r="SKS22" s="98"/>
      <c r="SKT22" s="98"/>
      <c r="SKU22" s="98"/>
      <c r="SKV22" s="98"/>
      <c r="SKW22" s="98"/>
      <c r="SKX22" s="98"/>
      <c r="SKY22" s="98"/>
      <c r="SKZ22" s="98"/>
      <c r="SLA22" s="98"/>
      <c r="SLB22" s="98"/>
      <c r="SLC22" s="98"/>
      <c r="SLD22" s="98"/>
      <c r="SLE22" s="98"/>
      <c r="SLF22" s="98"/>
      <c r="SLG22" s="98"/>
      <c r="SLH22" s="98"/>
      <c r="SLI22" s="98"/>
      <c r="SLJ22" s="98"/>
      <c r="SLK22" s="98"/>
      <c r="SLL22" s="98"/>
      <c r="SLM22" s="98"/>
      <c r="SLN22" s="98"/>
      <c r="SLO22" s="98"/>
      <c r="SLP22" s="98"/>
      <c r="SLQ22" s="98"/>
      <c r="SLR22" s="98"/>
      <c r="SLS22" s="98"/>
      <c r="SLT22" s="98"/>
      <c r="SLU22" s="98"/>
      <c r="SLV22" s="98"/>
      <c r="SLW22" s="98"/>
      <c r="SLX22" s="98"/>
      <c r="SLY22" s="98"/>
      <c r="SLZ22" s="98"/>
      <c r="SMA22" s="98"/>
      <c r="SMB22" s="98"/>
      <c r="SMC22" s="98"/>
      <c r="SMD22" s="98"/>
      <c r="SME22" s="98"/>
      <c r="SMF22" s="98"/>
      <c r="SMG22" s="98"/>
      <c r="SMH22" s="98"/>
      <c r="SMI22" s="98"/>
      <c r="SMJ22" s="98"/>
      <c r="SMK22" s="98"/>
      <c r="SML22" s="98"/>
      <c r="SMM22" s="98"/>
      <c r="SMN22" s="98"/>
      <c r="SMO22" s="98"/>
      <c r="SMP22" s="98"/>
      <c r="SMQ22" s="98"/>
      <c r="SMR22" s="98"/>
      <c r="SMS22" s="98"/>
      <c r="SMT22" s="98"/>
      <c r="SMU22" s="98"/>
      <c r="SMV22" s="98"/>
      <c r="SMW22" s="98"/>
      <c r="SMX22" s="98"/>
      <c r="SMY22" s="98"/>
      <c r="SMZ22" s="98"/>
      <c r="SNA22" s="98"/>
      <c r="SNB22" s="98"/>
      <c r="SNC22" s="98"/>
      <c r="SND22" s="98"/>
      <c r="SNE22" s="98"/>
      <c r="SNF22" s="98"/>
      <c r="SNG22" s="98"/>
      <c r="SNH22" s="98"/>
      <c r="SNI22" s="98"/>
      <c r="SNJ22" s="98"/>
      <c r="SNK22" s="98"/>
      <c r="SNL22" s="98"/>
      <c r="SNM22" s="98"/>
      <c r="SNN22" s="98"/>
      <c r="SNO22" s="98"/>
      <c r="SNP22" s="98"/>
      <c r="SNQ22" s="98"/>
      <c r="SNR22" s="98"/>
      <c r="SNS22" s="98"/>
      <c r="SNT22" s="98"/>
      <c r="SNU22" s="98"/>
      <c r="SNV22" s="98"/>
      <c r="SNW22" s="98"/>
      <c r="SNX22" s="98"/>
      <c r="SNY22" s="98"/>
      <c r="SNZ22" s="98"/>
      <c r="SOA22" s="98"/>
      <c r="SOB22" s="98"/>
      <c r="SOC22" s="98"/>
      <c r="SOD22" s="98"/>
      <c r="SOE22" s="98"/>
      <c r="SOF22" s="98"/>
      <c r="SOG22" s="98"/>
      <c r="SOH22" s="98"/>
      <c r="SOI22" s="98"/>
      <c r="SOJ22" s="98"/>
      <c r="SOK22" s="98"/>
      <c r="SOL22" s="98"/>
      <c r="SOM22" s="98"/>
      <c r="SON22" s="98"/>
      <c r="SOO22" s="98"/>
      <c r="SOP22" s="98"/>
      <c r="SOQ22" s="98"/>
      <c r="SOR22" s="98"/>
      <c r="SOS22" s="98"/>
      <c r="SOT22" s="98"/>
      <c r="SOU22" s="98"/>
      <c r="SOV22" s="98"/>
      <c r="SOW22" s="98"/>
      <c r="SOX22" s="98"/>
      <c r="SOY22" s="98"/>
      <c r="SOZ22" s="98"/>
      <c r="SPA22" s="98"/>
      <c r="SPB22" s="98"/>
      <c r="SPC22" s="98"/>
      <c r="SPD22" s="98"/>
      <c r="SPE22" s="98"/>
      <c r="SPF22" s="98"/>
      <c r="SPG22" s="98"/>
      <c r="SPH22" s="98"/>
      <c r="SPI22" s="98"/>
      <c r="SPJ22" s="98"/>
      <c r="SPK22" s="98"/>
      <c r="SPL22" s="98"/>
      <c r="SPM22" s="98"/>
      <c r="SPN22" s="98"/>
      <c r="SPO22" s="98"/>
      <c r="SPP22" s="98"/>
      <c r="SPQ22" s="98"/>
      <c r="SPR22" s="98"/>
      <c r="SPS22" s="98"/>
      <c r="SPT22" s="98"/>
      <c r="SPU22" s="98"/>
      <c r="SPV22" s="98"/>
      <c r="SPW22" s="98"/>
      <c r="SPX22" s="98"/>
      <c r="SPY22" s="98"/>
      <c r="SPZ22" s="98"/>
      <c r="SQA22" s="98"/>
      <c r="SQB22" s="98"/>
      <c r="SQC22" s="98"/>
      <c r="SQD22" s="98"/>
      <c r="SQE22" s="98"/>
      <c r="SQF22" s="98"/>
      <c r="SQG22" s="98"/>
      <c r="SQH22" s="98"/>
      <c r="SQI22" s="98"/>
      <c r="SQJ22" s="98"/>
      <c r="SQK22" s="98"/>
      <c r="SQL22" s="98"/>
      <c r="SQM22" s="98"/>
      <c r="SQN22" s="98"/>
      <c r="SQO22" s="98"/>
      <c r="SQP22" s="98"/>
      <c r="SQQ22" s="98"/>
      <c r="SQR22" s="98"/>
      <c r="SQS22" s="98"/>
      <c r="SQT22" s="98"/>
      <c r="SQU22" s="98"/>
      <c r="SQV22" s="98"/>
      <c r="SQW22" s="98"/>
      <c r="SQX22" s="98"/>
      <c r="SQY22" s="98"/>
      <c r="SQZ22" s="98"/>
      <c r="SRA22" s="98"/>
      <c r="SRB22" s="98"/>
      <c r="SRC22" s="98"/>
      <c r="SRD22" s="98"/>
      <c r="SRE22" s="98"/>
      <c r="SRF22" s="98"/>
      <c r="SRG22" s="98"/>
      <c r="SRH22" s="98"/>
      <c r="SRI22" s="98"/>
      <c r="SRJ22" s="98"/>
      <c r="SRK22" s="98"/>
      <c r="SRL22" s="98"/>
      <c r="SRM22" s="98"/>
      <c r="SRN22" s="98"/>
      <c r="SRO22" s="98"/>
      <c r="SRP22" s="98"/>
      <c r="SRQ22" s="98"/>
      <c r="SRR22" s="98"/>
      <c r="SRS22" s="98"/>
      <c r="SRT22" s="98"/>
      <c r="SRU22" s="98"/>
      <c r="SRV22" s="98"/>
      <c r="SRW22" s="98"/>
      <c r="SRX22" s="98"/>
      <c r="SRY22" s="98"/>
      <c r="SRZ22" s="98"/>
      <c r="SSA22" s="98"/>
      <c r="SSB22" s="98"/>
      <c r="SSC22" s="98"/>
      <c r="SSD22" s="98"/>
      <c r="SSE22" s="98"/>
      <c r="SSF22" s="98"/>
      <c r="SSG22" s="98"/>
      <c r="SSH22" s="98"/>
      <c r="SSI22" s="98"/>
      <c r="SSJ22" s="98"/>
      <c r="SSK22" s="98"/>
      <c r="SSL22" s="98"/>
      <c r="SSM22" s="98"/>
      <c r="SSN22" s="98"/>
      <c r="SSO22" s="98"/>
      <c r="SSP22" s="98"/>
      <c r="SSQ22" s="98"/>
      <c r="SSR22" s="98"/>
      <c r="SSS22" s="98"/>
      <c r="SST22" s="98"/>
      <c r="SSU22" s="98"/>
      <c r="SSV22" s="98"/>
      <c r="SSW22" s="98"/>
      <c r="SSX22" s="98"/>
      <c r="SSY22" s="98"/>
      <c r="SSZ22" s="98"/>
      <c r="STA22" s="98"/>
      <c r="STB22" s="98"/>
      <c r="STC22" s="98"/>
      <c r="STD22" s="98"/>
      <c r="STE22" s="98"/>
      <c r="STF22" s="98"/>
      <c r="STG22" s="98"/>
      <c r="STH22" s="98"/>
      <c r="STI22" s="98"/>
      <c r="STJ22" s="98"/>
      <c r="STK22" s="98"/>
      <c r="STL22" s="98"/>
      <c r="STM22" s="98"/>
      <c r="STN22" s="98"/>
      <c r="STO22" s="98"/>
      <c r="STP22" s="98"/>
      <c r="STQ22" s="98"/>
      <c r="STR22" s="98"/>
      <c r="STS22" s="98"/>
      <c r="STT22" s="98"/>
      <c r="STU22" s="98"/>
      <c r="STV22" s="98"/>
      <c r="STW22" s="98"/>
      <c r="STX22" s="98"/>
      <c r="STY22" s="98"/>
      <c r="STZ22" s="98"/>
      <c r="SUA22" s="98"/>
      <c r="SUB22" s="98"/>
      <c r="SUC22" s="98"/>
      <c r="SUD22" s="98"/>
      <c r="SUE22" s="98"/>
      <c r="SUF22" s="98"/>
      <c r="SUG22" s="98"/>
      <c r="SUH22" s="98"/>
      <c r="SUI22" s="98"/>
      <c r="SUJ22" s="98"/>
      <c r="SUK22" s="98"/>
      <c r="SUL22" s="98"/>
      <c r="SUM22" s="98"/>
      <c r="SUN22" s="98"/>
      <c r="SUO22" s="98"/>
      <c r="SUP22" s="98"/>
      <c r="SUQ22" s="98"/>
      <c r="SUR22" s="98"/>
      <c r="SUS22" s="98"/>
      <c r="SUT22" s="98"/>
      <c r="SUU22" s="98"/>
      <c r="SUV22" s="98"/>
      <c r="SUW22" s="98"/>
      <c r="SUX22" s="98"/>
      <c r="SUY22" s="98"/>
      <c r="SUZ22" s="98"/>
      <c r="SVA22" s="98"/>
      <c r="SVB22" s="98"/>
      <c r="SVC22" s="98"/>
      <c r="SVD22" s="98"/>
      <c r="SVE22" s="98"/>
      <c r="SVF22" s="98"/>
      <c r="SVG22" s="98"/>
      <c r="SVH22" s="98"/>
      <c r="SVI22" s="98"/>
      <c r="SVJ22" s="98"/>
      <c r="SVK22" s="98"/>
      <c r="SVL22" s="98"/>
      <c r="SVM22" s="98"/>
      <c r="SVN22" s="98"/>
      <c r="SVO22" s="98"/>
      <c r="SVP22" s="98"/>
      <c r="SVQ22" s="98"/>
      <c r="SVR22" s="98"/>
      <c r="SVS22" s="98"/>
      <c r="SVT22" s="98"/>
      <c r="SVU22" s="98"/>
      <c r="SVV22" s="98"/>
      <c r="SVW22" s="98"/>
      <c r="SVX22" s="98"/>
      <c r="SVY22" s="98"/>
      <c r="SVZ22" s="98"/>
      <c r="SWA22" s="98"/>
      <c r="SWB22" s="98"/>
      <c r="SWC22" s="98"/>
      <c r="SWD22" s="98"/>
      <c r="SWE22" s="98"/>
      <c r="SWF22" s="98"/>
      <c r="SWG22" s="98"/>
      <c r="SWH22" s="98"/>
      <c r="SWI22" s="98"/>
      <c r="SWJ22" s="98"/>
      <c r="SWK22" s="98"/>
      <c r="SWL22" s="98"/>
      <c r="SWM22" s="98"/>
      <c r="SWN22" s="98"/>
      <c r="SWO22" s="98"/>
      <c r="SWP22" s="98"/>
      <c r="SWQ22" s="98"/>
      <c r="SWR22" s="98"/>
      <c r="SWS22" s="98"/>
      <c r="SWT22" s="98"/>
      <c r="SWU22" s="98"/>
      <c r="SWV22" s="98"/>
      <c r="SWW22" s="98"/>
      <c r="SWX22" s="98"/>
      <c r="SWY22" s="98"/>
      <c r="SWZ22" s="98"/>
      <c r="SXA22" s="98"/>
      <c r="SXB22" s="98"/>
      <c r="SXC22" s="98"/>
      <c r="SXD22" s="98"/>
      <c r="SXE22" s="98"/>
      <c r="SXF22" s="98"/>
      <c r="SXG22" s="98"/>
      <c r="SXH22" s="98"/>
      <c r="SXI22" s="98"/>
      <c r="SXJ22" s="98"/>
      <c r="SXK22" s="98"/>
      <c r="SXL22" s="98"/>
      <c r="SXM22" s="98"/>
      <c r="SXN22" s="98"/>
      <c r="SXO22" s="98"/>
      <c r="SXP22" s="98"/>
      <c r="SXQ22" s="98"/>
      <c r="SXR22" s="98"/>
      <c r="SXS22" s="98"/>
      <c r="SXT22" s="98"/>
      <c r="SXU22" s="98"/>
      <c r="SXV22" s="98"/>
      <c r="SXW22" s="98"/>
      <c r="SXX22" s="98"/>
      <c r="SXY22" s="98"/>
      <c r="SXZ22" s="98"/>
      <c r="SYA22" s="98"/>
      <c r="SYB22" s="98"/>
      <c r="SYC22" s="98"/>
      <c r="SYD22" s="98"/>
      <c r="SYE22" s="98"/>
      <c r="SYF22" s="98"/>
      <c r="SYG22" s="98"/>
      <c r="SYH22" s="98"/>
      <c r="SYI22" s="98"/>
      <c r="SYJ22" s="98"/>
      <c r="SYK22" s="98"/>
      <c r="SYL22" s="98"/>
      <c r="SYM22" s="98"/>
      <c r="SYN22" s="98"/>
      <c r="SYO22" s="98"/>
      <c r="SYP22" s="98"/>
      <c r="SYQ22" s="98"/>
      <c r="SYR22" s="98"/>
      <c r="SYS22" s="98"/>
      <c r="SYT22" s="98"/>
      <c r="SYU22" s="98"/>
      <c r="SYV22" s="98"/>
      <c r="SYW22" s="98"/>
      <c r="SYX22" s="98"/>
      <c r="SYY22" s="98"/>
      <c r="SYZ22" s="98"/>
      <c r="SZA22" s="98"/>
      <c r="SZB22" s="98"/>
      <c r="SZC22" s="98"/>
      <c r="SZD22" s="98"/>
      <c r="SZE22" s="98"/>
      <c r="SZF22" s="98"/>
      <c r="SZG22" s="98"/>
      <c r="SZH22" s="98"/>
      <c r="SZI22" s="98"/>
      <c r="SZJ22" s="98"/>
      <c r="SZK22" s="98"/>
      <c r="SZL22" s="98"/>
      <c r="SZM22" s="98"/>
      <c r="SZN22" s="98"/>
      <c r="SZO22" s="98"/>
      <c r="SZP22" s="98"/>
      <c r="SZQ22" s="98"/>
      <c r="SZR22" s="98"/>
      <c r="SZS22" s="98"/>
      <c r="SZT22" s="98"/>
      <c r="SZU22" s="98"/>
      <c r="SZV22" s="98"/>
      <c r="SZW22" s="98"/>
      <c r="SZX22" s="98"/>
      <c r="SZY22" s="98"/>
      <c r="SZZ22" s="98"/>
      <c r="TAA22" s="98"/>
      <c r="TAB22" s="98"/>
      <c r="TAC22" s="98"/>
      <c r="TAD22" s="98"/>
      <c r="TAE22" s="98"/>
      <c r="TAF22" s="98"/>
      <c r="TAG22" s="98"/>
      <c r="TAH22" s="98"/>
      <c r="TAI22" s="98"/>
      <c r="TAJ22" s="98"/>
      <c r="TAK22" s="98"/>
      <c r="TAL22" s="98"/>
      <c r="TAM22" s="98"/>
      <c r="TAN22" s="98"/>
      <c r="TAO22" s="98"/>
      <c r="TAP22" s="98"/>
      <c r="TAQ22" s="98"/>
      <c r="TAR22" s="98"/>
      <c r="TAS22" s="98"/>
      <c r="TAT22" s="98"/>
      <c r="TAU22" s="98"/>
      <c r="TAV22" s="98"/>
      <c r="TAW22" s="98"/>
      <c r="TAX22" s="98"/>
      <c r="TAY22" s="98"/>
      <c r="TAZ22" s="98"/>
      <c r="TBA22" s="98"/>
      <c r="TBB22" s="98"/>
      <c r="TBC22" s="98"/>
      <c r="TBD22" s="98"/>
      <c r="TBE22" s="98"/>
      <c r="TBF22" s="98"/>
      <c r="TBG22" s="98"/>
      <c r="TBH22" s="98"/>
      <c r="TBI22" s="98"/>
      <c r="TBJ22" s="98"/>
      <c r="TBK22" s="98"/>
      <c r="TBL22" s="98"/>
      <c r="TBM22" s="98"/>
      <c r="TBN22" s="98"/>
      <c r="TBO22" s="98"/>
      <c r="TBP22" s="98"/>
      <c r="TBQ22" s="98"/>
      <c r="TBR22" s="98"/>
      <c r="TBS22" s="98"/>
      <c r="TBT22" s="98"/>
      <c r="TBU22" s="98"/>
      <c r="TBV22" s="98"/>
      <c r="TBW22" s="98"/>
      <c r="TBX22" s="98"/>
      <c r="TBY22" s="98"/>
      <c r="TBZ22" s="98"/>
      <c r="TCA22" s="98"/>
      <c r="TCB22" s="98"/>
      <c r="TCC22" s="98"/>
      <c r="TCD22" s="98"/>
      <c r="TCE22" s="98"/>
      <c r="TCF22" s="98"/>
      <c r="TCG22" s="98"/>
      <c r="TCH22" s="98"/>
      <c r="TCI22" s="98"/>
      <c r="TCJ22" s="98"/>
      <c r="TCK22" s="98"/>
      <c r="TCL22" s="98"/>
      <c r="TCM22" s="98"/>
      <c r="TCN22" s="98"/>
      <c r="TCO22" s="98"/>
      <c r="TCP22" s="98"/>
      <c r="TCQ22" s="98"/>
      <c r="TCR22" s="98"/>
      <c r="TCS22" s="98"/>
      <c r="TCT22" s="98"/>
      <c r="TCU22" s="98"/>
      <c r="TCV22" s="98"/>
      <c r="TCW22" s="98"/>
      <c r="TCX22" s="98"/>
      <c r="TCY22" s="98"/>
      <c r="TCZ22" s="98"/>
      <c r="TDA22" s="98"/>
      <c r="TDB22" s="98"/>
      <c r="TDC22" s="98"/>
      <c r="TDD22" s="98"/>
      <c r="TDE22" s="98"/>
      <c r="TDF22" s="98"/>
      <c r="TDG22" s="98"/>
      <c r="TDH22" s="98"/>
      <c r="TDI22" s="98"/>
      <c r="TDJ22" s="98"/>
      <c r="TDK22" s="98"/>
      <c r="TDL22" s="98"/>
      <c r="TDM22" s="98"/>
      <c r="TDN22" s="98"/>
      <c r="TDO22" s="98"/>
      <c r="TDP22" s="98"/>
      <c r="TDQ22" s="98"/>
      <c r="TDR22" s="98"/>
      <c r="TDS22" s="98"/>
      <c r="TDT22" s="98"/>
      <c r="TDU22" s="98"/>
      <c r="TDV22" s="98"/>
      <c r="TDW22" s="98"/>
      <c r="TDX22" s="98"/>
      <c r="TDY22" s="98"/>
      <c r="TDZ22" s="98"/>
      <c r="TEA22" s="98"/>
      <c r="TEB22" s="98"/>
      <c r="TEC22" s="98"/>
      <c r="TED22" s="98"/>
      <c r="TEE22" s="98"/>
      <c r="TEF22" s="98"/>
      <c r="TEG22" s="98"/>
      <c r="TEH22" s="98"/>
      <c r="TEI22" s="98"/>
      <c r="TEJ22" s="98"/>
      <c r="TEK22" s="98"/>
      <c r="TEL22" s="98"/>
      <c r="TEM22" s="98"/>
      <c r="TEN22" s="98"/>
      <c r="TEO22" s="98"/>
      <c r="TEP22" s="98"/>
      <c r="TEQ22" s="98"/>
      <c r="TER22" s="98"/>
      <c r="TES22" s="98"/>
      <c r="TET22" s="98"/>
      <c r="TEU22" s="98"/>
      <c r="TEV22" s="98"/>
      <c r="TEW22" s="98"/>
      <c r="TEX22" s="98"/>
      <c r="TEY22" s="98"/>
      <c r="TEZ22" s="98"/>
      <c r="TFA22" s="98"/>
      <c r="TFB22" s="98"/>
      <c r="TFC22" s="98"/>
      <c r="TFD22" s="98"/>
      <c r="TFE22" s="98"/>
      <c r="TFF22" s="98"/>
      <c r="TFG22" s="98"/>
      <c r="TFH22" s="98"/>
      <c r="TFI22" s="98"/>
      <c r="TFJ22" s="98"/>
      <c r="TFK22" s="98"/>
      <c r="TFL22" s="98"/>
      <c r="TFM22" s="98"/>
      <c r="TFN22" s="98"/>
      <c r="TFO22" s="98"/>
      <c r="TFP22" s="98"/>
      <c r="TFQ22" s="98"/>
      <c r="TFR22" s="98"/>
      <c r="TFS22" s="98"/>
      <c r="TFT22" s="98"/>
      <c r="TFU22" s="98"/>
      <c r="TFV22" s="98"/>
      <c r="TFW22" s="98"/>
      <c r="TFX22" s="98"/>
      <c r="TFY22" s="98"/>
      <c r="TFZ22" s="98"/>
      <c r="TGA22" s="98"/>
      <c r="TGB22" s="98"/>
      <c r="TGC22" s="98"/>
      <c r="TGD22" s="98"/>
      <c r="TGE22" s="98"/>
      <c r="TGF22" s="98"/>
      <c r="TGG22" s="98"/>
      <c r="TGH22" s="98"/>
      <c r="TGI22" s="98"/>
      <c r="TGJ22" s="98"/>
      <c r="TGK22" s="98"/>
      <c r="TGL22" s="98"/>
      <c r="TGM22" s="98"/>
      <c r="TGN22" s="98"/>
      <c r="TGO22" s="98"/>
      <c r="TGP22" s="98"/>
      <c r="TGQ22" s="98"/>
      <c r="TGR22" s="98"/>
      <c r="TGS22" s="98"/>
      <c r="TGT22" s="98"/>
      <c r="TGU22" s="98"/>
      <c r="TGV22" s="98"/>
      <c r="TGW22" s="98"/>
      <c r="TGX22" s="98"/>
      <c r="TGY22" s="98"/>
      <c r="TGZ22" s="98"/>
      <c r="THA22" s="98"/>
      <c r="THB22" s="98"/>
      <c r="THC22" s="98"/>
      <c r="THD22" s="98"/>
      <c r="THE22" s="98"/>
      <c r="THF22" s="98"/>
      <c r="THG22" s="98"/>
      <c r="THH22" s="98"/>
      <c r="THI22" s="98"/>
      <c r="THJ22" s="98"/>
      <c r="THK22" s="98"/>
      <c r="THL22" s="98"/>
      <c r="THM22" s="98"/>
      <c r="THN22" s="98"/>
      <c r="THO22" s="98"/>
      <c r="THP22" s="98"/>
      <c r="THQ22" s="98"/>
      <c r="THR22" s="98"/>
      <c r="THS22" s="98"/>
      <c r="THT22" s="98"/>
      <c r="THU22" s="98"/>
      <c r="THV22" s="98"/>
      <c r="THW22" s="98"/>
      <c r="THX22" s="98"/>
      <c r="THY22" s="98"/>
      <c r="THZ22" s="98"/>
      <c r="TIA22" s="98"/>
      <c r="TIB22" s="98"/>
      <c r="TIC22" s="98"/>
      <c r="TID22" s="98"/>
      <c r="TIE22" s="98"/>
      <c r="TIF22" s="98"/>
      <c r="TIG22" s="98"/>
      <c r="TIH22" s="98"/>
      <c r="TII22" s="98"/>
      <c r="TIJ22" s="98"/>
      <c r="TIK22" s="98"/>
      <c r="TIL22" s="98"/>
      <c r="TIM22" s="98"/>
      <c r="TIN22" s="98"/>
      <c r="TIO22" s="98"/>
      <c r="TIP22" s="98"/>
      <c r="TIQ22" s="98"/>
      <c r="TIR22" s="98"/>
      <c r="TIS22" s="98"/>
      <c r="TIT22" s="98"/>
      <c r="TIU22" s="98"/>
      <c r="TIV22" s="98"/>
      <c r="TIW22" s="98"/>
      <c r="TIX22" s="98"/>
      <c r="TIY22" s="98"/>
      <c r="TIZ22" s="98"/>
      <c r="TJA22" s="98"/>
      <c r="TJB22" s="98"/>
      <c r="TJC22" s="98"/>
      <c r="TJD22" s="98"/>
      <c r="TJE22" s="98"/>
      <c r="TJF22" s="98"/>
      <c r="TJG22" s="98"/>
      <c r="TJH22" s="98"/>
      <c r="TJI22" s="98"/>
      <c r="TJJ22" s="98"/>
      <c r="TJK22" s="98"/>
      <c r="TJL22" s="98"/>
      <c r="TJM22" s="98"/>
      <c r="TJN22" s="98"/>
      <c r="TJO22" s="98"/>
      <c r="TJP22" s="98"/>
      <c r="TJQ22" s="98"/>
      <c r="TJR22" s="98"/>
      <c r="TJS22" s="98"/>
      <c r="TJT22" s="98"/>
      <c r="TJU22" s="98"/>
      <c r="TJV22" s="98"/>
      <c r="TJW22" s="98"/>
      <c r="TJX22" s="98"/>
      <c r="TJY22" s="98"/>
      <c r="TJZ22" s="98"/>
      <c r="TKA22" s="98"/>
      <c r="TKB22" s="98"/>
      <c r="TKC22" s="98"/>
      <c r="TKD22" s="98"/>
      <c r="TKE22" s="98"/>
      <c r="TKF22" s="98"/>
      <c r="TKG22" s="98"/>
      <c r="TKH22" s="98"/>
      <c r="TKI22" s="98"/>
      <c r="TKJ22" s="98"/>
      <c r="TKK22" s="98"/>
      <c r="TKL22" s="98"/>
      <c r="TKM22" s="98"/>
      <c r="TKN22" s="98"/>
      <c r="TKO22" s="98"/>
      <c r="TKP22" s="98"/>
      <c r="TKQ22" s="98"/>
      <c r="TKR22" s="98"/>
      <c r="TKS22" s="98"/>
      <c r="TKT22" s="98"/>
      <c r="TKU22" s="98"/>
      <c r="TKV22" s="98"/>
      <c r="TKW22" s="98"/>
      <c r="TKX22" s="98"/>
      <c r="TKY22" s="98"/>
      <c r="TKZ22" s="98"/>
      <c r="TLA22" s="98"/>
      <c r="TLB22" s="98"/>
      <c r="TLC22" s="98"/>
      <c r="TLD22" s="98"/>
      <c r="TLE22" s="98"/>
      <c r="TLF22" s="98"/>
      <c r="TLG22" s="98"/>
      <c r="TLH22" s="98"/>
      <c r="TLI22" s="98"/>
      <c r="TLJ22" s="98"/>
      <c r="TLK22" s="98"/>
      <c r="TLL22" s="98"/>
      <c r="TLM22" s="98"/>
      <c r="TLN22" s="98"/>
      <c r="TLO22" s="98"/>
      <c r="TLP22" s="98"/>
      <c r="TLQ22" s="98"/>
      <c r="TLR22" s="98"/>
      <c r="TLS22" s="98"/>
      <c r="TLT22" s="98"/>
      <c r="TLU22" s="98"/>
      <c r="TLV22" s="98"/>
      <c r="TLW22" s="98"/>
      <c r="TLX22" s="98"/>
      <c r="TLY22" s="98"/>
      <c r="TLZ22" s="98"/>
      <c r="TMA22" s="98"/>
      <c r="TMB22" s="98"/>
      <c r="TMC22" s="98"/>
      <c r="TMD22" s="98"/>
      <c r="TME22" s="98"/>
      <c r="TMF22" s="98"/>
      <c r="TMG22" s="98"/>
      <c r="TMH22" s="98"/>
      <c r="TMI22" s="98"/>
      <c r="TMJ22" s="98"/>
      <c r="TMK22" s="98"/>
      <c r="TML22" s="98"/>
      <c r="TMM22" s="98"/>
      <c r="TMN22" s="98"/>
      <c r="TMO22" s="98"/>
      <c r="TMP22" s="98"/>
      <c r="TMQ22" s="98"/>
      <c r="TMR22" s="98"/>
      <c r="TMS22" s="98"/>
      <c r="TMT22" s="98"/>
      <c r="TMU22" s="98"/>
      <c r="TMV22" s="98"/>
      <c r="TMW22" s="98"/>
      <c r="TMX22" s="98"/>
      <c r="TMY22" s="98"/>
      <c r="TMZ22" s="98"/>
      <c r="TNA22" s="98"/>
      <c r="TNB22" s="98"/>
      <c r="TNC22" s="98"/>
      <c r="TND22" s="98"/>
      <c r="TNE22" s="98"/>
      <c r="TNF22" s="98"/>
      <c r="TNG22" s="98"/>
      <c r="TNH22" s="98"/>
      <c r="TNI22" s="98"/>
      <c r="TNJ22" s="98"/>
      <c r="TNK22" s="98"/>
      <c r="TNL22" s="98"/>
      <c r="TNM22" s="98"/>
      <c r="TNN22" s="98"/>
      <c r="TNO22" s="98"/>
      <c r="TNP22" s="98"/>
      <c r="TNQ22" s="98"/>
      <c r="TNR22" s="98"/>
      <c r="TNS22" s="98"/>
      <c r="TNT22" s="98"/>
      <c r="TNU22" s="98"/>
      <c r="TNV22" s="98"/>
      <c r="TNW22" s="98"/>
      <c r="TNX22" s="98"/>
      <c r="TNY22" s="98"/>
      <c r="TNZ22" s="98"/>
      <c r="TOA22" s="98"/>
      <c r="TOB22" s="98"/>
      <c r="TOC22" s="98"/>
      <c r="TOD22" s="98"/>
      <c r="TOE22" s="98"/>
      <c r="TOF22" s="98"/>
      <c r="TOG22" s="98"/>
      <c r="TOH22" s="98"/>
      <c r="TOI22" s="98"/>
      <c r="TOJ22" s="98"/>
      <c r="TOK22" s="98"/>
      <c r="TOL22" s="98"/>
      <c r="TOM22" s="98"/>
      <c r="TON22" s="98"/>
      <c r="TOO22" s="98"/>
      <c r="TOP22" s="98"/>
      <c r="TOQ22" s="98"/>
      <c r="TOR22" s="98"/>
      <c r="TOS22" s="98"/>
      <c r="TOT22" s="98"/>
      <c r="TOU22" s="98"/>
      <c r="TOV22" s="98"/>
      <c r="TOW22" s="98"/>
      <c r="TOX22" s="98"/>
      <c r="TOY22" s="98"/>
      <c r="TOZ22" s="98"/>
      <c r="TPA22" s="98"/>
      <c r="TPB22" s="98"/>
      <c r="TPC22" s="98"/>
      <c r="TPD22" s="98"/>
      <c r="TPE22" s="98"/>
      <c r="TPF22" s="98"/>
      <c r="TPG22" s="98"/>
      <c r="TPH22" s="98"/>
      <c r="TPI22" s="98"/>
      <c r="TPJ22" s="98"/>
      <c r="TPK22" s="98"/>
      <c r="TPL22" s="98"/>
      <c r="TPM22" s="98"/>
      <c r="TPN22" s="98"/>
      <c r="TPO22" s="98"/>
      <c r="TPP22" s="98"/>
      <c r="TPQ22" s="98"/>
      <c r="TPR22" s="98"/>
      <c r="TPS22" s="98"/>
      <c r="TPT22" s="98"/>
      <c r="TPU22" s="98"/>
      <c r="TPV22" s="98"/>
      <c r="TPW22" s="98"/>
      <c r="TPX22" s="98"/>
      <c r="TPY22" s="98"/>
      <c r="TPZ22" s="98"/>
      <c r="TQA22" s="98"/>
      <c r="TQB22" s="98"/>
      <c r="TQC22" s="98"/>
      <c r="TQD22" s="98"/>
      <c r="TQE22" s="98"/>
      <c r="TQF22" s="98"/>
      <c r="TQG22" s="98"/>
      <c r="TQH22" s="98"/>
      <c r="TQI22" s="98"/>
      <c r="TQJ22" s="98"/>
      <c r="TQK22" s="98"/>
      <c r="TQL22" s="98"/>
      <c r="TQM22" s="98"/>
      <c r="TQN22" s="98"/>
      <c r="TQO22" s="98"/>
      <c r="TQP22" s="98"/>
      <c r="TQQ22" s="98"/>
      <c r="TQR22" s="98"/>
      <c r="TQS22" s="98"/>
      <c r="TQT22" s="98"/>
      <c r="TQU22" s="98"/>
      <c r="TQV22" s="98"/>
      <c r="TQW22" s="98"/>
      <c r="TQX22" s="98"/>
      <c r="TQY22" s="98"/>
      <c r="TQZ22" s="98"/>
      <c r="TRA22" s="98"/>
      <c r="TRB22" s="98"/>
      <c r="TRC22" s="98"/>
      <c r="TRD22" s="98"/>
      <c r="TRE22" s="98"/>
      <c r="TRF22" s="98"/>
      <c r="TRG22" s="98"/>
      <c r="TRH22" s="98"/>
      <c r="TRI22" s="98"/>
      <c r="TRJ22" s="98"/>
      <c r="TRK22" s="98"/>
      <c r="TRL22" s="98"/>
      <c r="TRM22" s="98"/>
      <c r="TRN22" s="98"/>
      <c r="TRO22" s="98"/>
      <c r="TRP22" s="98"/>
      <c r="TRQ22" s="98"/>
      <c r="TRR22" s="98"/>
      <c r="TRS22" s="98"/>
      <c r="TRT22" s="98"/>
      <c r="TRU22" s="98"/>
      <c r="TRV22" s="98"/>
      <c r="TRW22" s="98"/>
      <c r="TRX22" s="98"/>
      <c r="TRY22" s="98"/>
      <c r="TRZ22" s="98"/>
      <c r="TSA22" s="98"/>
      <c r="TSB22" s="98"/>
      <c r="TSC22" s="98"/>
      <c r="TSD22" s="98"/>
      <c r="TSE22" s="98"/>
      <c r="TSF22" s="98"/>
      <c r="TSG22" s="98"/>
      <c r="TSH22" s="98"/>
      <c r="TSI22" s="98"/>
      <c r="TSJ22" s="98"/>
      <c r="TSK22" s="98"/>
      <c r="TSL22" s="98"/>
      <c r="TSM22" s="98"/>
      <c r="TSN22" s="98"/>
      <c r="TSO22" s="98"/>
      <c r="TSP22" s="98"/>
      <c r="TSQ22" s="98"/>
      <c r="TSR22" s="98"/>
      <c r="TSS22" s="98"/>
      <c r="TST22" s="98"/>
      <c r="TSU22" s="98"/>
      <c r="TSV22" s="98"/>
      <c r="TSW22" s="98"/>
      <c r="TSX22" s="98"/>
      <c r="TSY22" s="98"/>
      <c r="TSZ22" s="98"/>
      <c r="TTA22" s="98"/>
      <c r="TTB22" s="98"/>
      <c r="TTC22" s="98"/>
      <c r="TTD22" s="98"/>
      <c r="TTE22" s="98"/>
      <c r="TTF22" s="98"/>
      <c r="TTG22" s="98"/>
      <c r="TTH22" s="98"/>
      <c r="TTI22" s="98"/>
      <c r="TTJ22" s="98"/>
      <c r="TTK22" s="98"/>
      <c r="TTL22" s="98"/>
      <c r="TTM22" s="98"/>
      <c r="TTN22" s="98"/>
      <c r="TTO22" s="98"/>
      <c r="TTP22" s="98"/>
      <c r="TTQ22" s="98"/>
      <c r="TTR22" s="98"/>
      <c r="TTS22" s="98"/>
      <c r="TTT22" s="98"/>
      <c r="TTU22" s="98"/>
      <c r="TTV22" s="98"/>
      <c r="TTW22" s="98"/>
      <c r="TTX22" s="98"/>
      <c r="TTY22" s="98"/>
      <c r="TTZ22" s="98"/>
      <c r="TUA22" s="98"/>
      <c r="TUB22" s="98"/>
      <c r="TUC22" s="98"/>
      <c r="TUD22" s="98"/>
      <c r="TUE22" s="98"/>
      <c r="TUF22" s="98"/>
      <c r="TUG22" s="98"/>
      <c r="TUH22" s="98"/>
      <c r="TUI22" s="98"/>
      <c r="TUJ22" s="98"/>
      <c r="TUK22" s="98"/>
      <c r="TUL22" s="98"/>
      <c r="TUM22" s="98"/>
      <c r="TUN22" s="98"/>
      <c r="TUO22" s="98"/>
      <c r="TUP22" s="98"/>
      <c r="TUQ22" s="98"/>
      <c r="TUR22" s="98"/>
      <c r="TUS22" s="98"/>
      <c r="TUT22" s="98"/>
      <c r="TUU22" s="98"/>
      <c r="TUV22" s="98"/>
      <c r="TUW22" s="98"/>
      <c r="TUX22" s="98"/>
      <c r="TUY22" s="98"/>
      <c r="TUZ22" s="98"/>
      <c r="TVA22" s="98"/>
      <c r="TVB22" s="98"/>
      <c r="TVC22" s="98"/>
      <c r="TVD22" s="98"/>
      <c r="TVE22" s="98"/>
      <c r="TVF22" s="98"/>
      <c r="TVG22" s="98"/>
      <c r="TVH22" s="98"/>
      <c r="TVI22" s="98"/>
      <c r="TVJ22" s="98"/>
      <c r="TVK22" s="98"/>
      <c r="TVL22" s="98"/>
      <c r="TVM22" s="98"/>
      <c r="TVN22" s="98"/>
      <c r="TVO22" s="98"/>
      <c r="TVP22" s="98"/>
      <c r="TVQ22" s="98"/>
      <c r="TVR22" s="98"/>
      <c r="TVS22" s="98"/>
      <c r="TVT22" s="98"/>
      <c r="TVU22" s="98"/>
      <c r="TVV22" s="98"/>
      <c r="TVW22" s="98"/>
      <c r="TVX22" s="98"/>
      <c r="TVY22" s="98"/>
      <c r="TVZ22" s="98"/>
      <c r="TWA22" s="98"/>
      <c r="TWB22" s="98"/>
      <c r="TWC22" s="98"/>
      <c r="TWD22" s="98"/>
      <c r="TWE22" s="98"/>
      <c r="TWF22" s="98"/>
      <c r="TWG22" s="98"/>
      <c r="TWH22" s="98"/>
      <c r="TWI22" s="98"/>
      <c r="TWJ22" s="98"/>
      <c r="TWK22" s="98"/>
      <c r="TWL22" s="98"/>
      <c r="TWM22" s="98"/>
      <c r="TWN22" s="98"/>
      <c r="TWO22" s="98"/>
      <c r="TWP22" s="98"/>
      <c r="TWQ22" s="98"/>
      <c r="TWR22" s="98"/>
      <c r="TWS22" s="98"/>
      <c r="TWT22" s="98"/>
      <c r="TWU22" s="98"/>
      <c r="TWV22" s="98"/>
      <c r="TWW22" s="98"/>
      <c r="TWX22" s="98"/>
      <c r="TWY22" s="98"/>
      <c r="TWZ22" s="98"/>
      <c r="TXA22" s="98"/>
      <c r="TXB22" s="98"/>
      <c r="TXC22" s="98"/>
      <c r="TXD22" s="98"/>
      <c r="TXE22" s="98"/>
      <c r="TXF22" s="98"/>
      <c r="TXG22" s="98"/>
      <c r="TXH22" s="98"/>
      <c r="TXI22" s="98"/>
      <c r="TXJ22" s="98"/>
      <c r="TXK22" s="98"/>
      <c r="TXL22" s="98"/>
      <c r="TXM22" s="98"/>
      <c r="TXN22" s="98"/>
      <c r="TXO22" s="98"/>
      <c r="TXP22" s="98"/>
      <c r="TXQ22" s="98"/>
      <c r="TXR22" s="98"/>
      <c r="TXS22" s="98"/>
      <c r="TXT22" s="98"/>
      <c r="TXU22" s="98"/>
      <c r="TXV22" s="98"/>
      <c r="TXW22" s="98"/>
      <c r="TXX22" s="98"/>
      <c r="TXY22" s="98"/>
      <c r="TXZ22" s="98"/>
      <c r="TYA22" s="98"/>
      <c r="TYB22" s="98"/>
      <c r="TYC22" s="98"/>
      <c r="TYD22" s="98"/>
      <c r="TYE22" s="98"/>
      <c r="TYF22" s="98"/>
      <c r="TYG22" s="98"/>
      <c r="TYH22" s="98"/>
      <c r="TYI22" s="98"/>
      <c r="TYJ22" s="98"/>
      <c r="TYK22" s="98"/>
      <c r="TYL22" s="98"/>
      <c r="TYM22" s="98"/>
      <c r="TYN22" s="98"/>
      <c r="TYO22" s="98"/>
      <c r="TYP22" s="98"/>
      <c r="TYQ22" s="98"/>
      <c r="TYR22" s="98"/>
      <c r="TYS22" s="98"/>
      <c r="TYT22" s="98"/>
      <c r="TYU22" s="98"/>
      <c r="TYV22" s="98"/>
      <c r="TYW22" s="98"/>
      <c r="TYX22" s="98"/>
      <c r="TYY22" s="98"/>
      <c r="TYZ22" s="98"/>
      <c r="TZA22" s="98"/>
      <c r="TZB22" s="98"/>
      <c r="TZC22" s="98"/>
      <c r="TZD22" s="98"/>
      <c r="TZE22" s="98"/>
      <c r="TZF22" s="98"/>
      <c r="TZG22" s="98"/>
      <c r="TZH22" s="98"/>
      <c r="TZI22" s="98"/>
      <c r="TZJ22" s="98"/>
      <c r="TZK22" s="98"/>
      <c r="TZL22" s="98"/>
      <c r="TZM22" s="98"/>
      <c r="TZN22" s="98"/>
      <c r="TZO22" s="98"/>
      <c r="TZP22" s="98"/>
      <c r="TZQ22" s="98"/>
      <c r="TZR22" s="98"/>
      <c r="TZS22" s="98"/>
      <c r="TZT22" s="98"/>
      <c r="TZU22" s="98"/>
      <c r="TZV22" s="98"/>
      <c r="TZW22" s="98"/>
      <c r="TZX22" s="98"/>
      <c r="TZY22" s="98"/>
      <c r="TZZ22" s="98"/>
      <c r="UAA22" s="98"/>
      <c r="UAB22" s="98"/>
      <c r="UAC22" s="98"/>
      <c r="UAD22" s="98"/>
      <c r="UAE22" s="98"/>
      <c r="UAF22" s="98"/>
      <c r="UAG22" s="98"/>
      <c r="UAH22" s="98"/>
      <c r="UAI22" s="98"/>
      <c r="UAJ22" s="98"/>
      <c r="UAK22" s="98"/>
      <c r="UAL22" s="98"/>
      <c r="UAM22" s="98"/>
      <c r="UAN22" s="98"/>
      <c r="UAO22" s="98"/>
      <c r="UAP22" s="98"/>
      <c r="UAQ22" s="98"/>
      <c r="UAR22" s="98"/>
      <c r="UAS22" s="98"/>
      <c r="UAT22" s="98"/>
      <c r="UAU22" s="98"/>
      <c r="UAV22" s="98"/>
      <c r="UAW22" s="98"/>
      <c r="UAX22" s="98"/>
      <c r="UAY22" s="98"/>
      <c r="UAZ22" s="98"/>
      <c r="UBA22" s="98"/>
      <c r="UBB22" s="98"/>
      <c r="UBC22" s="98"/>
      <c r="UBD22" s="98"/>
      <c r="UBE22" s="98"/>
      <c r="UBF22" s="98"/>
      <c r="UBG22" s="98"/>
      <c r="UBH22" s="98"/>
      <c r="UBI22" s="98"/>
      <c r="UBJ22" s="98"/>
      <c r="UBK22" s="98"/>
      <c r="UBL22" s="98"/>
      <c r="UBM22" s="98"/>
      <c r="UBN22" s="98"/>
      <c r="UBO22" s="98"/>
      <c r="UBP22" s="98"/>
      <c r="UBQ22" s="98"/>
      <c r="UBR22" s="98"/>
      <c r="UBS22" s="98"/>
      <c r="UBT22" s="98"/>
      <c r="UBU22" s="98"/>
      <c r="UBV22" s="98"/>
      <c r="UBW22" s="98"/>
      <c r="UBX22" s="98"/>
      <c r="UBY22" s="98"/>
      <c r="UBZ22" s="98"/>
      <c r="UCA22" s="98"/>
      <c r="UCB22" s="98"/>
      <c r="UCC22" s="98"/>
      <c r="UCD22" s="98"/>
      <c r="UCE22" s="98"/>
      <c r="UCF22" s="98"/>
      <c r="UCG22" s="98"/>
      <c r="UCH22" s="98"/>
      <c r="UCI22" s="98"/>
      <c r="UCJ22" s="98"/>
      <c r="UCK22" s="98"/>
      <c r="UCL22" s="98"/>
      <c r="UCM22" s="98"/>
      <c r="UCN22" s="98"/>
      <c r="UCO22" s="98"/>
      <c r="UCP22" s="98"/>
      <c r="UCQ22" s="98"/>
      <c r="UCR22" s="98"/>
      <c r="UCS22" s="98"/>
      <c r="UCT22" s="98"/>
      <c r="UCU22" s="98"/>
      <c r="UCV22" s="98"/>
      <c r="UCW22" s="98"/>
      <c r="UCX22" s="98"/>
      <c r="UCY22" s="98"/>
      <c r="UCZ22" s="98"/>
      <c r="UDA22" s="98"/>
      <c r="UDB22" s="98"/>
      <c r="UDC22" s="98"/>
      <c r="UDD22" s="98"/>
      <c r="UDE22" s="98"/>
      <c r="UDF22" s="98"/>
      <c r="UDG22" s="98"/>
      <c r="UDH22" s="98"/>
      <c r="UDI22" s="98"/>
      <c r="UDJ22" s="98"/>
      <c r="UDK22" s="98"/>
      <c r="UDL22" s="98"/>
      <c r="UDM22" s="98"/>
      <c r="UDN22" s="98"/>
      <c r="UDO22" s="98"/>
      <c r="UDP22" s="98"/>
      <c r="UDQ22" s="98"/>
      <c r="UDR22" s="98"/>
      <c r="UDS22" s="98"/>
      <c r="UDT22" s="98"/>
      <c r="UDU22" s="98"/>
      <c r="UDV22" s="98"/>
      <c r="UDW22" s="98"/>
      <c r="UDX22" s="98"/>
      <c r="UDY22" s="98"/>
      <c r="UDZ22" s="98"/>
      <c r="UEA22" s="98"/>
      <c r="UEB22" s="98"/>
      <c r="UEC22" s="98"/>
      <c r="UED22" s="98"/>
      <c r="UEE22" s="98"/>
      <c r="UEF22" s="98"/>
      <c r="UEG22" s="98"/>
      <c r="UEH22" s="98"/>
      <c r="UEI22" s="98"/>
      <c r="UEJ22" s="98"/>
      <c r="UEK22" s="98"/>
      <c r="UEL22" s="98"/>
      <c r="UEM22" s="98"/>
      <c r="UEN22" s="98"/>
      <c r="UEO22" s="98"/>
      <c r="UEP22" s="98"/>
      <c r="UEQ22" s="98"/>
      <c r="UER22" s="98"/>
      <c r="UES22" s="98"/>
      <c r="UET22" s="98"/>
      <c r="UEU22" s="98"/>
      <c r="UEV22" s="98"/>
      <c r="UEW22" s="98"/>
      <c r="UEX22" s="98"/>
      <c r="UEY22" s="98"/>
      <c r="UEZ22" s="98"/>
      <c r="UFA22" s="98"/>
      <c r="UFB22" s="98"/>
      <c r="UFC22" s="98"/>
      <c r="UFD22" s="98"/>
      <c r="UFE22" s="98"/>
      <c r="UFF22" s="98"/>
      <c r="UFG22" s="98"/>
      <c r="UFH22" s="98"/>
      <c r="UFI22" s="98"/>
      <c r="UFJ22" s="98"/>
      <c r="UFK22" s="98"/>
      <c r="UFL22" s="98"/>
      <c r="UFM22" s="98"/>
      <c r="UFN22" s="98"/>
      <c r="UFO22" s="98"/>
      <c r="UFP22" s="98"/>
      <c r="UFQ22" s="98"/>
      <c r="UFR22" s="98"/>
      <c r="UFS22" s="98"/>
      <c r="UFT22" s="98"/>
      <c r="UFU22" s="98"/>
      <c r="UFV22" s="98"/>
      <c r="UFW22" s="98"/>
      <c r="UFX22" s="98"/>
      <c r="UFY22" s="98"/>
      <c r="UFZ22" s="98"/>
      <c r="UGA22" s="98"/>
      <c r="UGB22" s="98"/>
      <c r="UGC22" s="98"/>
      <c r="UGD22" s="98"/>
      <c r="UGE22" s="98"/>
      <c r="UGF22" s="98"/>
      <c r="UGG22" s="98"/>
      <c r="UGH22" s="98"/>
      <c r="UGI22" s="98"/>
      <c r="UGJ22" s="98"/>
      <c r="UGK22" s="98"/>
      <c r="UGL22" s="98"/>
      <c r="UGM22" s="98"/>
      <c r="UGN22" s="98"/>
      <c r="UGO22" s="98"/>
      <c r="UGP22" s="98"/>
      <c r="UGQ22" s="98"/>
      <c r="UGR22" s="98"/>
      <c r="UGS22" s="98"/>
      <c r="UGT22" s="98"/>
      <c r="UGU22" s="98"/>
      <c r="UGV22" s="98"/>
      <c r="UGW22" s="98"/>
      <c r="UGX22" s="98"/>
      <c r="UGY22" s="98"/>
      <c r="UGZ22" s="98"/>
      <c r="UHA22" s="98"/>
      <c r="UHB22" s="98"/>
      <c r="UHC22" s="98"/>
      <c r="UHD22" s="98"/>
      <c r="UHE22" s="98"/>
      <c r="UHF22" s="98"/>
      <c r="UHG22" s="98"/>
      <c r="UHH22" s="98"/>
      <c r="UHI22" s="98"/>
      <c r="UHJ22" s="98"/>
      <c r="UHK22" s="98"/>
      <c r="UHL22" s="98"/>
      <c r="UHM22" s="98"/>
      <c r="UHN22" s="98"/>
      <c r="UHO22" s="98"/>
      <c r="UHP22" s="98"/>
      <c r="UHQ22" s="98"/>
      <c r="UHR22" s="98"/>
      <c r="UHS22" s="98"/>
      <c r="UHT22" s="98"/>
      <c r="UHU22" s="98"/>
      <c r="UHV22" s="98"/>
      <c r="UHW22" s="98"/>
      <c r="UHX22" s="98"/>
      <c r="UHY22" s="98"/>
      <c r="UHZ22" s="98"/>
      <c r="UIA22" s="98"/>
      <c r="UIB22" s="98"/>
      <c r="UIC22" s="98"/>
      <c r="UID22" s="98"/>
      <c r="UIE22" s="98"/>
      <c r="UIF22" s="98"/>
      <c r="UIG22" s="98"/>
      <c r="UIH22" s="98"/>
      <c r="UII22" s="98"/>
      <c r="UIJ22" s="98"/>
      <c r="UIK22" s="98"/>
      <c r="UIL22" s="98"/>
      <c r="UIM22" s="98"/>
      <c r="UIN22" s="98"/>
      <c r="UIO22" s="98"/>
      <c r="UIP22" s="98"/>
      <c r="UIQ22" s="98"/>
      <c r="UIR22" s="98"/>
      <c r="UIS22" s="98"/>
      <c r="UIT22" s="98"/>
      <c r="UIU22" s="98"/>
      <c r="UIV22" s="98"/>
      <c r="UIW22" s="98"/>
      <c r="UIX22" s="98"/>
      <c r="UIY22" s="98"/>
      <c r="UIZ22" s="98"/>
      <c r="UJA22" s="98"/>
      <c r="UJB22" s="98"/>
      <c r="UJC22" s="98"/>
      <c r="UJD22" s="98"/>
      <c r="UJE22" s="98"/>
      <c r="UJF22" s="98"/>
      <c r="UJG22" s="98"/>
      <c r="UJH22" s="98"/>
      <c r="UJI22" s="98"/>
      <c r="UJJ22" s="98"/>
      <c r="UJK22" s="98"/>
      <c r="UJL22" s="98"/>
      <c r="UJM22" s="98"/>
      <c r="UJN22" s="98"/>
      <c r="UJO22" s="98"/>
      <c r="UJP22" s="98"/>
      <c r="UJQ22" s="98"/>
      <c r="UJR22" s="98"/>
      <c r="UJS22" s="98"/>
      <c r="UJT22" s="98"/>
      <c r="UJU22" s="98"/>
      <c r="UJV22" s="98"/>
      <c r="UJW22" s="98"/>
      <c r="UJX22" s="98"/>
      <c r="UJY22" s="98"/>
      <c r="UJZ22" s="98"/>
      <c r="UKA22" s="98"/>
      <c r="UKB22" s="98"/>
      <c r="UKC22" s="98"/>
      <c r="UKD22" s="98"/>
      <c r="UKE22" s="98"/>
      <c r="UKF22" s="98"/>
      <c r="UKG22" s="98"/>
      <c r="UKH22" s="98"/>
      <c r="UKI22" s="98"/>
      <c r="UKJ22" s="98"/>
      <c r="UKK22" s="98"/>
      <c r="UKL22" s="98"/>
      <c r="UKM22" s="98"/>
      <c r="UKN22" s="98"/>
      <c r="UKO22" s="98"/>
      <c r="UKP22" s="98"/>
      <c r="UKQ22" s="98"/>
      <c r="UKR22" s="98"/>
      <c r="UKS22" s="98"/>
      <c r="UKT22" s="98"/>
      <c r="UKU22" s="98"/>
      <c r="UKV22" s="98"/>
      <c r="UKW22" s="98"/>
      <c r="UKX22" s="98"/>
      <c r="UKY22" s="98"/>
      <c r="UKZ22" s="98"/>
      <c r="ULA22" s="98"/>
      <c r="ULB22" s="98"/>
      <c r="ULC22" s="98"/>
      <c r="ULD22" s="98"/>
      <c r="ULE22" s="98"/>
      <c r="ULF22" s="98"/>
      <c r="ULG22" s="98"/>
      <c r="ULH22" s="98"/>
      <c r="ULI22" s="98"/>
      <c r="ULJ22" s="98"/>
      <c r="ULK22" s="98"/>
      <c r="ULL22" s="98"/>
      <c r="ULM22" s="98"/>
      <c r="ULN22" s="98"/>
      <c r="ULO22" s="98"/>
      <c r="ULP22" s="98"/>
      <c r="ULQ22" s="98"/>
      <c r="ULR22" s="98"/>
      <c r="ULS22" s="98"/>
      <c r="ULT22" s="98"/>
      <c r="ULU22" s="98"/>
      <c r="ULV22" s="98"/>
      <c r="ULW22" s="98"/>
      <c r="ULX22" s="98"/>
      <c r="ULY22" s="98"/>
      <c r="ULZ22" s="98"/>
      <c r="UMA22" s="98"/>
      <c r="UMB22" s="98"/>
      <c r="UMC22" s="98"/>
      <c r="UMD22" s="98"/>
      <c r="UME22" s="98"/>
      <c r="UMF22" s="98"/>
      <c r="UMG22" s="98"/>
      <c r="UMH22" s="98"/>
      <c r="UMI22" s="98"/>
      <c r="UMJ22" s="98"/>
      <c r="UMK22" s="98"/>
      <c r="UML22" s="98"/>
      <c r="UMM22" s="98"/>
      <c r="UMN22" s="98"/>
      <c r="UMO22" s="98"/>
      <c r="UMP22" s="98"/>
      <c r="UMQ22" s="98"/>
      <c r="UMR22" s="98"/>
      <c r="UMS22" s="98"/>
      <c r="UMT22" s="98"/>
      <c r="UMU22" s="98"/>
      <c r="UMV22" s="98"/>
      <c r="UMW22" s="98"/>
      <c r="UMX22" s="98"/>
      <c r="UMY22" s="98"/>
      <c r="UMZ22" s="98"/>
      <c r="UNA22" s="98"/>
      <c r="UNB22" s="98"/>
      <c r="UNC22" s="98"/>
      <c r="UND22" s="98"/>
      <c r="UNE22" s="98"/>
      <c r="UNF22" s="98"/>
      <c r="UNG22" s="98"/>
      <c r="UNH22" s="98"/>
      <c r="UNI22" s="98"/>
      <c r="UNJ22" s="98"/>
      <c r="UNK22" s="98"/>
      <c r="UNL22" s="98"/>
      <c r="UNM22" s="98"/>
      <c r="UNN22" s="98"/>
      <c r="UNO22" s="98"/>
      <c r="UNP22" s="98"/>
      <c r="UNQ22" s="98"/>
      <c r="UNR22" s="98"/>
      <c r="UNS22" s="98"/>
      <c r="UNT22" s="98"/>
      <c r="UNU22" s="98"/>
      <c r="UNV22" s="98"/>
      <c r="UNW22" s="98"/>
      <c r="UNX22" s="98"/>
      <c r="UNY22" s="98"/>
      <c r="UNZ22" s="98"/>
      <c r="UOA22" s="98"/>
      <c r="UOB22" s="98"/>
      <c r="UOC22" s="98"/>
      <c r="UOD22" s="98"/>
      <c r="UOE22" s="98"/>
      <c r="UOF22" s="98"/>
      <c r="UOG22" s="98"/>
      <c r="UOH22" s="98"/>
      <c r="UOI22" s="98"/>
      <c r="UOJ22" s="98"/>
      <c r="UOK22" s="98"/>
      <c r="UOL22" s="98"/>
      <c r="UOM22" s="98"/>
      <c r="UON22" s="98"/>
      <c r="UOO22" s="98"/>
      <c r="UOP22" s="98"/>
      <c r="UOQ22" s="98"/>
      <c r="UOR22" s="98"/>
      <c r="UOS22" s="98"/>
      <c r="UOT22" s="98"/>
      <c r="UOU22" s="98"/>
      <c r="UOV22" s="98"/>
      <c r="UOW22" s="98"/>
      <c r="UOX22" s="98"/>
      <c r="UOY22" s="98"/>
      <c r="UOZ22" s="98"/>
      <c r="UPA22" s="98"/>
      <c r="UPB22" s="98"/>
      <c r="UPC22" s="98"/>
      <c r="UPD22" s="98"/>
      <c r="UPE22" s="98"/>
      <c r="UPF22" s="98"/>
      <c r="UPG22" s="98"/>
      <c r="UPH22" s="98"/>
      <c r="UPI22" s="98"/>
      <c r="UPJ22" s="98"/>
      <c r="UPK22" s="98"/>
      <c r="UPL22" s="98"/>
      <c r="UPM22" s="98"/>
      <c r="UPN22" s="98"/>
      <c r="UPO22" s="98"/>
      <c r="UPP22" s="98"/>
      <c r="UPQ22" s="98"/>
      <c r="UPR22" s="98"/>
      <c r="UPS22" s="98"/>
      <c r="UPT22" s="98"/>
      <c r="UPU22" s="98"/>
      <c r="UPV22" s="98"/>
      <c r="UPW22" s="98"/>
      <c r="UPX22" s="98"/>
      <c r="UPY22" s="98"/>
      <c r="UPZ22" s="98"/>
      <c r="UQA22" s="98"/>
      <c r="UQB22" s="98"/>
      <c r="UQC22" s="98"/>
      <c r="UQD22" s="98"/>
      <c r="UQE22" s="98"/>
      <c r="UQF22" s="98"/>
      <c r="UQG22" s="98"/>
      <c r="UQH22" s="98"/>
      <c r="UQI22" s="98"/>
      <c r="UQJ22" s="98"/>
      <c r="UQK22" s="98"/>
      <c r="UQL22" s="98"/>
      <c r="UQM22" s="98"/>
      <c r="UQN22" s="98"/>
      <c r="UQO22" s="98"/>
      <c r="UQP22" s="98"/>
      <c r="UQQ22" s="98"/>
      <c r="UQR22" s="98"/>
      <c r="UQS22" s="98"/>
      <c r="UQT22" s="98"/>
      <c r="UQU22" s="98"/>
      <c r="UQV22" s="98"/>
      <c r="UQW22" s="98"/>
      <c r="UQX22" s="98"/>
      <c r="UQY22" s="98"/>
      <c r="UQZ22" s="98"/>
      <c r="URA22" s="98"/>
      <c r="URB22" s="98"/>
      <c r="URC22" s="98"/>
      <c r="URD22" s="98"/>
      <c r="URE22" s="98"/>
      <c r="URF22" s="98"/>
      <c r="URG22" s="98"/>
      <c r="URH22" s="98"/>
      <c r="URI22" s="98"/>
      <c r="URJ22" s="98"/>
      <c r="URK22" s="98"/>
      <c r="URL22" s="98"/>
      <c r="URM22" s="98"/>
      <c r="URN22" s="98"/>
      <c r="URO22" s="98"/>
      <c r="URP22" s="98"/>
      <c r="URQ22" s="98"/>
      <c r="URR22" s="98"/>
      <c r="URS22" s="98"/>
      <c r="URT22" s="98"/>
      <c r="URU22" s="98"/>
      <c r="URV22" s="98"/>
      <c r="URW22" s="98"/>
      <c r="URX22" s="98"/>
      <c r="URY22" s="98"/>
      <c r="URZ22" s="98"/>
      <c r="USA22" s="98"/>
      <c r="USB22" s="98"/>
      <c r="USC22" s="98"/>
      <c r="USD22" s="98"/>
      <c r="USE22" s="98"/>
      <c r="USF22" s="98"/>
      <c r="USG22" s="98"/>
      <c r="USH22" s="98"/>
      <c r="USI22" s="98"/>
      <c r="USJ22" s="98"/>
      <c r="USK22" s="98"/>
      <c r="USL22" s="98"/>
      <c r="USM22" s="98"/>
      <c r="USN22" s="98"/>
      <c r="USO22" s="98"/>
      <c r="USP22" s="98"/>
      <c r="USQ22" s="98"/>
      <c r="USR22" s="98"/>
      <c r="USS22" s="98"/>
      <c r="UST22" s="98"/>
      <c r="USU22" s="98"/>
      <c r="USV22" s="98"/>
      <c r="USW22" s="98"/>
      <c r="USX22" s="98"/>
      <c r="USY22" s="98"/>
      <c r="USZ22" s="98"/>
      <c r="UTA22" s="98"/>
      <c r="UTB22" s="98"/>
      <c r="UTC22" s="98"/>
      <c r="UTD22" s="98"/>
      <c r="UTE22" s="98"/>
      <c r="UTF22" s="98"/>
      <c r="UTG22" s="98"/>
      <c r="UTH22" s="98"/>
      <c r="UTI22" s="98"/>
      <c r="UTJ22" s="98"/>
      <c r="UTK22" s="98"/>
      <c r="UTL22" s="98"/>
      <c r="UTM22" s="98"/>
      <c r="UTN22" s="98"/>
      <c r="UTO22" s="98"/>
      <c r="UTP22" s="98"/>
      <c r="UTQ22" s="98"/>
      <c r="UTR22" s="98"/>
      <c r="UTS22" s="98"/>
      <c r="UTT22" s="98"/>
      <c r="UTU22" s="98"/>
      <c r="UTV22" s="98"/>
      <c r="UTW22" s="98"/>
      <c r="UTX22" s="98"/>
      <c r="UTY22" s="98"/>
      <c r="UTZ22" s="98"/>
      <c r="UUA22" s="98"/>
      <c r="UUB22" s="98"/>
      <c r="UUC22" s="98"/>
      <c r="UUD22" s="98"/>
      <c r="UUE22" s="98"/>
      <c r="UUF22" s="98"/>
      <c r="UUG22" s="98"/>
      <c r="UUH22" s="98"/>
      <c r="UUI22" s="98"/>
      <c r="UUJ22" s="98"/>
      <c r="UUK22" s="98"/>
      <c r="UUL22" s="98"/>
      <c r="UUM22" s="98"/>
      <c r="UUN22" s="98"/>
      <c r="UUO22" s="98"/>
      <c r="UUP22" s="98"/>
      <c r="UUQ22" s="98"/>
      <c r="UUR22" s="98"/>
      <c r="UUS22" s="98"/>
      <c r="UUT22" s="98"/>
      <c r="UUU22" s="98"/>
      <c r="UUV22" s="98"/>
      <c r="UUW22" s="98"/>
      <c r="UUX22" s="98"/>
      <c r="UUY22" s="98"/>
      <c r="UUZ22" s="98"/>
      <c r="UVA22" s="98"/>
      <c r="UVB22" s="98"/>
      <c r="UVC22" s="98"/>
      <c r="UVD22" s="98"/>
      <c r="UVE22" s="98"/>
      <c r="UVF22" s="98"/>
      <c r="UVG22" s="98"/>
      <c r="UVH22" s="98"/>
      <c r="UVI22" s="98"/>
      <c r="UVJ22" s="98"/>
      <c r="UVK22" s="98"/>
      <c r="UVL22" s="98"/>
      <c r="UVM22" s="98"/>
      <c r="UVN22" s="98"/>
      <c r="UVO22" s="98"/>
      <c r="UVP22" s="98"/>
      <c r="UVQ22" s="98"/>
      <c r="UVR22" s="98"/>
      <c r="UVS22" s="98"/>
      <c r="UVT22" s="98"/>
      <c r="UVU22" s="98"/>
      <c r="UVV22" s="98"/>
      <c r="UVW22" s="98"/>
      <c r="UVX22" s="98"/>
      <c r="UVY22" s="98"/>
      <c r="UVZ22" s="98"/>
      <c r="UWA22" s="98"/>
      <c r="UWB22" s="98"/>
      <c r="UWC22" s="98"/>
      <c r="UWD22" s="98"/>
      <c r="UWE22" s="98"/>
      <c r="UWF22" s="98"/>
      <c r="UWG22" s="98"/>
      <c r="UWH22" s="98"/>
      <c r="UWI22" s="98"/>
      <c r="UWJ22" s="98"/>
      <c r="UWK22" s="98"/>
      <c r="UWL22" s="98"/>
      <c r="UWM22" s="98"/>
      <c r="UWN22" s="98"/>
      <c r="UWO22" s="98"/>
      <c r="UWP22" s="98"/>
      <c r="UWQ22" s="98"/>
      <c r="UWR22" s="98"/>
      <c r="UWS22" s="98"/>
      <c r="UWT22" s="98"/>
      <c r="UWU22" s="98"/>
      <c r="UWV22" s="98"/>
      <c r="UWW22" s="98"/>
      <c r="UWX22" s="98"/>
      <c r="UWY22" s="98"/>
      <c r="UWZ22" s="98"/>
      <c r="UXA22" s="98"/>
      <c r="UXB22" s="98"/>
      <c r="UXC22" s="98"/>
      <c r="UXD22" s="98"/>
      <c r="UXE22" s="98"/>
      <c r="UXF22" s="98"/>
      <c r="UXG22" s="98"/>
      <c r="UXH22" s="98"/>
      <c r="UXI22" s="98"/>
      <c r="UXJ22" s="98"/>
      <c r="UXK22" s="98"/>
      <c r="UXL22" s="98"/>
      <c r="UXM22" s="98"/>
      <c r="UXN22" s="98"/>
      <c r="UXO22" s="98"/>
      <c r="UXP22" s="98"/>
      <c r="UXQ22" s="98"/>
      <c r="UXR22" s="98"/>
      <c r="UXS22" s="98"/>
      <c r="UXT22" s="98"/>
      <c r="UXU22" s="98"/>
      <c r="UXV22" s="98"/>
      <c r="UXW22" s="98"/>
      <c r="UXX22" s="98"/>
      <c r="UXY22" s="98"/>
      <c r="UXZ22" s="98"/>
      <c r="UYA22" s="98"/>
      <c r="UYB22" s="98"/>
      <c r="UYC22" s="98"/>
      <c r="UYD22" s="98"/>
      <c r="UYE22" s="98"/>
      <c r="UYF22" s="98"/>
      <c r="UYG22" s="98"/>
      <c r="UYH22" s="98"/>
      <c r="UYI22" s="98"/>
      <c r="UYJ22" s="98"/>
      <c r="UYK22" s="98"/>
      <c r="UYL22" s="98"/>
      <c r="UYM22" s="98"/>
      <c r="UYN22" s="98"/>
      <c r="UYO22" s="98"/>
      <c r="UYP22" s="98"/>
      <c r="UYQ22" s="98"/>
      <c r="UYR22" s="98"/>
      <c r="UYS22" s="98"/>
      <c r="UYT22" s="98"/>
      <c r="UYU22" s="98"/>
      <c r="UYV22" s="98"/>
      <c r="UYW22" s="98"/>
      <c r="UYX22" s="98"/>
      <c r="UYY22" s="98"/>
      <c r="UYZ22" s="98"/>
      <c r="UZA22" s="98"/>
      <c r="UZB22" s="98"/>
      <c r="UZC22" s="98"/>
      <c r="UZD22" s="98"/>
      <c r="UZE22" s="98"/>
      <c r="UZF22" s="98"/>
      <c r="UZG22" s="98"/>
      <c r="UZH22" s="98"/>
      <c r="UZI22" s="98"/>
      <c r="UZJ22" s="98"/>
      <c r="UZK22" s="98"/>
      <c r="UZL22" s="98"/>
      <c r="UZM22" s="98"/>
      <c r="UZN22" s="98"/>
      <c r="UZO22" s="98"/>
      <c r="UZP22" s="98"/>
      <c r="UZQ22" s="98"/>
      <c r="UZR22" s="98"/>
      <c r="UZS22" s="98"/>
      <c r="UZT22" s="98"/>
      <c r="UZU22" s="98"/>
      <c r="UZV22" s="98"/>
      <c r="UZW22" s="98"/>
      <c r="UZX22" s="98"/>
      <c r="UZY22" s="98"/>
      <c r="UZZ22" s="98"/>
      <c r="VAA22" s="98"/>
      <c r="VAB22" s="98"/>
      <c r="VAC22" s="98"/>
      <c r="VAD22" s="98"/>
      <c r="VAE22" s="98"/>
      <c r="VAF22" s="98"/>
      <c r="VAG22" s="98"/>
      <c r="VAH22" s="98"/>
      <c r="VAI22" s="98"/>
      <c r="VAJ22" s="98"/>
      <c r="VAK22" s="98"/>
      <c r="VAL22" s="98"/>
      <c r="VAM22" s="98"/>
      <c r="VAN22" s="98"/>
      <c r="VAO22" s="98"/>
      <c r="VAP22" s="98"/>
      <c r="VAQ22" s="98"/>
      <c r="VAR22" s="98"/>
      <c r="VAS22" s="98"/>
      <c r="VAT22" s="98"/>
      <c r="VAU22" s="98"/>
      <c r="VAV22" s="98"/>
      <c r="VAW22" s="98"/>
      <c r="VAX22" s="98"/>
      <c r="VAY22" s="98"/>
      <c r="VAZ22" s="98"/>
      <c r="VBA22" s="98"/>
      <c r="VBB22" s="98"/>
      <c r="VBC22" s="98"/>
      <c r="VBD22" s="98"/>
      <c r="VBE22" s="98"/>
      <c r="VBF22" s="98"/>
      <c r="VBG22" s="98"/>
      <c r="VBH22" s="98"/>
      <c r="VBI22" s="98"/>
      <c r="VBJ22" s="98"/>
      <c r="VBK22" s="98"/>
      <c r="VBL22" s="98"/>
      <c r="VBM22" s="98"/>
      <c r="VBN22" s="98"/>
      <c r="VBO22" s="98"/>
      <c r="VBP22" s="98"/>
      <c r="VBQ22" s="98"/>
      <c r="VBR22" s="98"/>
      <c r="VBS22" s="98"/>
      <c r="VBT22" s="98"/>
      <c r="VBU22" s="98"/>
      <c r="VBV22" s="98"/>
      <c r="VBW22" s="98"/>
      <c r="VBX22" s="98"/>
      <c r="VBY22" s="98"/>
      <c r="VBZ22" s="98"/>
      <c r="VCA22" s="98"/>
      <c r="VCB22" s="98"/>
      <c r="VCC22" s="98"/>
      <c r="VCD22" s="98"/>
      <c r="VCE22" s="98"/>
      <c r="VCF22" s="98"/>
      <c r="VCG22" s="98"/>
      <c r="VCH22" s="98"/>
      <c r="VCI22" s="98"/>
      <c r="VCJ22" s="98"/>
      <c r="VCK22" s="98"/>
      <c r="VCL22" s="98"/>
      <c r="VCM22" s="98"/>
      <c r="VCN22" s="98"/>
      <c r="VCO22" s="98"/>
      <c r="VCP22" s="98"/>
      <c r="VCQ22" s="98"/>
      <c r="VCR22" s="98"/>
      <c r="VCS22" s="98"/>
      <c r="VCT22" s="98"/>
      <c r="VCU22" s="98"/>
      <c r="VCV22" s="98"/>
      <c r="VCW22" s="98"/>
      <c r="VCX22" s="98"/>
      <c r="VCY22" s="98"/>
      <c r="VCZ22" s="98"/>
      <c r="VDA22" s="98"/>
      <c r="VDB22" s="98"/>
      <c r="VDC22" s="98"/>
      <c r="VDD22" s="98"/>
      <c r="VDE22" s="98"/>
      <c r="VDF22" s="98"/>
      <c r="VDG22" s="98"/>
      <c r="VDH22" s="98"/>
      <c r="VDI22" s="98"/>
      <c r="VDJ22" s="98"/>
      <c r="VDK22" s="98"/>
      <c r="VDL22" s="98"/>
      <c r="VDM22" s="98"/>
      <c r="VDN22" s="98"/>
      <c r="VDO22" s="98"/>
      <c r="VDP22" s="98"/>
      <c r="VDQ22" s="98"/>
      <c r="VDR22" s="98"/>
      <c r="VDS22" s="98"/>
      <c r="VDT22" s="98"/>
      <c r="VDU22" s="98"/>
      <c r="VDV22" s="98"/>
      <c r="VDW22" s="98"/>
      <c r="VDX22" s="98"/>
      <c r="VDY22" s="98"/>
      <c r="VDZ22" s="98"/>
      <c r="VEA22" s="98"/>
      <c r="VEB22" s="98"/>
      <c r="VEC22" s="98"/>
      <c r="VED22" s="98"/>
      <c r="VEE22" s="98"/>
      <c r="VEF22" s="98"/>
      <c r="VEG22" s="98"/>
      <c r="VEH22" s="98"/>
      <c r="VEI22" s="98"/>
      <c r="VEJ22" s="98"/>
      <c r="VEK22" s="98"/>
      <c r="VEL22" s="98"/>
      <c r="VEM22" s="98"/>
      <c r="VEN22" s="98"/>
      <c r="VEO22" s="98"/>
      <c r="VEP22" s="98"/>
      <c r="VEQ22" s="98"/>
      <c r="VER22" s="98"/>
      <c r="VES22" s="98"/>
      <c r="VET22" s="98"/>
      <c r="VEU22" s="98"/>
      <c r="VEV22" s="98"/>
      <c r="VEW22" s="98"/>
      <c r="VEX22" s="98"/>
      <c r="VEY22" s="98"/>
      <c r="VEZ22" s="98"/>
      <c r="VFA22" s="98"/>
      <c r="VFB22" s="98"/>
      <c r="VFC22" s="98"/>
      <c r="VFD22" s="98"/>
      <c r="VFE22" s="98"/>
      <c r="VFF22" s="98"/>
      <c r="VFG22" s="98"/>
      <c r="VFH22" s="98"/>
      <c r="VFI22" s="98"/>
      <c r="VFJ22" s="98"/>
      <c r="VFK22" s="98"/>
      <c r="VFL22" s="98"/>
      <c r="VFM22" s="98"/>
      <c r="VFN22" s="98"/>
      <c r="VFO22" s="98"/>
      <c r="VFP22" s="98"/>
      <c r="VFQ22" s="98"/>
      <c r="VFR22" s="98"/>
      <c r="VFS22" s="98"/>
      <c r="VFT22" s="98"/>
      <c r="VFU22" s="98"/>
      <c r="VFV22" s="98"/>
      <c r="VFW22" s="98"/>
      <c r="VFX22" s="98"/>
      <c r="VFY22" s="98"/>
      <c r="VFZ22" s="98"/>
      <c r="VGA22" s="98"/>
      <c r="VGB22" s="98"/>
      <c r="VGC22" s="98"/>
      <c r="VGD22" s="98"/>
      <c r="VGE22" s="98"/>
      <c r="VGF22" s="98"/>
      <c r="VGG22" s="98"/>
      <c r="VGH22" s="98"/>
      <c r="VGI22" s="98"/>
      <c r="VGJ22" s="98"/>
      <c r="VGK22" s="98"/>
      <c r="VGL22" s="98"/>
      <c r="VGM22" s="98"/>
      <c r="VGN22" s="98"/>
      <c r="VGO22" s="98"/>
      <c r="VGP22" s="98"/>
      <c r="VGQ22" s="98"/>
      <c r="VGR22" s="98"/>
      <c r="VGS22" s="98"/>
      <c r="VGT22" s="98"/>
      <c r="VGU22" s="98"/>
      <c r="VGV22" s="98"/>
      <c r="VGW22" s="98"/>
      <c r="VGX22" s="98"/>
      <c r="VGY22" s="98"/>
      <c r="VGZ22" s="98"/>
      <c r="VHA22" s="98"/>
      <c r="VHB22" s="98"/>
      <c r="VHC22" s="98"/>
      <c r="VHD22" s="98"/>
      <c r="VHE22" s="98"/>
      <c r="VHF22" s="98"/>
      <c r="VHG22" s="98"/>
      <c r="VHH22" s="98"/>
      <c r="VHI22" s="98"/>
      <c r="VHJ22" s="98"/>
      <c r="VHK22" s="98"/>
      <c r="VHL22" s="98"/>
      <c r="VHM22" s="98"/>
      <c r="VHN22" s="98"/>
      <c r="VHO22" s="98"/>
      <c r="VHP22" s="98"/>
      <c r="VHQ22" s="98"/>
      <c r="VHR22" s="98"/>
      <c r="VHS22" s="98"/>
      <c r="VHT22" s="98"/>
      <c r="VHU22" s="98"/>
      <c r="VHV22" s="98"/>
      <c r="VHW22" s="98"/>
      <c r="VHX22" s="98"/>
      <c r="VHY22" s="98"/>
      <c r="VHZ22" s="98"/>
      <c r="VIA22" s="98"/>
      <c r="VIB22" s="98"/>
      <c r="VIC22" s="98"/>
      <c r="VID22" s="98"/>
      <c r="VIE22" s="98"/>
      <c r="VIF22" s="98"/>
      <c r="VIG22" s="98"/>
      <c r="VIH22" s="98"/>
      <c r="VII22" s="98"/>
      <c r="VIJ22" s="98"/>
      <c r="VIK22" s="98"/>
      <c r="VIL22" s="98"/>
      <c r="VIM22" s="98"/>
      <c r="VIN22" s="98"/>
      <c r="VIO22" s="98"/>
      <c r="VIP22" s="98"/>
      <c r="VIQ22" s="98"/>
      <c r="VIR22" s="98"/>
      <c r="VIS22" s="98"/>
      <c r="VIT22" s="98"/>
      <c r="VIU22" s="98"/>
      <c r="VIV22" s="98"/>
      <c r="VIW22" s="98"/>
      <c r="VIX22" s="98"/>
      <c r="VIY22" s="98"/>
      <c r="VIZ22" s="98"/>
      <c r="VJA22" s="98"/>
      <c r="VJB22" s="98"/>
      <c r="VJC22" s="98"/>
      <c r="VJD22" s="98"/>
      <c r="VJE22" s="98"/>
      <c r="VJF22" s="98"/>
      <c r="VJG22" s="98"/>
      <c r="VJH22" s="98"/>
      <c r="VJI22" s="98"/>
      <c r="VJJ22" s="98"/>
      <c r="VJK22" s="98"/>
      <c r="VJL22" s="98"/>
      <c r="VJM22" s="98"/>
      <c r="VJN22" s="98"/>
      <c r="VJO22" s="98"/>
      <c r="VJP22" s="98"/>
      <c r="VJQ22" s="98"/>
      <c r="VJR22" s="98"/>
      <c r="VJS22" s="98"/>
      <c r="VJT22" s="98"/>
      <c r="VJU22" s="98"/>
      <c r="VJV22" s="98"/>
      <c r="VJW22" s="98"/>
      <c r="VJX22" s="98"/>
      <c r="VJY22" s="98"/>
      <c r="VJZ22" s="98"/>
      <c r="VKA22" s="98"/>
      <c r="VKB22" s="98"/>
      <c r="VKC22" s="98"/>
      <c r="VKD22" s="98"/>
      <c r="VKE22" s="98"/>
      <c r="VKF22" s="98"/>
      <c r="VKG22" s="98"/>
      <c r="VKH22" s="98"/>
      <c r="VKI22" s="98"/>
      <c r="VKJ22" s="98"/>
      <c r="VKK22" s="98"/>
      <c r="VKL22" s="98"/>
      <c r="VKM22" s="98"/>
      <c r="VKN22" s="98"/>
      <c r="VKO22" s="98"/>
      <c r="VKP22" s="98"/>
      <c r="VKQ22" s="98"/>
      <c r="VKR22" s="98"/>
      <c r="VKS22" s="98"/>
      <c r="VKT22" s="98"/>
      <c r="VKU22" s="98"/>
      <c r="VKV22" s="98"/>
      <c r="VKW22" s="98"/>
      <c r="VKX22" s="98"/>
      <c r="VKY22" s="98"/>
      <c r="VKZ22" s="98"/>
      <c r="VLA22" s="98"/>
      <c r="VLB22" s="98"/>
      <c r="VLC22" s="98"/>
      <c r="VLD22" s="98"/>
      <c r="VLE22" s="98"/>
      <c r="VLF22" s="98"/>
      <c r="VLG22" s="98"/>
      <c r="VLH22" s="98"/>
      <c r="VLI22" s="98"/>
      <c r="VLJ22" s="98"/>
      <c r="VLK22" s="98"/>
      <c r="VLL22" s="98"/>
      <c r="VLM22" s="98"/>
      <c r="VLN22" s="98"/>
      <c r="VLO22" s="98"/>
      <c r="VLP22" s="98"/>
      <c r="VLQ22" s="98"/>
      <c r="VLR22" s="98"/>
      <c r="VLS22" s="98"/>
      <c r="VLT22" s="98"/>
      <c r="VLU22" s="98"/>
      <c r="VLV22" s="98"/>
      <c r="VLW22" s="98"/>
      <c r="VLX22" s="98"/>
      <c r="VLY22" s="98"/>
      <c r="VLZ22" s="98"/>
      <c r="VMA22" s="98"/>
      <c r="VMB22" s="98"/>
      <c r="VMC22" s="98"/>
      <c r="VMD22" s="98"/>
      <c r="VME22" s="98"/>
      <c r="VMF22" s="98"/>
      <c r="VMG22" s="98"/>
      <c r="VMH22" s="98"/>
      <c r="VMI22" s="98"/>
      <c r="VMJ22" s="98"/>
      <c r="VMK22" s="98"/>
      <c r="VML22" s="98"/>
      <c r="VMM22" s="98"/>
      <c r="VMN22" s="98"/>
      <c r="VMO22" s="98"/>
      <c r="VMP22" s="98"/>
      <c r="VMQ22" s="98"/>
      <c r="VMR22" s="98"/>
      <c r="VMS22" s="98"/>
      <c r="VMT22" s="98"/>
      <c r="VMU22" s="98"/>
      <c r="VMV22" s="98"/>
      <c r="VMW22" s="98"/>
      <c r="VMX22" s="98"/>
      <c r="VMY22" s="98"/>
      <c r="VMZ22" s="98"/>
      <c r="VNA22" s="98"/>
      <c r="VNB22" s="98"/>
      <c r="VNC22" s="98"/>
      <c r="VND22" s="98"/>
      <c r="VNE22" s="98"/>
      <c r="VNF22" s="98"/>
      <c r="VNG22" s="98"/>
      <c r="VNH22" s="98"/>
      <c r="VNI22" s="98"/>
      <c r="VNJ22" s="98"/>
      <c r="VNK22" s="98"/>
      <c r="VNL22" s="98"/>
      <c r="VNM22" s="98"/>
      <c r="VNN22" s="98"/>
      <c r="VNO22" s="98"/>
      <c r="VNP22" s="98"/>
      <c r="VNQ22" s="98"/>
      <c r="VNR22" s="98"/>
      <c r="VNS22" s="98"/>
      <c r="VNT22" s="98"/>
      <c r="VNU22" s="98"/>
      <c r="VNV22" s="98"/>
      <c r="VNW22" s="98"/>
      <c r="VNX22" s="98"/>
      <c r="VNY22" s="98"/>
      <c r="VNZ22" s="98"/>
      <c r="VOA22" s="98"/>
      <c r="VOB22" s="98"/>
      <c r="VOC22" s="98"/>
      <c r="VOD22" s="98"/>
      <c r="VOE22" s="98"/>
      <c r="VOF22" s="98"/>
      <c r="VOG22" s="98"/>
      <c r="VOH22" s="98"/>
      <c r="VOI22" s="98"/>
      <c r="VOJ22" s="98"/>
      <c r="VOK22" s="98"/>
      <c r="VOL22" s="98"/>
      <c r="VOM22" s="98"/>
      <c r="VON22" s="98"/>
      <c r="VOO22" s="98"/>
      <c r="VOP22" s="98"/>
      <c r="VOQ22" s="98"/>
      <c r="VOR22" s="98"/>
      <c r="VOS22" s="98"/>
      <c r="VOT22" s="98"/>
      <c r="VOU22" s="98"/>
      <c r="VOV22" s="98"/>
      <c r="VOW22" s="98"/>
      <c r="VOX22" s="98"/>
      <c r="VOY22" s="98"/>
      <c r="VOZ22" s="98"/>
      <c r="VPA22" s="98"/>
      <c r="VPB22" s="98"/>
      <c r="VPC22" s="98"/>
      <c r="VPD22" s="98"/>
      <c r="VPE22" s="98"/>
      <c r="VPF22" s="98"/>
      <c r="VPG22" s="98"/>
      <c r="VPH22" s="98"/>
      <c r="VPI22" s="98"/>
      <c r="VPJ22" s="98"/>
      <c r="VPK22" s="98"/>
      <c r="VPL22" s="98"/>
      <c r="VPM22" s="98"/>
      <c r="VPN22" s="98"/>
      <c r="VPO22" s="98"/>
      <c r="VPP22" s="98"/>
      <c r="VPQ22" s="98"/>
      <c r="VPR22" s="98"/>
      <c r="VPS22" s="98"/>
      <c r="VPT22" s="98"/>
      <c r="VPU22" s="98"/>
      <c r="VPV22" s="98"/>
      <c r="VPW22" s="98"/>
      <c r="VPX22" s="98"/>
      <c r="VPY22" s="98"/>
      <c r="VPZ22" s="98"/>
      <c r="VQA22" s="98"/>
      <c r="VQB22" s="98"/>
      <c r="VQC22" s="98"/>
      <c r="VQD22" s="98"/>
      <c r="VQE22" s="98"/>
      <c r="VQF22" s="98"/>
      <c r="VQG22" s="98"/>
      <c r="VQH22" s="98"/>
      <c r="VQI22" s="98"/>
      <c r="VQJ22" s="98"/>
      <c r="VQK22" s="98"/>
      <c r="VQL22" s="98"/>
      <c r="VQM22" s="98"/>
      <c r="VQN22" s="98"/>
      <c r="VQO22" s="98"/>
      <c r="VQP22" s="98"/>
      <c r="VQQ22" s="98"/>
      <c r="VQR22" s="98"/>
      <c r="VQS22" s="98"/>
      <c r="VQT22" s="98"/>
      <c r="VQU22" s="98"/>
      <c r="VQV22" s="98"/>
      <c r="VQW22" s="98"/>
      <c r="VQX22" s="98"/>
      <c r="VQY22" s="98"/>
      <c r="VQZ22" s="98"/>
      <c r="VRA22" s="98"/>
      <c r="VRB22" s="98"/>
      <c r="VRC22" s="98"/>
      <c r="VRD22" s="98"/>
      <c r="VRE22" s="98"/>
      <c r="VRF22" s="98"/>
      <c r="VRG22" s="98"/>
      <c r="VRH22" s="98"/>
      <c r="VRI22" s="98"/>
      <c r="VRJ22" s="98"/>
      <c r="VRK22" s="98"/>
      <c r="VRL22" s="98"/>
      <c r="VRM22" s="98"/>
      <c r="VRN22" s="98"/>
      <c r="VRO22" s="98"/>
      <c r="VRP22" s="98"/>
      <c r="VRQ22" s="98"/>
      <c r="VRR22" s="98"/>
      <c r="VRS22" s="98"/>
      <c r="VRT22" s="98"/>
      <c r="VRU22" s="98"/>
      <c r="VRV22" s="98"/>
      <c r="VRW22" s="98"/>
      <c r="VRX22" s="98"/>
      <c r="VRY22" s="98"/>
      <c r="VRZ22" s="98"/>
      <c r="VSA22" s="98"/>
      <c r="VSB22" s="98"/>
      <c r="VSC22" s="98"/>
      <c r="VSD22" s="98"/>
      <c r="VSE22" s="98"/>
      <c r="VSF22" s="98"/>
      <c r="VSG22" s="98"/>
      <c r="VSH22" s="98"/>
      <c r="VSI22" s="98"/>
      <c r="VSJ22" s="98"/>
      <c r="VSK22" s="98"/>
      <c r="VSL22" s="98"/>
      <c r="VSM22" s="98"/>
      <c r="VSN22" s="98"/>
      <c r="VSO22" s="98"/>
      <c r="VSP22" s="98"/>
      <c r="VSQ22" s="98"/>
      <c r="VSR22" s="98"/>
      <c r="VSS22" s="98"/>
      <c r="VST22" s="98"/>
      <c r="VSU22" s="98"/>
      <c r="VSV22" s="98"/>
      <c r="VSW22" s="98"/>
      <c r="VSX22" s="98"/>
      <c r="VSY22" s="98"/>
      <c r="VSZ22" s="98"/>
      <c r="VTA22" s="98"/>
      <c r="VTB22" s="98"/>
      <c r="VTC22" s="98"/>
      <c r="VTD22" s="98"/>
      <c r="VTE22" s="98"/>
      <c r="VTF22" s="98"/>
      <c r="VTG22" s="98"/>
      <c r="VTH22" s="98"/>
      <c r="VTI22" s="98"/>
      <c r="VTJ22" s="98"/>
      <c r="VTK22" s="98"/>
      <c r="VTL22" s="98"/>
      <c r="VTM22" s="98"/>
      <c r="VTN22" s="98"/>
      <c r="VTO22" s="98"/>
      <c r="VTP22" s="98"/>
      <c r="VTQ22" s="98"/>
      <c r="VTR22" s="98"/>
      <c r="VTS22" s="98"/>
      <c r="VTT22" s="98"/>
      <c r="VTU22" s="98"/>
      <c r="VTV22" s="98"/>
      <c r="VTW22" s="98"/>
      <c r="VTX22" s="98"/>
      <c r="VTY22" s="98"/>
      <c r="VTZ22" s="98"/>
      <c r="VUA22" s="98"/>
      <c r="VUB22" s="98"/>
      <c r="VUC22" s="98"/>
      <c r="VUD22" s="98"/>
      <c r="VUE22" s="98"/>
      <c r="VUF22" s="98"/>
      <c r="VUG22" s="98"/>
      <c r="VUH22" s="98"/>
      <c r="VUI22" s="98"/>
      <c r="VUJ22" s="98"/>
      <c r="VUK22" s="98"/>
      <c r="VUL22" s="98"/>
      <c r="VUM22" s="98"/>
      <c r="VUN22" s="98"/>
      <c r="VUO22" s="98"/>
      <c r="VUP22" s="98"/>
      <c r="VUQ22" s="98"/>
      <c r="VUR22" s="98"/>
      <c r="VUS22" s="98"/>
      <c r="VUT22" s="98"/>
      <c r="VUU22" s="98"/>
      <c r="VUV22" s="98"/>
      <c r="VUW22" s="98"/>
      <c r="VUX22" s="98"/>
      <c r="VUY22" s="98"/>
      <c r="VUZ22" s="98"/>
      <c r="VVA22" s="98"/>
      <c r="VVB22" s="98"/>
      <c r="VVC22" s="98"/>
      <c r="VVD22" s="98"/>
      <c r="VVE22" s="98"/>
      <c r="VVF22" s="98"/>
      <c r="VVG22" s="98"/>
      <c r="VVH22" s="98"/>
      <c r="VVI22" s="98"/>
      <c r="VVJ22" s="98"/>
      <c r="VVK22" s="98"/>
      <c r="VVL22" s="98"/>
      <c r="VVM22" s="98"/>
      <c r="VVN22" s="98"/>
      <c r="VVO22" s="98"/>
      <c r="VVP22" s="98"/>
      <c r="VVQ22" s="98"/>
      <c r="VVR22" s="98"/>
      <c r="VVS22" s="98"/>
      <c r="VVT22" s="98"/>
      <c r="VVU22" s="98"/>
      <c r="VVV22" s="98"/>
      <c r="VVW22" s="98"/>
      <c r="VVX22" s="98"/>
      <c r="VVY22" s="98"/>
      <c r="VVZ22" s="98"/>
      <c r="VWA22" s="98"/>
      <c r="VWB22" s="98"/>
      <c r="VWC22" s="98"/>
      <c r="VWD22" s="98"/>
      <c r="VWE22" s="98"/>
      <c r="VWF22" s="98"/>
      <c r="VWG22" s="98"/>
      <c r="VWH22" s="98"/>
      <c r="VWI22" s="98"/>
      <c r="VWJ22" s="98"/>
      <c r="VWK22" s="98"/>
      <c r="VWL22" s="98"/>
      <c r="VWM22" s="98"/>
      <c r="VWN22" s="98"/>
      <c r="VWO22" s="98"/>
      <c r="VWP22" s="98"/>
      <c r="VWQ22" s="98"/>
      <c r="VWR22" s="98"/>
      <c r="VWS22" s="98"/>
      <c r="VWT22" s="98"/>
      <c r="VWU22" s="98"/>
      <c r="VWV22" s="98"/>
      <c r="VWW22" s="98"/>
      <c r="VWX22" s="98"/>
      <c r="VWY22" s="98"/>
      <c r="VWZ22" s="98"/>
      <c r="VXA22" s="98"/>
      <c r="VXB22" s="98"/>
      <c r="VXC22" s="98"/>
      <c r="VXD22" s="98"/>
      <c r="VXE22" s="98"/>
      <c r="VXF22" s="98"/>
      <c r="VXG22" s="98"/>
      <c r="VXH22" s="98"/>
      <c r="VXI22" s="98"/>
      <c r="VXJ22" s="98"/>
      <c r="VXK22" s="98"/>
      <c r="VXL22" s="98"/>
      <c r="VXM22" s="98"/>
      <c r="VXN22" s="98"/>
      <c r="VXO22" s="98"/>
      <c r="VXP22" s="98"/>
      <c r="VXQ22" s="98"/>
      <c r="VXR22" s="98"/>
      <c r="VXS22" s="98"/>
      <c r="VXT22" s="98"/>
      <c r="VXU22" s="98"/>
      <c r="VXV22" s="98"/>
      <c r="VXW22" s="98"/>
      <c r="VXX22" s="98"/>
      <c r="VXY22" s="98"/>
      <c r="VXZ22" s="98"/>
      <c r="VYA22" s="98"/>
      <c r="VYB22" s="98"/>
      <c r="VYC22" s="98"/>
      <c r="VYD22" s="98"/>
      <c r="VYE22" s="98"/>
      <c r="VYF22" s="98"/>
      <c r="VYG22" s="98"/>
      <c r="VYH22" s="98"/>
      <c r="VYI22" s="98"/>
      <c r="VYJ22" s="98"/>
      <c r="VYK22" s="98"/>
      <c r="VYL22" s="98"/>
      <c r="VYM22" s="98"/>
      <c r="VYN22" s="98"/>
      <c r="VYO22" s="98"/>
      <c r="VYP22" s="98"/>
      <c r="VYQ22" s="98"/>
      <c r="VYR22" s="98"/>
      <c r="VYS22" s="98"/>
      <c r="VYT22" s="98"/>
      <c r="VYU22" s="98"/>
      <c r="VYV22" s="98"/>
      <c r="VYW22" s="98"/>
      <c r="VYX22" s="98"/>
      <c r="VYY22" s="98"/>
      <c r="VYZ22" s="98"/>
      <c r="VZA22" s="98"/>
      <c r="VZB22" s="98"/>
      <c r="VZC22" s="98"/>
      <c r="VZD22" s="98"/>
      <c r="VZE22" s="98"/>
      <c r="VZF22" s="98"/>
      <c r="VZG22" s="98"/>
      <c r="VZH22" s="98"/>
      <c r="VZI22" s="98"/>
      <c r="VZJ22" s="98"/>
      <c r="VZK22" s="98"/>
      <c r="VZL22" s="98"/>
      <c r="VZM22" s="98"/>
      <c r="VZN22" s="98"/>
      <c r="VZO22" s="98"/>
      <c r="VZP22" s="98"/>
      <c r="VZQ22" s="98"/>
      <c r="VZR22" s="98"/>
      <c r="VZS22" s="98"/>
      <c r="VZT22" s="98"/>
      <c r="VZU22" s="98"/>
      <c r="VZV22" s="98"/>
      <c r="VZW22" s="98"/>
      <c r="VZX22" s="98"/>
      <c r="VZY22" s="98"/>
      <c r="VZZ22" s="98"/>
      <c r="WAA22" s="98"/>
      <c r="WAB22" s="98"/>
      <c r="WAC22" s="98"/>
      <c r="WAD22" s="98"/>
      <c r="WAE22" s="98"/>
      <c r="WAF22" s="98"/>
      <c r="WAG22" s="98"/>
      <c r="WAH22" s="98"/>
      <c r="WAI22" s="98"/>
      <c r="WAJ22" s="98"/>
      <c r="WAK22" s="98"/>
      <c r="WAL22" s="98"/>
      <c r="WAM22" s="98"/>
      <c r="WAN22" s="98"/>
      <c r="WAO22" s="98"/>
      <c r="WAP22" s="98"/>
      <c r="WAQ22" s="98"/>
      <c r="WAR22" s="98"/>
      <c r="WAS22" s="98"/>
      <c r="WAT22" s="98"/>
      <c r="WAU22" s="98"/>
      <c r="WAV22" s="98"/>
      <c r="WAW22" s="98"/>
      <c r="WAX22" s="98"/>
      <c r="WAY22" s="98"/>
      <c r="WAZ22" s="98"/>
      <c r="WBA22" s="98"/>
      <c r="WBB22" s="98"/>
      <c r="WBC22" s="98"/>
      <c r="WBD22" s="98"/>
      <c r="WBE22" s="98"/>
      <c r="WBF22" s="98"/>
      <c r="WBG22" s="98"/>
      <c r="WBH22" s="98"/>
      <c r="WBI22" s="98"/>
      <c r="WBJ22" s="98"/>
      <c r="WBK22" s="98"/>
      <c r="WBL22" s="98"/>
      <c r="WBM22" s="98"/>
      <c r="WBN22" s="98"/>
      <c r="WBO22" s="98"/>
      <c r="WBP22" s="98"/>
      <c r="WBQ22" s="98"/>
      <c r="WBR22" s="98"/>
      <c r="WBS22" s="98"/>
      <c r="WBT22" s="98"/>
      <c r="WBU22" s="98"/>
      <c r="WBV22" s="98"/>
      <c r="WBW22" s="98"/>
      <c r="WBX22" s="98"/>
      <c r="WBY22" s="98"/>
      <c r="WBZ22" s="98"/>
      <c r="WCA22" s="98"/>
      <c r="WCB22" s="98"/>
      <c r="WCC22" s="98"/>
      <c r="WCD22" s="98"/>
      <c r="WCE22" s="98"/>
      <c r="WCF22" s="98"/>
      <c r="WCG22" s="98"/>
      <c r="WCH22" s="98"/>
      <c r="WCI22" s="98"/>
      <c r="WCJ22" s="98"/>
      <c r="WCK22" s="98"/>
      <c r="WCL22" s="98"/>
      <c r="WCM22" s="98"/>
      <c r="WCN22" s="98"/>
      <c r="WCO22" s="98"/>
      <c r="WCP22" s="98"/>
      <c r="WCQ22" s="98"/>
      <c r="WCR22" s="98"/>
      <c r="WCS22" s="98"/>
      <c r="WCT22" s="98"/>
      <c r="WCU22" s="98"/>
      <c r="WCV22" s="98"/>
      <c r="WCW22" s="98"/>
      <c r="WCX22" s="98"/>
      <c r="WCY22" s="98"/>
      <c r="WCZ22" s="98"/>
      <c r="WDA22" s="98"/>
      <c r="WDB22" s="98"/>
      <c r="WDC22" s="98"/>
      <c r="WDD22" s="98"/>
      <c r="WDE22" s="98"/>
      <c r="WDF22" s="98"/>
      <c r="WDG22" s="98"/>
      <c r="WDH22" s="98"/>
      <c r="WDI22" s="98"/>
      <c r="WDJ22" s="98"/>
      <c r="WDK22" s="98"/>
      <c r="WDL22" s="98"/>
      <c r="WDM22" s="98"/>
      <c r="WDN22" s="98"/>
      <c r="WDO22" s="98"/>
      <c r="WDP22" s="98"/>
      <c r="WDQ22" s="98"/>
      <c r="WDR22" s="98"/>
      <c r="WDS22" s="98"/>
      <c r="WDT22" s="98"/>
      <c r="WDU22" s="98"/>
      <c r="WDV22" s="98"/>
      <c r="WDW22" s="98"/>
      <c r="WDX22" s="98"/>
      <c r="WDY22" s="98"/>
      <c r="WDZ22" s="98"/>
      <c r="WEA22" s="98"/>
      <c r="WEB22" s="98"/>
      <c r="WEC22" s="98"/>
      <c r="WED22" s="98"/>
      <c r="WEE22" s="98"/>
      <c r="WEF22" s="98"/>
      <c r="WEG22" s="98"/>
      <c r="WEH22" s="98"/>
      <c r="WEI22" s="98"/>
      <c r="WEJ22" s="98"/>
      <c r="WEK22" s="98"/>
      <c r="WEL22" s="98"/>
      <c r="WEM22" s="98"/>
      <c r="WEN22" s="98"/>
      <c r="WEO22" s="98"/>
      <c r="WEP22" s="98"/>
      <c r="WEQ22" s="98"/>
      <c r="WER22" s="98"/>
      <c r="WES22" s="98"/>
      <c r="WET22" s="98"/>
      <c r="WEU22" s="98"/>
      <c r="WEV22" s="98"/>
      <c r="WEW22" s="98"/>
      <c r="WEX22" s="98"/>
      <c r="WEY22" s="98"/>
      <c r="WEZ22" s="98"/>
      <c r="WFA22" s="98"/>
      <c r="WFB22" s="98"/>
      <c r="WFC22" s="98"/>
      <c r="WFD22" s="98"/>
      <c r="WFE22" s="98"/>
      <c r="WFF22" s="98"/>
      <c r="WFG22" s="98"/>
      <c r="WFH22" s="98"/>
      <c r="WFI22" s="98"/>
      <c r="WFJ22" s="98"/>
      <c r="WFK22" s="98"/>
      <c r="WFL22" s="98"/>
      <c r="WFM22" s="98"/>
      <c r="WFN22" s="98"/>
      <c r="WFO22" s="98"/>
      <c r="WFP22" s="98"/>
      <c r="WFQ22" s="98"/>
      <c r="WFR22" s="98"/>
      <c r="WFS22" s="98"/>
      <c r="WFT22" s="98"/>
      <c r="WFU22" s="98"/>
      <c r="WFV22" s="98"/>
      <c r="WFW22" s="98"/>
      <c r="WFX22" s="98"/>
      <c r="WFY22" s="98"/>
      <c r="WFZ22" s="98"/>
      <c r="WGA22" s="98"/>
      <c r="WGB22" s="98"/>
      <c r="WGC22" s="98"/>
      <c r="WGD22" s="98"/>
      <c r="WGE22" s="98"/>
      <c r="WGF22" s="98"/>
      <c r="WGG22" s="98"/>
      <c r="WGH22" s="98"/>
      <c r="WGI22" s="98"/>
      <c r="WGJ22" s="98"/>
      <c r="WGK22" s="98"/>
      <c r="WGL22" s="98"/>
      <c r="WGM22" s="98"/>
      <c r="WGN22" s="98"/>
      <c r="WGO22" s="98"/>
      <c r="WGP22" s="98"/>
      <c r="WGQ22" s="98"/>
      <c r="WGR22" s="98"/>
      <c r="WGS22" s="98"/>
      <c r="WGT22" s="98"/>
      <c r="WGU22" s="98"/>
      <c r="WGV22" s="98"/>
      <c r="WGW22" s="98"/>
      <c r="WGX22" s="98"/>
      <c r="WGY22" s="98"/>
      <c r="WGZ22" s="98"/>
      <c r="WHA22" s="98"/>
      <c r="WHB22" s="98"/>
      <c r="WHC22" s="98"/>
      <c r="WHD22" s="98"/>
      <c r="WHE22" s="98"/>
      <c r="WHF22" s="98"/>
      <c r="WHG22" s="98"/>
      <c r="WHH22" s="98"/>
      <c r="WHI22" s="98"/>
      <c r="WHJ22" s="98"/>
      <c r="WHK22" s="98"/>
      <c r="WHL22" s="98"/>
      <c r="WHM22" s="98"/>
      <c r="WHN22" s="98"/>
      <c r="WHO22" s="98"/>
      <c r="WHP22" s="98"/>
      <c r="WHQ22" s="98"/>
      <c r="WHR22" s="98"/>
      <c r="WHS22" s="98"/>
      <c r="WHT22" s="98"/>
      <c r="WHU22" s="98"/>
      <c r="WHV22" s="98"/>
      <c r="WHW22" s="98"/>
      <c r="WHX22" s="98"/>
      <c r="WHY22" s="98"/>
      <c r="WHZ22" s="98"/>
      <c r="WIA22" s="98"/>
      <c r="WIB22" s="98"/>
      <c r="WIC22" s="98"/>
      <c r="WID22" s="98"/>
      <c r="WIE22" s="98"/>
      <c r="WIF22" s="98"/>
      <c r="WIG22" s="98"/>
      <c r="WIH22" s="98"/>
      <c r="WII22" s="98"/>
      <c r="WIJ22" s="98"/>
      <c r="WIK22" s="98"/>
      <c r="WIL22" s="98"/>
      <c r="WIM22" s="98"/>
      <c r="WIN22" s="98"/>
      <c r="WIO22" s="98"/>
      <c r="WIP22" s="98"/>
      <c r="WIQ22" s="98"/>
      <c r="WIR22" s="98"/>
      <c r="WIS22" s="98"/>
      <c r="WIT22" s="98"/>
      <c r="WIU22" s="98"/>
      <c r="WIV22" s="98"/>
      <c r="WIW22" s="98"/>
      <c r="WIX22" s="98"/>
      <c r="WIY22" s="98"/>
      <c r="WIZ22" s="98"/>
      <c r="WJA22" s="98"/>
      <c r="WJB22" s="98"/>
      <c r="WJC22" s="98"/>
      <c r="WJD22" s="98"/>
      <c r="WJE22" s="98"/>
      <c r="WJF22" s="98"/>
      <c r="WJG22" s="98"/>
      <c r="WJH22" s="98"/>
      <c r="WJI22" s="98"/>
      <c r="WJJ22" s="98"/>
      <c r="WJK22" s="98"/>
      <c r="WJL22" s="98"/>
      <c r="WJM22" s="98"/>
      <c r="WJN22" s="98"/>
      <c r="WJO22" s="98"/>
      <c r="WJP22" s="98"/>
      <c r="WJQ22" s="98"/>
      <c r="WJR22" s="98"/>
      <c r="WJS22" s="98"/>
      <c r="WJT22" s="98"/>
      <c r="WJU22" s="98"/>
      <c r="WJV22" s="98"/>
      <c r="WJW22" s="98"/>
      <c r="WJX22" s="98"/>
      <c r="WJY22" s="98"/>
      <c r="WJZ22" s="98"/>
      <c r="WKA22" s="98"/>
      <c r="WKB22" s="98"/>
      <c r="WKC22" s="98"/>
      <c r="WKD22" s="98"/>
      <c r="WKE22" s="98"/>
      <c r="WKF22" s="98"/>
      <c r="WKG22" s="98"/>
      <c r="WKH22" s="98"/>
      <c r="WKI22" s="98"/>
      <c r="WKJ22" s="98"/>
      <c r="WKK22" s="98"/>
      <c r="WKL22" s="98"/>
      <c r="WKM22" s="98"/>
      <c r="WKN22" s="98"/>
      <c r="WKO22" s="98"/>
      <c r="WKP22" s="98"/>
      <c r="WKQ22" s="98"/>
      <c r="WKR22" s="98"/>
      <c r="WKS22" s="98"/>
      <c r="WKT22" s="98"/>
      <c r="WKU22" s="98"/>
      <c r="WKV22" s="98"/>
      <c r="WKW22" s="98"/>
      <c r="WKX22" s="98"/>
      <c r="WKY22" s="98"/>
      <c r="WKZ22" s="98"/>
      <c r="WLA22" s="98"/>
      <c r="WLB22" s="98"/>
      <c r="WLC22" s="98"/>
      <c r="WLD22" s="98"/>
      <c r="WLE22" s="98"/>
      <c r="WLF22" s="98"/>
      <c r="WLG22" s="98"/>
      <c r="WLH22" s="98"/>
      <c r="WLI22" s="98"/>
      <c r="WLJ22" s="98"/>
      <c r="WLK22" s="98"/>
      <c r="WLL22" s="98"/>
      <c r="WLM22" s="98"/>
      <c r="WLN22" s="98"/>
      <c r="WLO22" s="98"/>
      <c r="WLP22" s="98"/>
      <c r="WLQ22" s="98"/>
      <c r="WLR22" s="98"/>
      <c r="WLS22" s="98"/>
      <c r="WLT22" s="98"/>
      <c r="WLU22" s="98"/>
      <c r="WLV22" s="98"/>
      <c r="WLW22" s="98"/>
      <c r="WLX22" s="98"/>
      <c r="WLY22" s="98"/>
      <c r="WLZ22" s="98"/>
      <c r="WMA22" s="98"/>
      <c r="WMB22" s="98"/>
      <c r="WMC22" s="98"/>
      <c r="WMD22" s="98"/>
      <c r="WME22" s="98"/>
      <c r="WMF22" s="98"/>
      <c r="WMG22" s="98"/>
      <c r="WMH22" s="98"/>
      <c r="WMI22" s="98"/>
      <c r="WMJ22" s="98"/>
      <c r="WMK22" s="98"/>
      <c r="WML22" s="98"/>
      <c r="WMM22" s="98"/>
      <c r="WMN22" s="98"/>
      <c r="WMO22" s="98"/>
      <c r="WMP22" s="98"/>
      <c r="WMQ22" s="98"/>
      <c r="WMR22" s="98"/>
      <c r="WMS22" s="98"/>
      <c r="WMT22" s="98"/>
      <c r="WMU22" s="98"/>
      <c r="WMV22" s="98"/>
      <c r="WMW22" s="98"/>
      <c r="WMX22" s="98"/>
      <c r="WMY22" s="98"/>
      <c r="WMZ22" s="98"/>
      <c r="WNA22" s="98"/>
      <c r="WNB22" s="98"/>
      <c r="WNC22" s="98"/>
      <c r="WND22" s="98"/>
      <c r="WNE22" s="98"/>
      <c r="WNF22" s="98"/>
      <c r="WNG22" s="98"/>
      <c r="WNH22" s="98"/>
      <c r="WNI22" s="98"/>
      <c r="WNJ22" s="98"/>
      <c r="WNK22" s="98"/>
      <c r="WNL22" s="98"/>
      <c r="WNM22" s="98"/>
      <c r="WNN22" s="98"/>
      <c r="WNO22" s="98"/>
      <c r="WNP22" s="98"/>
      <c r="WNQ22" s="98"/>
      <c r="WNR22" s="98"/>
      <c r="WNS22" s="98"/>
      <c r="WNT22" s="98"/>
      <c r="WNU22" s="98"/>
      <c r="WNV22" s="98"/>
      <c r="WNW22" s="98"/>
      <c r="WNX22" s="98"/>
      <c r="WNY22" s="98"/>
      <c r="WNZ22" s="98"/>
      <c r="WOA22" s="98"/>
      <c r="WOB22" s="98"/>
      <c r="WOC22" s="98"/>
      <c r="WOD22" s="98"/>
      <c r="WOE22" s="98"/>
      <c r="WOF22" s="98"/>
      <c r="WOG22" s="98"/>
      <c r="WOH22" s="98"/>
      <c r="WOI22" s="98"/>
      <c r="WOJ22" s="98"/>
      <c r="WOK22" s="98"/>
      <c r="WOL22" s="98"/>
      <c r="WOM22" s="98"/>
      <c r="WON22" s="98"/>
      <c r="WOO22" s="98"/>
      <c r="WOP22" s="98"/>
      <c r="WOQ22" s="98"/>
      <c r="WOR22" s="98"/>
      <c r="WOS22" s="98"/>
      <c r="WOT22" s="98"/>
      <c r="WOU22" s="98"/>
      <c r="WOV22" s="98"/>
      <c r="WOW22" s="98"/>
      <c r="WOX22" s="98"/>
      <c r="WOY22" s="98"/>
      <c r="WOZ22" s="98"/>
      <c r="WPA22" s="98"/>
      <c r="WPB22" s="98"/>
      <c r="WPC22" s="98"/>
      <c r="WPD22" s="98"/>
      <c r="WPE22" s="98"/>
      <c r="WPF22" s="98"/>
      <c r="WPG22" s="98"/>
      <c r="WPH22" s="98"/>
      <c r="WPI22" s="98"/>
      <c r="WPJ22" s="98"/>
      <c r="WPK22" s="98"/>
      <c r="WPL22" s="98"/>
      <c r="WPM22" s="98"/>
      <c r="WPN22" s="98"/>
      <c r="WPO22" s="98"/>
      <c r="WPP22" s="98"/>
      <c r="WPQ22" s="98"/>
      <c r="WPR22" s="98"/>
      <c r="WPS22" s="98"/>
      <c r="WPT22" s="98"/>
      <c r="WPU22" s="98"/>
      <c r="WPV22" s="98"/>
      <c r="WPW22" s="98"/>
      <c r="WPX22" s="98"/>
      <c r="WPY22" s="98"/>
      <c r="WPZ22" s="98"/>
      <c r="WQA22" s="98"/>
      <c r="WQB22" s="98"/>
      <c r="WQC22" s="98"/>
      <c r="WQD22" s="98"/>
      <c r="WQE22" s="98"/>
      <c r="WQF22" s="98"/>
      <c r="WQG22" s="98"/>
      <c r="WQH22" s="98"/>
      <c r="WQI22" s="98"/>
      <c r="WQJ22" s="98"/>
      <c r="WQK22" s="98"/>
      <c r="WQL22" s="98"/>
      <c r="WQM22" s="98"/>
      <c r="WQN22" s="98"/>
      <c r="WQO22" s="98"/>
      <c r="WQP22" s="98"/>
      <c r="WQQ22" s="98"/>
      <c r="WQR22" s="98"/>
      <c r="WQS22" s="98"/>
      <c r="WQT22" s="98"/>
      <c r="WQU22" s="98"/>
      <c r="WQV22" s="98"/>
      <c r="WQW22" s="98"/>
      <c r="WQX22" s="98"/>
      <c r="WQY22" s="98"/>
      <c r="WQZ22" s="98"/>
      <c r="WRA22" s="98"/>
      <c r="WRB22" s="98"/>
      <c r="WRC22" s="98"/>
      <c r="WRD22" s="98"/>
      <c r="WRE22" s="98"/>
      <c r="WRF22" s="98"/>
      <c r="WRG22" s="98"/>
      <c r="WRH22" s="98"/>
      <c r="WRI22" s="98"/>
      <c r="WRJ22" s="98"/>
      <c r="WRK22" s="98"/>
      <c r="WRL22" s="98"/>
      <c r="WRM22" s="98"/>
      <c r="WRN22" s="98"/>
      <c r="WRO22" s="98"/>
      <c r="WRP22" s="98"/>
      <c r="WRQ22" s="98"/>
      <c r="WRR22" s="98"/>
      <c r="WRS22" s="98"/>
      <c r="WRT22" s="98"/>
      <c r="WRU22" s="98"/>
      <c r="WRV22" s="98"/>
      <c r="WRW22" s="98"/>
      <c r="WRX22" s="98"/>
      <c r="WRY22" s="98"/>
      <c r="WRZ22" s="98"/>
      <c r="WSA22" s="98"/>
      <c r="WSB22" s="98"/>
      <c r="WSC22" s="98"/>
      <c r="WSD22" s="98"/>
      <c r="WSE22" s="98"/>
      <c r="WSF22" s="98"/>
      <c r="WSG22" s="98"/>
      <c r="WSH22" s="98"/>
      <c r="WSI22" s="98"/>
      <c r="WSJ22" s="98"/>
      <c r="WSK22" s="98"/>
      <c r="WSL22" s="98"/>
      <c r="WSM22" s="98"/>
      <c r="WSN22" s="98"/>
      <c r="WSO22" s="98"/>
      <c r="WSP22" s="98"/>
      <c r="WSQ22" s="98"/>
      <c r="WSR22" s="98"/>
      <c r="WSS22" s="98"/>
      <c r="WST22" s="98"/>
      <c r="WSU22" s="98"/>
      <c r="WSV22" s="98"/>
      <c r="WSW22" s="98"/>
      <c r="WSX22" s="98"/>
      <c r="WSY22" s="98"/>
      <c r="WSZ22" s="98"/>
      <c r="WTA22" s="98"/>
      <c r="WTB22" s="98"/>
      <c r="WTC22" s="98"/>
      <c r="WTD22" s="98"/>
      <c r="WTE22" s="98"/>
      <c r="WTF22" s="98"/>
      <c r="WTG22" s="98"/>
      <c r="WTH22" s="98"/>
      <c r="WTI22" s="98"/>
      <c r="WTJ22" s="98"/>
      <c r="WTK22" s="98"/>
      <c r="WTL22" s="98"/>
      <c r="WTM22" s="98"/>
      <c r="WTN22" s="98"/>
      <c r="WTO22" s="98"/>
      <c r="WTP22" s="98"/>
      <c r="WTQ22" s="98"/>
      <c r="WTR22" s="98"/>
      <c r="WTS22" s="98"/>
      <c r="WTT22" s="98"/>
      <c r="WTU22" s="98"/>
      <c r="WTV22" s="98"/>
      <c r="WTW22" s="98"/>
      <c r="WTX22" s="98"/>
      <c r="WTY22" s="98"/>
      <c r="WTZ22" s="98"/>
      <c r="WUA22" s="98"/>
      <c r="WUB22" s="98"/>
      <c r="WUC22" s="98"/>
      <c r="WUD22" s="98"/>
      <c r="WUE22" s="98"/>
      <c r="WUF22" s="98"/>
      <c r="WUG22" s="98"/>
      <c r="WUH22" s="98"/>
      <c r="WUI22" s="98"/>
      <c r="WUJ22" s="98"/>
      <c r="WUK22" s="98"/>
      <c r="WUL22" s="98"/>
      <c r="WUM22" s="98"/>
      <c r="WUN22" s="98"/>
      <c r="WUO22" s="98"/>
      <c r="WUP22" s="98"/>
      <c r="WUQ22" s="98"/>
      <c r="WUR22" s="98"/>
      <c r="WUS22" s="98"/>
      <c r="WUT22" s="98"/>
      <c r="WUU22" s="98"/>
      <c r="WUV22" s="98"/>
      <c r="WUW22" s="98"/>
      <c r="WUX22" s="98"/>
      <c r="WUY22" s="98"/>
      <c r="WUZ22" s="98"/>
      <c r="WVA22" s="98"/>
      <c r="WVB22" s="98"/>
      <c r="WVC22" s="98"/>
      <c r="WVD22" s="98"/>
      <c r="WVE22" s="98"/>
      <c r="WVF22" s="98"/>
      <c r="WVG22" s="98"/>
      <c r="WVH22" s="98"/>
      <c r="WVI22" s="98"/>
      <c r="WVJ22" s="98"/>
      <c r="WVK22" s="98"/>
      <c r="WVL22" s="98"/>
      <c r="WVM22" s="98"/>
      <c r="WVN22" s="98"/>
      <c r="WVO22" s="98"/>
      <c r="WVP22" s="98"/>
    </row>
    <row r="23" spans="1:16136" s="98" customFormat="1">
      <c r="A23" s="97"/>
      <c r="B23" s="164" t="s">
        <v>160</v>
      </c>
      <c r="C23" s="95">
        <v>0.5</v>
      </c>
      <c r="D23" s="95">
        <v>0.5</v>
      </c>
      <c r="E23" s="102">
        <v>0.45</v>
      </c>
      <c r="F23" s="102">
        <v>0.45</v>
      </c>
      <c r="G23" s="102">
        <v>0.43</v>
      </c>
      <c r="H23" s="102">
        <v>0.4</v>
      </c>
      <c r="I23" s="102">
        <v>0.4</v>
      </c>
    </row>
    <row r="24" spans="1:16136" s="101" customFormat="1">
      <c r="A24" s="97"/>
      <c r="B24" s="164" t="s">
        <v>316</v>
      </c>
      <c r="C24" s="96">
        <v>12.5</v>
      </c>
      <c r="D24" s="96">
        <v>16.666666666666668</v>
      </c>
      <c r="E24" s="266">
        <v>15</v>
      </c>
      <c r="F24" s="266">
        <v>15</v>
      </c>
      <c r="G24" s="266">
        <v>17.2</v>
      </c>
      <c r="H24" s="266">
        <v>16</v>
      </c>
      <c r="I24" s="266">
        <v>16</v>
      </c>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c r="IR24" s="98"/>
      <c r="IS24" s="98"/>
      <c r="IT24" s="98"/>
      <c r="IU24" s="98"/>
      <c r="IV24" s="98"/>
      <c r="IW24" s="98"/>
      <c r="IX24" s="98"/>
      <c r="IY24" s="98"/>
      <c r="IZ24" s="98"/>
      <c r="JA24" s="98"/>
      <c r="JB24" s="98"/>
      <c r="JC24" s="98"/>
      <c r="JD24" s="98"/>
      <c r="JE24" s="98"/>
      <c r="JF24" s="98"/>
      <c r="JG24" s="98"/>
      <c r="JH24" s="98"/>
      <c r="JI24" s="98"/>
      <c r="JJ24" s="98"/>
      <c r="JK24" s="98"/>
      <c r="JL24" s="98"/>
      <c r="JM24" s="98"/>
      <c r="JN24" s="98"/>
      <c r="JO24" s="98"/>
      <c r="JP24" s="98"/>
      <c r="JQ24" s="98"/>
      <c r="JR24" s="98"/>
      <c r="JS24" s="98"/>
      <c r="JT24" s="98"/>
      <c r="JU24" s="98"/>
      <c r="JV24" s="98"/>
      <c r="JW24" s="98"/>
      <c r="JX24" s="98"/>
      <c r="JY24" s="98"/>
      <c r="JZ24" s="98"/>
      <c r="KA24" s="98"/>
      <c r="KB24" s="98"/>
      <c r="KC24" s="98"/>
      <c r="KD24" s="98"/>
      <c r="KE24" s="98"/>
      <c r="KF24" s="98"/>
      <c r="KG24" s="98"/>
      <c r="KH24" s="98"/>
      <c r="KI24" s="98"/>
      <c r="KJ24" s="98"/>
      <c r="KK24" s="98"/>
      <c r="KL24" s="98"/>
      <c r="KM24" s="98"/>
      <c r="KN24" s="98"/>
      <c r="KO24" s="98"/>
      <c r="KP24" s="98"/>
      <c r="KQ24" s="98"/>
      <c r="KR24" s="98"/>
      <c r="KS24" s="98"/>
      <c r="KT24" s="98"/>
      <c r="KU24" s="98"/>
      <c r="KV24" s="98"/>
      <c r="KW24" s="98"/>
      <c r="KX24" s="98"/>
      <c r="KY24" s="98"/>
      <c r="KZ24" s="98"/>
      <c r="LA24" s="98"/>
      <c r="LB24" s="98"/>
      <c r="LC24" s="98"/>
      <c r="LD24" s="98"/>
      <c r="LE24" s="98"/>
      <c r="LF24" s="98"/>
      <c r="LG24" s="98"/>
      <c r="LH24" s="98"/>
      <c r="LI24" s="98"/>
      <c r="LJ24" s="98"/>
      <c r="LK24" s="98"/>
      <c r="LL24" s="98"/>
      <c r="LM24" s="98"/>
      <c r="LN24" s="98"/>
      <c r="LO24" s="98"/>
      <c r="LP24" s="98"/>
      <c r="LQ24" s="98"/>
      <c r="LR24" s="98"/>
      <c r="LS24" s="98"/>
      <c r="LT24" s="98"/>
      <c r="LU24" s="98"/>
      <c r="LV24" s="98"/>
      <c r="LW24" s="98"/>
      <c r="LX24" s="98"/>
      <c r="LY24" s="98"/>
      <c r="LZ24" s="98"/>
      <c r="MA24" s="98"/>
      <c r="MB24" s="98"/>
      <c r="MC24" s="98"/>
      <c r="MD24" s="98"/>
      <c r="ME24" s="98"/>
      <c r="MF24" s="98"/>
      <c r="MG24" s="98"/>
      <c r="MH24" s="98"/>
      <c r="MI24" s="98"/>
      <c r="MJ24" s="98"/>
      <c r="MK24" s="98"/>
      <c r="ML24" s="98"/>
      <c r="MM24" s="98"/>
      <c r="MN24" s="98"/>
      <c r="MO24" s="98"/>
      <c r="MP24" s="98"/>
      <c r="MQ24" s="98"/>
      <c r="MR24" s="98"/>
      <c r="MS24" s="98"/>
      <c r="MT24" s="98"/>
      <c r="MU24" s="98"/>
      <c r="MV24" s="98"/>
      <c r="MW24" s="98"/>
      <c r="MX24" s="98"/>
      <c r="MY24" s="98"/>
      <c r="MZ24" s="98"/>
      <c r="NA24" s="98"/>
      <c r="NB24" s="98"/>
      <c r="NC24" s="98"/>
      <c r="ND24" s="98"/>
      <c r="NE24" s="98"/>
      <c r="NF24" s="98"/>
      <c r="NG24" s="98"/>
      <c r="NH24" s="98"/>
      <c r="NI24" s="98"/>
      <c r="NJ24" s="98"/>
      <c r="NK24" s="98"/>
      <c r="NL24" s="98"/>
      <c r="NM24" s="98"/>
      <c r="NN24" s="98"/>
      <c r="NO24" s="98"/>
      <c r="NP24" s="98"/>
      <c r="NQ24" s="98"/>
      <c r="NR24" s="98"/>
      <c r="NS24" s="98"/>
      <c r="NT24" s="98"/>
      <c r="NU24" s="98"/>
      <c r="NV24" s="98"/>
      <c r="NW24" s="98"/>
      <c r="NX24" s="98"/>
      <c r="NY24" s="98"/>
      <c r="NZ24" s="98"/>
      <c r="OA24" s="98"/>
      <c r="OB24" s="98"/>
      <c r="OC24" s="98"/>
      <c r="OD24" s="98"/>
      <c r="OE24" s="98"/>
      <c r="OF24" s="98"/>
      <c r="OG24" s="98"/>
      <c r="OH24" s="98"/>
      <c r="OI24" s="98"/>
      <c r="OJ24" s="98"/>
      <c r="OK24" s="98"/>
      <c r="OL24" s="98"/>
      <c r="OM24" s="98"/>
      <c r="ON24" s="98"/>
      <c r="OO24" s="98"/>
      <c r="OP24" s="98"/>
      <c r="OQ24" s="98"/>
      <c r="OR24" s="98"/>
      <c r="OS24" s="98"/>
      <c r="OT24" s="98"/>
      <c r="OU24" s="98"/>
      <c r="OV24" s="98"/>
      <c r="OW24" s="98"/>
      <c r="OX24" s="98"/>
      <c r="OY24" s="98"/>
      <c r="OZ24" s="98"/>
      <c r="PA24" s="98"/>
      <c r="PB24" s="98"/>
      <c r="PC24" s="98"/>
      <c r="PD24" s="98"/>
      <c r="PE24" s="98"/>
      <c r="PF24" s="98"/>
      <c r="PG24" s="98"/>
      <c r="PH24" s="98"/>
      <c r="PI24" s="98"/>
      <c r="PJ24" s="98"/>
      <c r="PK24" s="98"/>
      <c r="PL24" s="98"/>
      <c r="PM24" s="98"/>
      <c r="PN24" s="98"/>
      <c r="PO24" s="98"/>
      <c r="PP24" s="98"/>
      <c r="PQ24" s="98"/>
      <c r="PR24" s="98"/>
      <c r="PS24" s="98"/>
      <c r="PT24" s="98"/>
      <c r="PU24" s="98"/>
      <c r="PV24" s="98"/>
      <c r="PW24" s="98"/>
      <c r="PX24" s="98"/>
      <c r="PY24" s="98"/>
      <c r="PZ24" s="98"/>
      <c r="QA24" s="98"/>
      <c r="QB24" s="98"/>
      <c r="QC24" s="98"/>
      <c r="QD24" s="98"/>
      <c r="QE24" s="98"/>
      <c r="QF24" s="98"/>
      <c r="QG24" s="98"/>
      <c r="QH24" s="98"/>
      <c r="QI24" s="98"/>
      <c r="QJ24" s="98"/>
      <c r="QK24" s="98"/>
      <c r="QL24" s="98"/>
      <c r="QM24" s="98"/>
      <c r="QN24" s="98"/>
      <c r="QO24" s="98"/>
      <c r="QP24" s="98"/>
      <c r="QQ24" s="98"/>
      <c r="QR24" s="98"/>
      <c r="QS24" s="98"/>
      <c r="QT24" s="98"/>
      <c r="QU24" s="98"/>
      <c r="QV24" s="98"/>
      <c r="QW24" s="98"/>
      <c r="QX24" s="98"/>
      <c r="QY24" s="98"/>
      <c r="QZ24" s="98"/>
      <c r="RA24" s="98"/>
      <c r="RB24" s="98"/>
      <c r="RC24" s="98"/>
      <c r="RD24" s="98"/>
      <c r="RE24" s="98"/>
      <c r="RF24" s="98"/>
      <c r="RG24" s="98"/>
      <c r="RH24" s="98"/>
      <c r="RI24" s="98"/>
      <c r="RJ24" s="98"/>
      <c r="RK24" s="98"/>
      <c r="RL24" s="98"/>
      <c r="RM24" s="98"/>
      <c r="RN24" s="98"/>
      <c r="RO24" s="98"/>
      <c r="RP24" s="98"/>
      <c r="RQ24" s="98"/>
      <c r="RR24" s="98"/>
      <c r="RS24" s="98"/>
      <c r="RT24" s="98"/>
      <c r="RU24" s="98"/>
      <c r="RV24" s="98"/>
      <c r="RW24" s="98"/>
      <c r="RX24" s="98"/>
      <c r="RY24" s="98"/>
      <c r="RZ24" s="98"/>
      <c r="SA24" s="98"/>
      <c r="SB24" s="98"/>
      <c r="SC24" s="98"/>
      <c r="SD24" s="98"/>
      <c r="SE24" s="98"/>
      <c r="SF24" s="98"/>
      <c r="SG24" s="98"/>
      <c r="SH24" s="98"/>
      <c r="SI24" s="98"/>
      <c r="SJ24" s="98"/>
      <c r="SK24" s="98"/>
      <c r="SL24" s="98"/>
      <c r="SM24" s="98"/>
      <c r="SN24" s="98"/>
      <c r="SO24" s="98"/>
      <c r="SP24" s="98"/>
      <c r="SQ24" s="98"/>
      <c r="SR24" s="98"/>
      <c r="SS24" s="98"/>
      <c r="ST24" s="98"/>
      <c r="SU24" s="98"/>
      <c r="SV24" s="98"/>
      <c r="SW24" s="98"/>
      <c r="SX24" s="98"/>
      <c r="SY24" s="98"/>
      <c r="SZ24" s="98"/>
      <c r="TA24" s="98"/>
      <c r="TB24" s="98"/>
      <c r="TC24" s="98"/>
      <c r="TD24" s="98"/>
      <c r="TE24" s="98"/>
      <c r="TF24" s="98"/>
      <c r="TG24" s="98"/>
      <c r="TH24" s="98"/>
      <c r="TI24" s="98"/>
      <c r="TJ24" s="98"/>
      <c r="TK24" s="98"/>
      <c r="TL24" s="98"/>
      <c r="TM24" s="98"/>
      <c r="TN24" s="98"/>
      <c r="TO24" s="98"/>
      <c r="TP24" s="98"/>
      <c r="TQ24" s="98"/>
      <c r="TR24" s="98"/>
      <c r="TS24" s="98"/>
      <c r="TT24" s="98"/>
      <c r="TU24" s="98"/>
      <c r="TV24" s="98"/>
      <c r="TW24" s="98"/>
      <c r="TX24" s="98"/>
      <c r="TY24" s="98"/>
      <c r="TZ24" s="98"/>
      <c r="UA24" s="98"/>
      <c r="UB24" s="98"/>
      <c r="UC24" s="98"/>
      <c r="UD24" s="98"/>
      <c r="UE24" s="98"/>
      <c r="UF24" s="98"/>
      <c r="UG24" s="98"/>
      <c r="UH24" s="98"/>
      <c r="UI24" s="98"/>
      <c r="UJ24" s="98"/>
      <c r="UK24" s="98"/>
      <c r="UL24" s="98"/>
      <c r="UM24" s="98"/>
      <c r="UN24" s="98"/>
      <c r="UO24" s="98"/>
      <c r="UP24" s="98"/>
      <c r="UQ24" s="98"/>
      <c r="UR24" s="98"/>
      <c r="US24" s="98"/>
      <c r="UT24" s="98"/>
      <c r="UU24" s="98"/>
      <c r="UV24" s="98"/>
      <c r="UW24" s="98"/>
      <c r="UX24" s="98"/>
      <c r="UY24" s="98"/>
      <c r="UZ24" s="98"/>
      <c r="VA24" s="98"/>
      <c r="VB24" s="98"/>
      <c r="VC24" s="98"/>
      <c r="VD24" s="98"/>
      <c r="VE24" s="98"/>
      <c r="VF24" s="98"/>
      <c r="VG24" s="98"/>
      <c r="VH24" s="98"/>
      <c r="VI24" s="98"/>
      <c r="VJ24" s="98"/>
      <c r="VK24" s="98"/>
      <c r="VL24" s="98"/>
      <c r="VM24" s="98"/>
      <c r="VN24" s="98"/>
      <c r="VO24" s="98"/>
      <c r="VP24" s="98"/>
      <c r="VQ24" s="98"/>
      <c r="VR24" s="98"/>
      <c r="VS24" s="98"/>
      <c r="VT24" s="98"/>
      <c r="VU24" s="98"/>
      <c r="VV24" s="98"/>
      <c r="VW24" s="98"/>
      <c r="VX24" s="98"/>
      <c r="VY24" s="98"/>
      <c r="VZ24" s="98"/>
      <c r="WA24" s="98"/>
      <c r="WB24" s="98"/>
      <c r="WC24" s="98"/>
      <c r="WD24" s="98"/>
      <c r="WE24" s="98"/>
      <c r="WF24" s="98"/>
      <c r="WG24" s="98"/>
      <c r="WH24" s="98"/>
      <c r="WI24" s="98"/>
      <c r="WJ24" s="98"/>
      <c r="WK24" s="98"/>
      <c r="WL24" s="98"/>
      <c r="WM24" s="98"/>
      <c r="WN24" s="98"/>
      <c r="WO24" s="98"/>
      <c r="WP24" s="98"/>
      <c r="WQ24" s="98"/>
      <c r="WR24" s="98"/>
      <c r="WS24" s="98"/>
      <c r="WT24" s="98"/>
      <c r="WU24" s="98"/>
      <c r="WV24" s="98"/>
      <c r="WW24" s="98"/>
      <c r="WX24" s="98"/>
      <c r="WY24" s="98"/>
      <c r="WZ24" s="98"/>
      <c r="XA24" s="98"/>
      <c r="XB24" s="98"/>
      <c r="XC24" s="98"/>
      <c r="XD24" s="98"/>
      <c r="XE24" s="98"/>
      <c r="XF24" s="98"/>
      <c r="XG24" s="98"/>
      <c r="XH24" s="98"/>
      <c r="XI24" s="98"/>
      <c r="XJ24" s="98"/>
      <c r="XK24" s="98"/>
      <c r="XL24" s="98"/>
      <c r="XM24" s="98"/>
      <c r="XN24" s="98"/>
      <c r="XO24" s="98"/>
      <c r="XP24" s="98"/>
      <c r="XQ24" s="98"/>
      <c r="XR24" s="98"/>
      <c r="XS24" s="98"/>
      <c r="XT24" s="98"/>
      <c r="XU24" s="98"/>
      <c r="XV24" s="98"/>
      <c r="XW24" s="98"/>
      <c r="XX24" s="98"/>
      <c r="XY24" s="98"/>
      <c r="XZ24" s="98"/>
      <c r="YA24" s="98"/>
      <c r="YB24" s="98"/>
      <c r="YC24" s="98"/>
      <c r="YD24" s="98"/>
      <c r="YE24" s="98"/>
      <c r="YF24" s="98"/>
      <c r="YG24" s="98"/>
      <c r="YH24" s="98"/>
      <c r="YI24" s="98"/>
      <c r="YJ24" s="98"/>
      <c r="YK24" s="98"/>
      <c r="YL24" s="98"/>
      <c r="YM24" s="98"/>
      <c r="YN24" s="98"/>
      <c r="YO24" s="98"/>
      <c r="YP24" s="98"/>
      <c r="YQ24" s="98"/>
      <c r="YR24" s="98"/>
      <c r="YS24" s="98"/>
      <c r="YT24" s="98"/>
      <c r="YU24" s="98"/>
      <c r="YV24" s="98"/>
      <c r="YW24" s="98"/>
      <c r="YX24" s="98"/>
      <c r="YY24" s="98"/>
      <c r="YZ24" s="98"/>
      <c r="ZA24" s="98"/>
      <c r="ZB24" s="98"/>
      <c r="ZC24" s="98"/>
      <c r="ZD24" s="98"/>
      <c r="ZE24" s="98"/>
      <c r="ZF24" s="98"/>
      <c r="ZG24" s="98"/>
      <c r="ZH24" s="98"/>
      <c r="ZI24" s="98"/>
      <c r="ZJ24" s="98"/>
      <c r="ZK24" s="98"/>
      <c r="ZL24" s="98"/>
      <c r="ZM24" s="98"/>
      <c r="ZN24" s="98"/>
      <c r="ZO24" s="98"/>
      <c r="ZP24" s="98"/>
      <c r="ZQ24" s="98"/>
      <c r="ZR24" s="98"/>
      <c r="ZS24" s="98"/>
      <c r="ZT24" s="98"/>
      <c r="ZU24" s="98"/>
      <c r="ZV24" s="98"/>
      <c r="ZW24" s="98"/>
      <c r="ZX24" s="98"/>
      <c r="ZY24" s="98"/>
      <c r="ZZ24" s="98"/>
      <c r="AAA24" s="98"/>
      <c r="AAB24" s="98"/>
      <c r="AAC24" s="98"/>
      <c r="AAD24" s="98"/>
      <c r="AAE24" s="98"/>
      <c r="AAF24" s="98"/>
      <c r="AAG24" s="98"/>
      <c r="AAH24" s="98"/>
      <c r="AAI24" s="98"/>
      <c r="AAJ24" s="98"/>
      <c r="AAK24" s="98"/>
      <c r="AAL24" s="98"/>
      <c r="AAM24" s="98"/>
      <c r="AAN24" s="98"/>
      <c r="AAO24" s="98"/>
      <c r="AAP24" s="98"/>
      <c r="AAQ24" s="98"/>
      <c r="AAR24" s="98"/>
      <c r="AAS24" s="98"/>
      <c r="AAT24" s="98"/>
      <c r="AAU24" s="98"/>
      <c r="AAV24" s="98"/>
      <c r="AAW24" s="98"/>
      <c r="AAX24" s="98"/>
      <c r="AAY24" s="98"/>
      <c r="AAZ24" s="98"/>
      <c r="ABA24" s="98"/>
      <c r="ABB24" s="98"/>
      <c r="ABC24" s="98"/>
      <c r="ABD24" s="98"/>
      <c r="ABE24" s="98"/>
      <c r="ABF24" s="98"/>
      <c r="ABG24" s="98"/>
      <c r="ABH24" s="98"/>
      <c r="ABI24" s="98"/>
      <c r="ABJ24" s="98"/>
      <c r="ABK24" s="98"/>
      <c r="ABL24" s="98"/>
      <c r="ABM24" s="98"/>
      <c r="ABN24" s="98"/>
      <c r="ABO24" s="98"/>
      <c r="ABP24" s="98"/>
      <c r="ABQ24" s="98"/>
      <c r="ABR24" s="98"/>
      <c r="ABS24" s="98"/>
      <c r="ABT24" s="98"/>
      <c r="ABU24" s="98"/>
      <c r="ABV24" s="98"/>
      <c r="ABW24" s="98"/>
      <c r="ABX24" s="98"/>
      <c r="ABY24" s="98"/>
      <c r="ABZ24" s="98"/>
      <c r="ACA24" s="98"/>
      <c r="ACB24" s="98"/>
      <c r="ACC24" s="98"/>
      <c r="ACD24" s="98"/>
      <c r="ACE24" s="98"/>
      <c r="ACF24" s="98"/>
      <c r="ACG24" s="98"/>
      <c r="ACH24" s="98"/>
      <c r="ACI24" s="98"/>
      <c r="ACJ24" s="98"/>
      <c r="ACK24" s="98"/>
      <c r="ACL24" s="98"/>
      <c r="ACM24" s="98"/>
      <c r="ACN24" s="98"/>
      <c r="ACO24" s="98"/>
      <c r="ACP24" s="98"/>
      <c r="ACQ24" s="98"/>
      <c r="ACR24" s="98"/>
      <c r="ACS24" s="98"/>
      <c r="ACT24" s="98"/>
      <c r="ACU24" s="98"/>
      <c r="ACV24" s="98"/>
      <c r="ACW24" s="98"/>
      <c r="ACX24" s="98"/>
      <c r="ACY24" s="98"/>
      <c r="ACZ24" s="98"/>
      <c r="ADA24" s="98"/>
      <c r="ADB24" s="98"/>
      <c r="ADC24" s="98"/>
      <c r="ADD24" s="98"/>
      <c r="ADE24" s="98"/>
      <c r="ADF24" s="98"/>
      <c r="ADG24" s="98"/>
      <c r="ADH24" s="98"/>
      <c r="ADI24" s="98"/>
      <c r="ADJ24" s="98"/>
      <c r="ADK24" s="98"/>
      <c r="ADL24" s="98"/>
      <c r="ADM24" s="98"/>
      <c r="ADN24" s="98"/>
      <c r="ADO24" s="98"/>
      <c r="ADP24" s="98"/>
      <c r="ADQ24" s="98"/>
      <c r="ADR24" s="98"/>
      <c r="ADS24" s="98"/>
      <c r="ADT24" s="98"/>
      <c r="ADU24" s="98"/>
      <c r="ADV24" s="98"/>
      <c r="ADW24" s="98"/>
      <c r="ADX24" s="98"/>
      <c r="ADY24" s="98"/>
      <c r="ADZ24" s="98"/>
      <c r="AEA24" s="98"/>
      <c r="AEB24" s="98"/>
      <c r="AEC24" s="98"/>
      <c r="AED24" s="98"/>
      <c r="AEE24" s="98"/>
      <c r="AEF24" s="98"/>
      <c r="AEG24" s="98"/>
      <c r="AEH24" s="98"/>
      <c r="AEI24" s="98"/>
      <c r="AEJ24" s="98"/>
      <c r="AEK24" s="98"/>
      <c r="AEL24" s="98"/>
      <c r="AEM24" s="98"/>
      <c r="AEN24" s="98"/>
      <c r="AEO24" s="98"/>
      <c r="AEP24" s="98"/>
      <c r="AEQ24" s="98"/>
      <c r="AER24" s="98"/>
      <c r="AES24" s="98"/>
      <c r="AET24" s="98"/>
      <c r="AEU24" s="98"/>
      <c r="AEV24" s="98"/>
      <c r="AEW24" s="98"/>
      <c r="AEX24" s="98"/>
      <c r="AEY24" s="98"/>
      <c r="AEZ24" s="98"/>
      <c r="AFA24" s="98"/>
      <c r="AFB24" s="98"/>
      <c r="AFC24" s="98"/>
      <c r="AFD24" s="98"/>
      <c r="AFE24" s="98"/>
      <c r="AFF24" s="98"/>
      <c r="AFG24" s="98"/>
      <c r="AFH24" s="98"/>
      <c r="AFI24" s="98"/>
      <c r="AFJ24" s="98"/>
      <c r="AFK24" s="98"/>
      <c r="AFL24" s="98"/>
      <c r="AFM24" s="98"/>
      <c r="AFN24" s="98"/>
      <c r="AFO24" s="98"/>
      <c r="AFP24" s="98"/>
      <c r="AFQ24" s="98"/>
      <c r="AFR24" s="98"/>
      <c r="AFS24" s="98"/>
      <c r="AFT24" s="98"/>
      <c r="AFU24" s="98"/>
      <c r="AFV24" s="98"/>
      <c r="AFW24" s="98"/>
      <c r="AFX24" s="98"/>
      <c r="AFY24" s="98"/>
      <c r="AFZ24" s="98"/>
      <c r="AGA24" s="98"/>
      <c r="AGB24" s="98"/>
      <c r="AGC24" s="98"/>
      <c r="AGD24" s="98"/>
      <c r="AGE24" s="98"/>
      <c r="AGF24" s="98"/>
      <c r="AGG24" s="98"/>
      <c r="AGH24" s="98"/>
      <c r="AGI24" s="98"/>
      <c r="AGJ24" s="98"/>
      <c r="AGK24" s="98"/>
      <c r="AGL24" s="98"/>
      <c r="AGM24" s="98"/>
      <c r="AGN24" s="98"/>
      <c r="AGO24" s="98"/>
      <c r="AGP24" s="98"/>
      <c r="AGQ24" s="98"/>
      <c r="AGR24" s="98"/>
      <c r="AGS24" s="98"/>
      <c r="AGT24" s="98"/>
      <c r="AGU24" s="98"/>
      <c r="AGV24" s="98"/>
      <c r="AGW24" s="98"/>
      <c r="AGX24" s="98"/>
      <c r="AGY24" s="98"/>
      <c r="AGZ24" s="98"/>
      <c r="AHA24" s="98"/>
      <c r="AHB24" s="98"/>
      <c r="AHC24" s="98"/>
      <c r="AHD24" s="98"/>
      <c r="AHE24" s="98"/>
      <c r="AHF24" s="98"/>
      <c r="AHG24" s="98"/>
      <c r="AHH24" s="98"/>
      <c r="AHI24" s="98"/>
      <c r="AHJ24" s="98"/>
      <c r="AHK24" s="98"/>
      <c r="AHL24" s="98"/>
      <c r="AHM24" s="98"/>
      <c r="AHN24" s="98"/>
      <c r="AHO24" s="98"/>
      <c r="AHP24" s="98"/>
      <c r="AHQ24" s="98"/>
      <c r="AHR24" s="98"/>
      <c r="AHS24" s="98"/>
      <c r="AHT24" s="98"/>
      <c r="AHU24" s="98"/>
      <c r="AHV24" s="98"/>
      <c r="AHW24" s="98"/>
      <c r="AHX24" s="98"/>
      <c r="AHY24" s="98"/>
      <c r="AHZ24" s="98"/>
      <c r="AIA24" s="98"/>
      <c r="AIB24" s="98"/>
      <c r="AIC24" s="98"/>
      <c r="AID24" s="98"/>
      <c r="AIE24" s="98"/>
      <c r="AIF24" s="98"/>
      <c r="AIG24" s="98"/>
      <c r="AIH24" s="98"/>
      <c r="AII24" s="98"/>
      <c r="AIJ24" s="98"/>
      <c r="AIK24" s="98"/>
      <c r="AIL24" s="98"/>
      <c r="AIM24" s="98"/>
      <c r="AIN24" s="98"/>
      <c r="AIO24" s="98"/>
      <c r="AIP24" s="98"/>
      <c r="AIQ24" s="98"/>
      <c r="AIR24" s="98"/>
      <c r="AIS24" s="98"/>
      <c r="AIT24" s="98"/>
      <c r="AIU24" s="98"/>
      <c r="AIV24" s="98"/>
      <c r="AIW24" s="98"/>
      <c r="AIX24" s="98"/>
      <c r="AIY24" s="98"/>
      <c r="AIZ24" s="98"/>
      <c r="AJA24" s="98"/>
      <c r="AJB24" s="98"/>
      <c r="AJC24" s="98"/>
      <c r="AJD24" s="98"/>
      <c r="AJE24" s="98"/>
      <c r="AJF24" s="98"/>
      <c r="AJG24" s="98"/>
      <c r="AJH24" s="98"/>
      <c r="AJI24" s="98"/>
      <c r="AJJ24" s="98"/>
      <c r="AJK24" s="98"/>
      <c r="AJL24" s="98"/>
      <c r="AJM24" s="98"/>
      <c r="AJN24" s="98"/>
      <c r="AJO24" s="98"/>
      <c r="AJP24" s="98"/>
      <c r="AJQ24" s="98"/>
      <c r="AJR24" s="98"/>
      <c r="AJS24" s="98"/>
      <c r="AJT24" s="98"/>
      <c r="AJU24" s="98"/>
      <c r="AJV24" s="98"/>
      <c r="AJW24" s="98"/>
      <c r="AJX24" s="98"/>
      <c r="AJY24" s="98"/>
      <c r="AJZ24" s="98"/>
      <c r="AKA24" s="98"/>
      <c r="AKB24" s="98"/>
      <c r="AKC24" s="98"/>
      <c r="AKD24" s="98"/>
      <c r="AKE24" s="98"/>
      <c r="AKF24" s="98"/>
      <c r="AKG24" s="98"/>
      <c r="AKH24" s="98"/>
      <c r="AKI24" s="98"/>
      <c r="AKJ24" s="98"/>
      <c r="AKK24" s="98"/>
      <c r="AKL24" s="98"/>
      <c r="AKM24" s="98"/>
      <c r="AKN24" s="98"/>
      <c r="AKO24" s="98"/>
      <c r="AKP24" s="98"/>
      <c r="AKQ24" s="98"/>
      <c r="AKR24" s="98"/>
      <c r="AKS24" s="98"/>
      <c r="AKT24" s="98"/>
      <c r="AKU24" s="98"/>
      <c r="AKV24" s="98"/>
      <c r="AKW24" s="98"/>
      <c r="AKX24" s="98"/>
      <c r="AKY24" s="98"/>
      <c r="AKZ24" s="98"/>
      <c r="ALA24" s="98"/>
      <c r="ALB24" s="98"/>
      <c r="ALC24" s="98"/>
      <c r="ALD24" s="98"/>
      <c r="ALE24" s="98"/>
      <c r="ALF24" s="98"/>
      <c r="ALG24" s="98"/>
      <c r="ALH24" s="98"/>
      <c r="ALI24" s="98"/>
      <c r="ALJ24" s="98"/>
      <c r="ALK24" s="98"/>
      <c r="ALL24" s="98"/>
      <c r="ALM24" s="98"/>
      <c r="ALN24" s="98"/>
      <c r="ALO24" s="98"/>
      <c r="ALP24" s="98"/>
      <c r="ALQ24" s="98"/>
      <c r="ALR24" s="98"/>
      <c r="ALS24" s="98"/>
      <c r="ALT24" s="98"/>
      <c r="ALU24" s="98"/>
      <c r="ALV24" s="98"/>
      <c r="ALW24" s="98"/>
      <c r="ALX24" s="98"/>
      <c r="ALY24" s="98"/>
      <c r="ALZ24" s="98"/>
      <c r="AMA24" s="98"/>
      <c r="AMB24" s="98"/>
      <c r="AMC24" s="98"/>
      <c r="AMD24" s="98"/>
      <c r="AME24" s="98"/>
      <c r="AMF24" s="98"/>
      <c r="AMG24" s="98"/>
      <c r="AMH24" s="98"/>
      <c r="AMI24" s="98"/>
      <c r="AMJ24" s="98"/>
      <c r="AMK24" s="98"/>
      <c r="AML24" s="98"/>
      <c r="AMM24" s="98"/>
      <c r="AMN24" s="98"/>
      <c r="AMO24" s="98"/>
      <c r="AMP24" s="98"/>
      <c r="AMQ24" s="98"/>
      <c r="AMR24" s="98"/>
      <c r="AMS24" s="98"/>
      <c r="AMT24" s="98"/>
      <c r="AMU24" s="98"/>
      <c r="AMV24" s="98"/>
      <c r="AMW24" s="98"/>
      <c r="AMX24" s="98"/>
      <c r="AMY24" s="98"/>
      <c r="AMZ24" s="98"/>
      <c r="ANA24" s="98"/>
      <c r="ANB24" s="98"/>
      <c r="ANC24" s="98"/>
      <c r="AND24" s="98"/>
      <c r="ANE24" s="98"/>
      <c r="ANF24" s="98"/>
      <c r="ANG24" s="98"/>
      <c r="ANH24" s="98"/>
      <c r="ANI24" s="98"/>
      <c r="ANJ24" s="98"/>
      <c r="ANK24" s="98"/>
      <c r="ANL24" s="98"/>
      <c r="ANM24" s="98"/>
      <c r="ANN24" s="98"/>
      <c r="ANO24" s="98"/>
      <c r="ANP24" s="98"/>
      <c r="ANQ24" s="98"/>
      <c r="ANR24" s="98"/>
      <c r="ANS24" s="98"/>
      <c r="ANT24" s="98"/>
      <c r="ANU24" s="98"/>
      <c r="ANV24" s="98"/>
      <c r="ANW24" s="98"/>
      <c r="ANX24" s="98"/>
      <c r="ANY24" s="98"/>
      <c r="ANZ24" s="98"/>
      <c r="AOA24" s="98"/>
      <c r="AOB24" s="98"/>
      <c r="AOC24" s="98"/>
      <c r="AOD24" s="98"/>
      <c r="AOE24" s="98"/>
      <c r="AOF24" s="98"/>
      <c r="AOG24" s="98"/>
      <c r="AOH24" s="98"/>
      <c r="AOI24" s="98"/>
      <c r="AOJ24" s="98"/>
      <c r="AOK24" s="98"/>
      <c r="AOL24" s="98"/>
      <c r="AOM24" s="98"/>
      <c r="AON24" s="98"/>
      <c r="AOO24" s="98"/>
      <c r="AOP24" s="98"/>
      <c r="AOQ24" s="98"/>
      <c r="AOR24" s="98"/>
      <c r="AOS24" s="98"/>
      <c r="AOT24" s="98"/>
      <c r="AOU24" s="98"/>
      <c r="AOV24" s="98"/>
      <c r="AOW24" s="98"/>
      <c r="AOX24" s="98"/>
      <c r="AOY24" s="98"/>
      <c r="AOZ24" s="98"/>
      <c r="APA24" s="98"/>
      <c r="APB24" s="98"/>
      <c r="APC24" s="98"/>
      <c r="APD24" s="98"/>
      <c r="APE24" s="98"/>
      <c r="APF24" s="98"/>
      <c r="APG24" s="98"/>
      <c r="APH24" s="98"/>
      <c r="API24" s="98"/>
      <c r="APJ24" s="98"/>
      <c r="APK24" s="98"/>
      <c r="APL24" s="98"/>
      <c r="APM24" s="98"/>
      <c r="APN24" s="98"/>
      <c r="APO24" s="98"/>
      <c r="APP24" s="98"/>
      <c r="APQ24" s="98"/>
      <c r="APR24" s="98"/>
      <c r="APS24" s="98"/>
      <c r="APT24" s="98"/>
      <c r="APU24" s="98"/>
      <c r="APV24" s="98"/>
      <c r="APW24" s="98"/>
      <c r="APX24" s="98"/>
      <c r="APY24" s="98"/>
      <c r="APZ24" s="98"/>
      <c r="AQA24" s="98"/>
      <c r="AQB24" s="98"/>
      <c r="AQC24" s="98"/>
      <c r="AQD24" s="98"/>
      <c r="AQE24" s="98"/>
      <c r="AQF24" s="98"/>
      <c r="AQG24" s="98"/>
      <c r="AQH24" s="98"/>
      <c r="AQI24" s="98"/>
      <c r="AQJ24" s="98"/>
      <c r="AQK24" s="98"/>
      <c r="AQL24" s="98"/>
      <c r="AQM24" s="98"/>
      <c r="AQN24" s="98"/>
      <c r="AQO24" s="98"/>
      <c r="AQP24" s="98"/>
      <c r="AQQ24" s="98"/>
      <c r="AQR24" s="98"/>
      <c r="AQS24" s="98"/>
      <c r="AQT24" s="98"/>
      <c r="AQU24" s="98"/>
      <c r="AQV24" s="98"/>
      <c r="AQW24" s="98"/>
      <c r="AQX24" s="98"/>
      <c r="AQY24" s="98"/>
      <c r="AQZ24" s="98"/>
      <c r="ARA24" s="98"/>
      <c r="ARB24" s="98"/>
      <c r="ARC24" s="98"/>
      <c r="ARD24" s="98"/>
      <c r="ARE24" s="98"/>
      <c r="ARF24" s="98"/>
      <c r="ARG24" s="98"/>
      <c r="ARH24" s="98"/>
      <c r="ARI24" s="98"/>
      <c r="ARJ24" s="98"/>
      <c r="ARK24" s="98"/>
      <c r="ARL24" s="98"/>
      <c r="ARM24" s="98"/>
      <c r="ARN24" s="98"/>
      <c r="ARO24" s="98"/>
      <c r="ARP24" s="98"/>
      <c r="ARQ24" s="98"/>
      <c r="ARR24" s="98"/>
      <c r="ARS24" s="98"/>
      <c r="ART24" s="98"/>
      <c r="ARU24" s="98"/>
      <c r="ARV24" s="98"/>
      <c r="ARW24" s="98"/>
      <c r="ARX24" s="98"/>
      <c r="ARY24" s="98"/>
      <c r="ARZ24" s="98"/>
      <c r="ASA24" s="98"/>
      <c r="ASB24" s="98"/>
      <c r="ASC24" s="98"/>
      <c r="ASD24" s="98"/>
      <c r="ASE24" s="98"/>
      <c r="ASF24" s="98"/>
      <c r="ASG24" s="98"/>
      <c r="ASH24" s="98"/>
      <c r="ASI24" s="98"/>
      <c r="ASJ24" s="98"/>
      <c r="ASK24" s="98"/>
      <c r="ASL24" s="98"/>
      <c r="ASM24" s="98"/>
      <c r="ASN24" s="98"/>
      <c r="ASO24" s="98"/>
      <c r="ASP24" s="98"/>
      <c r="ASQ24" s="98"/>
      <c r="ASR24" s="98"/>
      <c r="ASS24" s="98"/>
      <c r="AST24" s="98"/>
      <c r="ASU24" s="98"/>
      <c r="ASV24" s="98"/>
      <c r="ASW24" s="98"/>
      <c r="ASX24" s="98"/>
      <c r="ASY24" s="98"/>
      <c r="ASZ24" s="98"/>
      <c r="ATA24" s="98"/>
      <c r="ATB24" s="98"/>
      <c r="ATC24" s="98"/>
      <c r="ATD24" s="98"/>
      <c r="ATE24" s="98"/>
      <c r="ATF24" s="98"/>
      <c r="ATG24" s="98"/>
      <c r="ATH24" s="98"/>
      <c r="ATI24" s="98"/>
      <c r="ATJ24" s="98"/>
      <c r="ATK24" s="98"/>
      <c r="ATL24" s="98"/>
      <c r="ATM24" s="98"/>
      <c r="ATN24" s="98"/>
      <c r="ATO24" s="98"/>
      <c r="ATP24" s="98"/>
      <c r="ATQ24" s="98"/>
      <c r="ATR24" s="98"/>
      <c r="ATS24" s="98"/>
      <c r="ATT24" s="98"/>
      <c r="ATU24" s="98"/>
      <c r="ATV24" s="98"/>
      <c r="ATW24" s="98"/>
      <c r="ATX24" s="98"/>
      <c r="ATY24" s="98"/>
      <c r="ATZ24" s="98"/>
      <c r="AUA24" s="98"/>
      <c r="AUB24" s="98"/>
      <c r="AUC24" s="98"/>
      <c r="AUD24" s="98"/>
      <c r="AUE24" s="98"/>
      <c r="AUF24" s="98"/>
      <c r="AUG24" s="98"/>
      <c r="AUH24" s="98"/>
      <c r="AUI24" s="98"/>
      <c r="AUJ24" s="98"/>
      <c r="AUK24" s="98"/>
      <c r="AUL24" s="98"/>
      <c r="AUM24" s="98"/>
      <c r="AUN24" s="98"/>
      <c r="AUO24" s="98"/>
      <c r="AUP24" s="98"/>
      <c r="AUQ24" s="98"/>
      <c r="AUR24" s="98"/>
      <c r="AUS24" s="98"/>
      <c r="AUT24" s="98"/>
      <c r="AUU24" s="98"/>
      <c r="AUV24" s="98"/>
      <c r="AUW24" s="98"/>
      <c r="AUX24" s="98"/>
      <c r="AUY24" s="98"/>
      <c r="AUZ24" s="98"/>
      <c r="AVA24" s="98"/>
      <c r="AVB24" s="98"/>
      <c r="AVC24" s="98"/>
      <c r="AVD24" s="98"/>
      <c r="AVE24" s="98"/>
      <c r="AVF24" s="98"/>
      <c r="AVG24" s="98"/>
      <c r="AVH24" s="98"/>
      <c r="AVI24" s="98"/>
      <c r="AVJ24" s="98"/>
      <c r="AVK24" s="98"/>
      <c r="AVL24" s="98"/>
      <c r="AVM24" s="98"/>
      <c r="AVN24" s="98"/>
      <c r="AVO24" s="98"/>
      <c r="AVP24" s="98"/>
      <c r="AVQ24" s="98"/>
      <c r="AVR24" s="98"/>
      <c r="AVS24" s="98"/>
      <c r="AVT24" s="98"/>
      <c r="AVU24" s="98"/>
      <c r="AVV24" s="98"/>
      <c r="AVW24" s="98"/>
      <c r="AVX24" s="98"/>
      <c r="AVY24" s="98"/>
      <c r="AVZ24" s="98"/>
      <c r="AWA24" s="98"/>
      <c r="AWB24" s="98"/>
      <c r="AWC24" s="98"/>
      <c r="AWD24" s="98"/>
      <c r="AWE24" s="98"/>
      <c r="AWF24" s="98"/>
      <c r="AWG24" s="98"/>
      <c r="AWH24" s="98"/>
      <c r="AWI24" s="98"/>
      <c r="AWJ24" s="98"/>
      <c r="AWK24" s="98"/>
      <c r="AWL24" s="98"/>
      <c r="AWM24" s="98"/>
      <c r="AWN24" s="98"/>
      <c r="AWO24" s="98"/>
      <c r="AWP24" s="98"/>
      <c r="AWQ24" s="98"/>
      <c r="AWR24" s="98"/>
      <c r="AWS24" s="98"/>
      <c r="AWT24" s="98"/>
      <c r="AWU24" s="98"/>
      <c r="AWV24" s="98"/>
      <c r="AWW24" s="98"/>
      <c r="AWX24" s="98"/>
      <c r="AWY24" s="98"/>
      <c r="AWZ24" s="98"/>
      <c r="AXA24" s="98"/>
      <c r="AXB24" s="98"/>
      <c r="AXC24" s="98"/>
      <c r="AXD24" s="98"/>
      <c r="AXE24" s="98"/>
      <c r="AXF24" s="98"/>
      <c r="AXG24" s="98"/>
      <c r="AXH24" s="98"/>
      <c r="AXI24" s="98"/>
      <c r="AXJ24" s="98"/>
      <c r="AXK24" s="98"/>
      <c r="AXL24" s="98"/>
      <c r="AXM24" s="98"/>
      <c r="AXN24" s="98"/>
      <c r="AXO24" s="98"/>
      <c r="AXP24" s="98"/>
      <c r="AXQ24" s="98"/>
      <c r="AXR24" s="98"/>
      <c r="AXS24" s="98"/>
      <c r="AXT24" s="98"/>
      <c r="AXU24" s="98"/>
      <c r="AXV24" s="98"/>
      <c r="AXW24" s="98"/>
      <c r="AXX24" s="98"/>
      <c r="AXY24" s="98"/>
      <c r="AXZ24" s="98"/>
      <c r="AYA24" s="98"/>
      <c r="AYB24" s="98"/>
      <c r="AYC24" s="98"/>
      <c r="AYD24" s="98"/>
      <c r="AYE24" s="98"/>
      <c r="AYF24" s="98"/>
      <c r="AYG24" s="98"/>
      <c r="AYH24" s="98"/>
      <c r="AYI24" s="98"/>
      <c r="AYJ24" s="98"/>
      <c r="AYK24" s="98"/>
      <c r="AYL24" s="98"/>
      <c r="AYM24" s="98"/>
      <c r="AYN24" s="98"/>
      <c r="AYO24" s="98"/>
      <c r="AYP24" s="98"/>
      <c r="AYQ24" s="98"/>
      <c r="AYR24" s="98"/>
      <c r="AYS24" s="98"/>
      <c r="AYT24" s="98"/>
      <c r="AYU24" s="98"/>
      <c r="AYV24" s="98"/>
      <c r="AYW24" s="98"/>
      <c r="AYX24" s="98"/>
      <c r="AYY24" s="98"/>
      <c r="AYZ24" s="98"/>
      <c r="AZA24" s="98"/>
      <c r="AZB24" s="98"/>
      <c r="AZC24" s="98"/>
      <c r="AZD24" s="98"/>
      <c r="AZE24" s="98"/>
      <c r="AZF24" s="98"/>
      <c r="AZG24" s="98"/>
      <c r="AZH24" s="98"/>
      <c r="AZI24" s="98"/>
      <c r="AZJ24" s="98"/>
      <c r="AZK24" s="98"/>
      <c r="AZL24" s="98"/>
      <c r="AZM24" s="98"/>
      <c r="AZN24" s="98"/>
      <c r="AZO24" s="98"/>
      <c r="AZP24" s="98"/>
      <c r="AZQ24" s="98"/>
      <c r="AZR24" s="98"/>
      <c r="AZS24" s="98"/>
      <c r="AZT24" s="98"/>
      <c r="AZU24" s="98"/>
      <c r="AZV24" s="98"/>
      <c r="AZW24" s="98"/>
      <c r="AZX24" s="98"/>
      <c r="AZY24" s="98"/>
      <c r="AZZ24" s="98"/>
      <c r="BAA24" s="98"/>
      <c r="BAB24" s="98"/>
      <c r="BAC24" s="98"/>
      <c r="BAD24" s="98"/>
      <c r="BAE24" s="98"/>
      <c r="BAF24" s="98"/>
      <c r="BAG24" s="98"/>
      <c r="BAH24" s="98"/>
      <c r="BAI24" s="98"/>
      <c r="BAJ24" s="98"/>
      <c r="BAK24" s="98"/>
      <c r="BAL24" s="98"/>
      <c r="BAM24" s="98"/>
      <c r="BAN24" s="98"/>
      <c r="BAO24" s="98"/>
      <c r="BAP24" s="98"/>
      <c r="BAQ24" s="98"/>
      <c r="BAR24" s="98"/>
      <c r="BAS24" s="98"/>
      <c r="BAT24" s="98"/>
      <c r="BAU24" s="98"/>
      <c r="BAV24" s="98"/>
      <c r="BAW24" s="98"/>
      <c r="BAX24" s="98"/>
      <c r="BAY24" s="98"/>
      <c r="BAZ24" s="98"/>
      <c r="BBA24" s="98"/>
      <c r="BBB24" s="98"/>
      <c r="BBC24" s="98"/>
      <c r="BBD24" s="98"/>
      <c r="BBE24" s="98"/>
      <c r="BBF24" s="98"/>
      <c r="BBG24" s="98"/>
      <c r="BBH24" s="98"/>
      <c r="BBI24" s="98"/>
      <c r="BBJ24" s="98"/>
      <c r="BBK24" s="98"/>
      <c r="BBL24" s="98"/>
      <c r="BBM24" s="98"/>
      <c r="BBN24" s="98"/>
      <c r="BBO24" s="98"/>
      <c r="BBP24" s="98"/>
      <c r="BBQ24" s="98"/>
      <c r="BBR24" s="98"/>
      <c r="BBS24" s="98"/>
      <c r="BBT24" s="98"/>
      <c r="BBU24" s="98"/>
      <c r="BBV24" s="98"/>
      <c r="BBW24" s="98"/>
      <c r="BBX24" s="98"/>
      <c r="BBY24" s="98"/>
      <c r="BBZ24" s="98"/>
      <c r="BCA24" s="98"/>
      <c r="BCB24" s="98"/>
      <c r="BCC24" s="98"/>
      <c r="BCD24" s="98"/>
      <c r="BCE24" s="98"/>
      <c r="BCF24" s="98"/>
      <c r="BCG24" s="98"/>
      <c r="BCH24" s="98"/>
      <c r="BCI24" s="98"/>
      <c r="BCJ24" s="98"/>
      <c r="BCK24" s="98"/>
      <c r="BCL24" s="98"/>
      <c r="BCM24" s="98"/>
      <c r="BCN24" s="98"/>
      <c r="BCO24" s="98"/>
      <c r="BCP24" s="98"/>
      <c r="BCQ24" s="98"/>
      <c r="BCR24" s="98"/>
      <c r="BCS24" s="98"/>
      <c r="BCT24" s="98"/>
      <c r="BCU24" s="98"/>
      <c r="BCV24" s="98"/>
      <c r="BCW24" s="98"/>
      <c r="BCX24" s="98"/>
      <c r="BCY24" s="98"/>
      <c r="BCZ24" s="98"/>
      <c r="BDA24" s="98"/>
      <c r="BDB24" s="98"/>
      <c r="BDC24" s="98"/>
      <c r="BDD24" s="98"/>
      <c r="BDE24" s="98"/>
      <c r="BDF24" s="98"/>
      <c r="BDG24" s="98"/>
      <c r="BDH24" s="98"/>
      <c r="BDI24" s="98"/>
      <c r="BDJ24" s="98"/>
      <c r="BDK24" s="98"/>
      <c r="BDL24" s="98"/>
      <c r="BDM24" s="98"/>
      <c r="BDN24" s="98"/>
      <c r="BDO24" s="98"/>
      <c r="BDP24" s="98"/>
      <c r="BDQ24" s="98"/>
      <c r="BDR24" s="98"/>
      <c r="BDS24" s="98"/>
      <c r="BDT24" s="98"/>
      <c r="BDU24" s="98"/>
      <c r="BDV24" s="98"/>
      <c r="BDW24" s="98"/>
      <c r="BDX24" s="98"/>
      <c r="BDY24" s="98"/>
      <c r="BDZ24" s="98"/>
      <c r="BEA24" s="98"/>
      <c r="BEB24" s="98"/>
      <c r="BEC24" s="98"/>
      <c r="BED24" s="98"/>
      <c r="BEE24" s="98"/>
      <c r="BEF24" s="98"/>
      <c r="BEG24" s="98"/>
      <c r="BEH24" s="98"/>
      <c r="BEI24" s="98"/>
      <c r="BEJ24" s="98"/>
      <c r="BEK24" s="98"/>
      <c r="BEL24" s="98"/>
      <c r="BEM24" s="98"/>
      <c r="BEN24" s="98"/>
      <c r="BEO24" s="98"/>
      <c r="BEP24" s="98"/>
      <c r="BEQ24" s="98"/>
      <c r="BER24" s="98"/>
      <c r="BES24" s="98"/>
      <c r="BET24" s="98"/>
      <c r="BEU24" s="98"/>
      <c r="BEV24" s="98"/>
      <c r="BEW24" s="98"/>
      <c r="BEX24" s="98"/>
      <c r="BEY24" s="98"/>
      <c r="BEZ24" s="98"/>
      <c r="BFA24" s="98"/>
      <c r="BFB24" s="98"/>
      <c r="BFC24" s="98"/>
      <c r="BFD24" s="98"/>
      <c r="BFE24" s="98"/>
      <c r="BFF24" s="98"/>
      <c r="BFG24" s="98"/>
      <c r="BFH24" s="98"/>
      <c r="BFI24" s="98"/>
      <c r="BFJ24" s="98"/>
      <c r="BFK24" s="98"/>
      <c r="BFL24" s="98"/>
      <c r="BFM24" s="98"/>
      <c r="BFN24" s="98"/>
      <c r="BFO24" s="98"/>
      <c r="BFP24" s="98"/>
      <c r="BFQ24" s="98"/>
      <c r="BFR24" s="98"/>
      <c r="BFS24" s="98"/>
      <c r="BFT24" s="98"/>
      <c r="BFU24" s="98"/>
      <c r="BFV24" s="98"/>
      <c r="BFW24" s="98"/>
      <c r="BFX24" s="98"/>
      <c r="BFY24" s="98"/>
      <c r="BFZ24" s="98"/>
      <c r="BGA24" s="98"/>
      <c r="BGB24" s="98"/>
      <c r="BGC24" s="98"/>
      <c r="BGD24" s="98"/>
      <c r="BGE24" s="98"/>
      <c r="BGF24" s="98"/>
      <c r="BGG24" s="98"/>
      <c r="BGH24" s="98"/>
      <c r="BGI24" s="98"/>
      <c r="BGJ24" s="98"/>
      <c r="BGK24" s="98"/>
      <c r="BGL24" s="98"/>
      <c r="BGM24" s="98"/>
      <c r="BGN24" s="98"/>
      <c r="BGO24" s="98"/>
      <c r="BGP24" s="98"/>
      <c r="BGQ24" s="98"/>
      <c r="BGR24" s="98"/>
      <c r="BGS24" s="98"/>
      <c r="BGT24" s="98"/>
      <c r="BGU24" s="98"/>
      <c r="BGV24" s="98"/>
      <c r="BGW24" s="98"/>
      <c r="BGX24" s="98"/>
      <c r="BGY24" s="98"/>
      <c r="BGZ24" s="98"/>
      <c r="BHA24" s="98"/>
      <c r="BHB24" s="98"/>
      <c r="BHC24" s="98"/>
      <c r="BHD24" s="98"/>
      <c r="BHE24" s="98"/>
      <c r="BHF24" s="98"/>
      <c r="BHG24" s="98"/>
      <c r="BHH24" s="98"/>
      <c r="BHI24" s="98"/>
      <c r="BHJ24" s="98"/>
      <c r="BHK24" s="98"/>
      <c r="BHL24" s="98"/>
      <c r="BHM24" s="98"/>
      <c r="BHN24" s="98"/>
      <c r="BHO24" s="98"/>
      <c r="BHP24" s="98"/>
      <c r="BHQ24" s="98"/>
      <c r="BHR24" s="98"/>
      <c r="BHS24" s="98"/>
      <c r="BHT24" s="98"/>
      <c r="BHU24" s="98"/>
      <c r="BHV24" s="98"/>
      <c r="BHW24" s="98"/>
      <c r="BHX24" s="98"/>
      <c r="BHY24" s="98"/>
      <c r="BHZ24" s="98"/>
      <c r="BIA24" s="98"/>
      <c r="BIB24" s="98"/>
      <c r="BIC24" s="98"/>
      <c r="BID24" s="98"/>
      <c r="BIE24" s="98"/>
      <c r="BIF24" s="98"/>
      <c r="BIG24" s="98"/>
      <c r="BIH24" s="98"/>
      <c r="BII24" s="98"/>
      <c r="BIJ24" s="98"/>
      <c r="BIK24" s="98"/>
      <c r="BIL24" s="98"/>
      <c r="BIM24" s="98"/>
      <c r="BIN24" s="98"/>
      <c r="BIO24" s="98"/>
      <c r="BIP24" s="98"/>
      <c r="BIQ24" s="98"/>
      <c r="BIR24" s="98"/>
      <c r="BIS24" s="98"/>
      <c r="BIT24" s="98"/>
      <c r="BIU24" s="98"/>
      <c r="BIV24" s="98"/>
      <c r="BIW24" s="98"/>
      <c r="BIX24" s="98"/>
      <c r="BIY24" s="98"/>
      <c r="BIZ24" s="98"/>
      <c r="BJA24" s="98"/>
      <c r="BJB24" s="98"/>
      <c r="BJC24" s="98"/>
      <c r="BJD24" s="98"/>
      <c r="BJE24" s="98"/>
      <c r="BJF24" s="98"/>
      <c r="BJG24" s="98"/>
      <c r="BJH24" s="98"/>
      <c r="BJI24" s="98"/>
      <c r="BJJ24" s="98"/>
      <c r="BJK24" s="98"/>
      <c r="BJL24" s="98"/>
      <c r="BJM24" s="98"/>
      <c r="BJN24" s="98"/>
      <c r="BJO24" s="98"/>
      <c r="BJP24" s="98"/>
      <c r="BJQ24" s="98"/>
      <c r="BJR24" s="98"/>
      <c r="BJS24" s="98"/>
      <c r="BJT24" s="98"/>
      <c r="BJU24" s="98"/>
      <c r="BJV24" s="98"/>
      <c r="BJW24" s="98"/>
      <c r="BJX24" s="98"/>
      <c r="BJY24" s="98"/>
      <c r="BJZ24" s="98"/>
      <c r="BKA24" s="98"/>
      <c r="BKB24" s="98"/>
      <c r="BKC24" s="98"/>
      <c r="BKD24" s="98"/>
      <c r="BKE24" s="98"/>
      <c r="BKF24" s="98"/>
      <c r="BKG24" s="98"/>
      <c r="BKH24" s="98"/>
      <c r="BKI24" s="98"/>
      <c r="BKJ24" s="98"/>
      <c r="BKK24" s="98"/>
      <c r="BKL24" s="98"/>
      <c r="BKM24" s="98"/>
      <c r="BKN24" s="98"/>
      <c r="BKO24" s="98"/>
      <c r="BKP24" s="98"/>
      <c r="BKQ24" s="98"/>
      <c r="BKR24" s="98"/>
      <c r="BKS24" s="98"/>
      <c r="BKT24" s="98"/>
      <c r="BKU24" s="98"/>
      <c r="BKV24" s="98"/>
      <c r="BKW24" s="98"/>
      <c r="BKX24" s="98"/>
      <c r="BKY24" s="98"/>
      <c r="BKZ24" s="98"/>
      <c r="BLA24" s="98"/>
      <c r="BLB24" s="98"/>
      <c r="BLC24" s="98"/>
      <c r="BLD24" s="98"/>
      <c r="BLE24" s="98"/>
      <c r="BLF24" s="98"/>
      <c r="BLG24" s="98"/>
      <c r="BLH24" s="98"/>
      <c r="BLI24" s="98"/>
      <c r="BLJ24" s="98"/>
      <c r="BLK24" s="98"/>
      <c r="BLL24" s="98"/>
      <c r="BLM24" s="98"/>
      <c r="BLN24" s="98"/>
      <c r="BLO24" s="98"/>
      <c r="BLP24" s="98"/>
      <c r="BLQ24" s="98"/>
      <c r="BLR24" s="98"/>
      <c r="BLS24" s="98"/>
      <c r="BLT24" s="98"/>
      <c r="BLU24" s="98"/>
      <c r="BLV24" s="98"/>
      <c r="BLW24" s="98"/>
      <c r="BLX24" s="98"/>
      <c r="BLY24" s="98"/>
      <c r="BLZ24" s="98"/>
      <c r="BMA24" s="98"/>
      <c r="BMB24" s="98"/>
      <c r="BMC24" s="98"/>
      <c r="BMD24" s="98"/>
      <c r="BME24" s="98"/>
      <c r="BMF24" s="98"/>
      <c r="BMG24" s="98"/>
      <c r="BMH24" s="98"/>
      <c r="BMI24" s="98"/>
      <c r="BMJ24" s="98"/>
      <c r="BMK24" s="98"/>
      <c r="BML24" s="98"/>
      <c r="BMM24" s="98"/>
      <c r="BMN24" s="98"/>
      <c r="BMO24" s="98"/>
      <c r="BMP24" s="98"/>
      <c r="BMQ24" s="98"/>
      <c r="BMR24" s="98"/>
      <c r="BMS24" s="98"/>
      <c r="BMT24" s="98"/>
      <c r="BMU24" s="98"/>
      <c r="BMV24" s="98"/>
      <c r="BMW24" s="98"/>
      <c r="BMX24" s="98"/>
      <c r="BMY24" s="98"/>
      <c r="BMZ24" s="98"/>
      <c r="BNA24" s="98"/>
      <c r="BNB24" s="98"/>
      <c r="BNC24" s="98"/>
      <c r="BND24" s="98"/>
      <c r="BNE24" s="98"/>
      <c r="BNF24" s="98"/>
      <c r="BNG24" s="98"/>
      <c r="BNH24" s="98"/>
      <c r="BNI24" s="98"/>
      <c r="BNJ24" s="98"/>
      <c r="BNK24" s="98"/>
      <c r="BNL24" s="98"/>
      <c r="BNM24" s="98"/>
      <c r="BNN24" s="98"/>
      <c r="BNO24" s="98"/>
      <c r="BNP24" s="98"/>
      <c r="BNQ24" s="98"/>
      <c r="BNR24" s="98"/>
      <c r="BNS24" s="98"/>
      <c r="BNT24" s="98"/>
      <c r="BNU24" s="98"/>
      <c r="BNV24" s="98"/>
      <c r="BNW24" s="98"/>
      <c r="BNX24" s="98"/>
      <c r="BNY24" s="98"/>
      <c r="BNZ24" s="98"/>
      <c r="BOA24" s="98"/>
      <c r="BOB24" s="98"/>
      <c r="BOC24" s="98"/>
      <c r="BOD24" s="98"/>
      <c r="BOE24" s="98"/>
      <c r="BOF24" s="98"/>
      <c r="BOG24" s="98"/>
      <c r="BOH24" s="98"/>
      <c r="BOI24" s="98"/>
      <c r="BOJ24" s="98"/>
      <c r="BOK24" s="98"/>
      <c r="BOL24" s="98"/>
      <c r="BOM24" s="98"/>
      <c r="BON24" s="98"/>
      <c r="BOO24" s="98"/>
      <c r="BOP24" s="98"/>
      <c r="BOQ24" s="98"/>
      <c r="BOR24" s="98"/>
      <c r="BOS24" s="98"/>
      <c r="BOT24" s="98"/>
      <c r="BOU24" s="98"/>
      <c r="BOV24" s="98"/>
      <c r="BOW24" s="98"/>
      <c r="BOX24" s="98"/>
      <c r="BOY24" s="98"/>
      <c r="BOZ24" s="98"/>
      <c r="BPA24" s="98"/>
      <c r="BPB24" s="98"/>
      <c r="BPC24" s="98"/>
      <c r="BPD24" s="98"/>
      <c r="BPE24" s="98"/>
      <c r="BPF24" s="98"/>
      <c r="BPG24" s="98"/>
      <c r="BPH24" s="98"/>
      <c r="BPI24" s="98"/>
      <c r="BPJ24" s="98"/>
      <c r="BPK24" s="98"/>
      <c r="BPL24" s="98"/>
      <c r="BPM24" s="98"/>
      <c r="BPN24" s="98"/>
      <c r="BPO24" s="98"/>
      <c r="BPP24" s="98"/>
      <c r="BPQ24" s="98"/>
      <c r="BPR24" s="98"/>
      <c r="BPS24" s="98"/>
      <c r="BPT24" s="98"/>
      <c r="BPU24" s="98"/>
      <c r="BPV24" s="98"/>
      <c r="BPW24" s="98"/>
      <c r="BPX24" s="98"/>
      <c r="BPY24" s="98"/>
      <c r="BPZ24" s="98"/>
      <c r="BQA24" s="98"/>
      <c r="BQB24" s="98"/>
      <c r="BQC24" s="98"/>
      <c r="BQD24" s="98"/>
      <c r="BQE24" s="98"/>
      <c r="BQF24" s="98"/>
      <c r="BQG24" s="98"/>
      <c r="BQH24" s="98"/>
      <c r="BQI24" s="98"/>
      <c r="BQJ24" s="98"/>
      <c r="BQK24" s="98"/>
      <c r="BQL24" s="98"/>
      <c r="BQM24" s="98"/>
      <c r="BQN24" s="98"/>
      <c r="BQO24" s="98"/>
      <c r="BQP24" s="98"/>
      <c r="BQQ24" s="98"/>
      <c r="BQR24" s="98"/>
      <c r="BQS24" s="98"/>
      <c r="BQT24" s="98"/>
      <c r="BQU24" s="98"/>
      <c r="BQV24" s="98"/>
      <c r="BQW24" s="98"/>
      <c r="BQX24" s="98"/>
      <c r="BQY24" s="98"/>
      <c r="BQZ24" s="98"/>
      <c r="BRA24" s="98"/>
      <c r="BRB24" s="98"/>
      <c r="BRC24" s="98"/>
      <c r="BRD24" s="98"/>
      <c r="BRE24" s="98"/>
      <c r="BRF24" s="98"/>
      <c r="BRG24" s="98"/>
      <c r="BRH24" s="98"/>
      <c r="BRI24" s="98"/>
      <c r="BRJ24" s="98"/>
      <c r="BRK24" s="98"/>
      <c r="BRL24" s="98"/>
      <c r="BRM24" s="98"/>
      <c r="BRN24" s="98"/>
      <c r="BRO24" s="98"/>
      <c r="BRP24" s="98"/>
      <c r="BRQ24" s="98"/>
      <c r="BRR24" s="98"/>
      <c r="BRS24" s="98"/>
      <c r="BRT24" s="98"/>
      <c r="BRU24" s="98"/>
      <c r="BRV24" s="98"/>
      <c r="BRW24" s="98"/>
      <c r="BRX24" s="98"/>
      <c r="BRY24" s="98"/>
      <c r="BRZ24" s="98"/>
      <c r="BSA24" s="98"/>
      <c r="BSB24" s="98"/>
      <c r="BSC24" s="98"/>
      <c r="BSD24" s="98"/>
      <c r="BSE24" s="98"/>
      <c r="BSF24" s="98"/>
      <c r="BSG24" s="98"/>
      <c r="BSH24" s="98"/>
      <c r="BSI24" s="98"/>
      <c r="BSJ24" s="98"/>
      <c r="BSK24" s="98"/>
      <c r="BSL24" s="98"/>
      <c r="BSM24" s="98"/>
      <c r="BSN24" s="98"/>
      <c r="BSO24" s="98"/>
      <c r="BSP24" s="98"/>
      <c r="BSQ24" s="98"/>
      <c r="BSR24" s="98"/>
      <c r="BSS24" s="98"/>
      <c r="BST24" s="98"/>
      <c r="BSU24" s="98"/>
      <c r="BSV24" s="98"/>
      <c r="BSW24" s="98"/>
      <c r="BSX24" s="98"/>
      <c r="BSY24" s="98"/>
      <c r="BSZ24" s="98"/>
      <c r="BTA24" s="98"/>
      <c r="BTB24" s="98"/>
      <c r="BTC24" s="98"/>
      <c r="BTD24" s="98"/>
      <c r="BTE24" s="98"/>
      <c r="BTF24" s="98"/>
      <c r="BTG24" s="98"/>
      <c r="BTH24" s="98"/>
      <c r="BTI24" s="98"/>
      <c r="BTJ24" s="98"/>
      <c r="BTK24" s="98"/>
      <c r="BTL24" s="98"/>
      <c r="BTM24" s="98"/>
      <c r="BTN24" s="98"/>
      <c r="BTO24" s="98"/>
      <c r="BTP24" s="98"/>
      <c r="BTQ24" s="98"/>
      <c r="BTR24" s="98"/>
      <c r="BTS24" s="98"/>
      <c r="BTT24" s="98"/>
      <c r="BTU24" s="98"/>
      <c r="BTV24" s="98"/>
      <c r="BTW24" s="98"/>
      <c r="BTX24" s="98"/>
      <c r="BTY24" s="98"/>
      <c r="BTZ24" s="98"/>
      <c r="BUA24" s="98"/>
      <c r="BUB24" s="98"/>
      <c r="BUC24" s="98"/>
      <c r="BUD24" s="98"/>
      <c r="BUE24" s="98"/>
      <c r="BUF24" s="98"/>
      <c r="BUG24" s="98"/>
      <c r="BUH24" s="98"/>
      <c r="BUI24" s="98"/>
      <c r="BUJ24" s="98"/>
      <c r="BUK24" s="98"/>
      <c r="BUL24" s="98"/>
      <c r="BUM24" s="98"/>
      <c r="BUN24" s="98"/>
      <c r="BUO24" s="98"/>
      <c r="BUP24" s="98"/>
      <c r="BUQ24" s="98"/>
      <c r="BUR24" s="98"/>
      <c r="BUS24" s="98"/>
      <c r="BUT24" s="98"/>
      <c r="BUU24" s="98"/>
      <c r="BUV24" s="98"/>
      <c r="BUW24" s="98"/>
      <c r="BUX24" s="98"/>
      <c r="BUY24" s="98"/>
      <c r="BUZ24" s="98"/>
      <c r="BVA24" s="98"/>
      <c r="BVB24" s="98"/>
      <c r="BVC24" s="98"/>
      <c r="BVD24" s="98"/>
      <c r="BVE24" s="98"/>
      <c r="BVF24" s="98"/>
      <c r="BVG24" s="98"/>
      <c r="BVH24" s="98"/>
      <c r="BVI24" s="98"/>
      <c r="BVJ24" s="98"/>
      <c r="BVK24" s="98"/>
      <c r="BVL24" s="98"/>
      <c r="BVM24" s="98"/>
      <c r="BVN24" s="98"/>
      <c r="BVO24" s="98"/>
      <c r="BVP24" s="98"/>
      <c r="BVQ24" s="98"/>
      <c r="BVR24" s="98"/>
      <c r="BVS24" s="98"/>
      <c r="BVT24" s="98"/>
      <c r="BVU24" s="98"/>
      <c r="BVV24" s="98"/>
      <c r="BVW24" s="98"/>
      <c r="BVX24" s="98"/>
      <c r="BVY24" s="98"/>
      <c r="BVZ24" s="98"/>
      <c r="BWA24" s="98"/>
      <c r="BWB24" s="98"/>
      <c r="BWC24" s="98"/>
      <c r="BWD24" s="98"/>
      <c r="BWE24" s="98"/>
      <c r="BWF24" s="98"/>
      <c r="BWG24" s="98"/>
      <c r="BWH24" s="98"/>
      <c r="BWI24" s="98"/>
      <c r="BWJ24" s="98"/>
      <c r="BWK24" s="98"/>
      <c r="BWL24" s="98"/>
      <c r="BWM24" s="98"/>
      <c r="BWN24" s="98"/>
      <c r="BWO24" s="98"/>
      <c r="BWP24" s="98"/>
      <c r="BWQ24" s="98"/>
      <c r="BWR24" s="98"/>
      <c r="BWS24" s="98"/>
      <c r="BWT24" s="98"/>
      <c r="BWU24" s="98"/>
      <c r="BWV24" s="98"/>
      <c r="BWW24" s="98"/>
      <c r="BWX24" s="98"/>
      <c r="BWY24" s="98"/>
      <c r="BWZ24" s="98"/>
      <c r="BXA24" s="98"/>
      <c r="BXB24" s="98"/>
      <c r="BXC24" s="98"/>
      <c r="BXD24" s="98"/>
      <c r="BXE24" s="98"/>
      <c r="BXF24" s="98"/>
      <c r="BXG24" s="98"/>
      <c r="BXH24" s="98"/>
      <c r="BXI24" s="98"/>
      <c r="BXJ24" s="98"/>
      <c r="BXK24" s="98"/>
      <c r="BXL24" s="98"/>
      <c r="BXM24" s="98"/>
      <c r="BXN24" s="98"/>
      <c r="BXO24" s="98"/>
      <c r="BXP24" s="98"/>
      <c r="BXQ24" s="98"/>
      <c r="BXR24" s="98"/>
      <c r="BXS24" s="98"/>
      <c r="BXT24" s="98"/>
      <c r="BXU24" s="98"/>
      <c r="BXV24" s="98"/>
      <c r="BXW24" s="98"/>
      <c r="BXX24" s="98"/>
      <c r="BXY24" s="98"/>
      <c r="BXZ24" s="98"/>
      <c r="BYA24" s="98"/>
      <c r="BYB24" s="98"/>
      <c r="BYC24" s="98"/>
      <c r="BYD24" s="98"/>
      <c r="BYE24" s="98"/>
      <c r="BYF24" s="98"/>
      <c r="BYG24" s="98"/>
      <c r="BYH24" s="98"/>
      <c r="BYI24" s="98"/>
      <c r="BYJ24" s="98"/>
      <c r="BYK24" s="98"/>
      <c r="BYL24" s="98"/>
      <c r="BYM24" s="98"/>
      <c r="BYN24" s="98"/>
      <c r="BYO24" s="98"/>
      <c r="BYP24" s="98"/>
      <c r="BYQ24" s="98"/>
      <c r="BYR24" s="98"/>
      <c r="BYS24" s="98"/>
      <c r="BYT24" s="98"/>
      <c r="BYU24" s="98"/>
      <c r="BYV24" s="98"/>
      <c r="BYW24" s="98"/>
      <c r="BYX24" s="98"/>
      <c r="BYY24" s="98"/>
      <c r="BYZ24" s="98"/>
      <c r="BZA24" s="98"/>
      <c r="BZB24" s="98"/>
      <c r="BZC24" s="98"/>
      <c r="BZD24" s="98"/>
      <c r="BZE24" s="98"/>
      <c r="BZF24" s="98"/>
      <c r="BZG24" s="98"/>
      <c r="BZH24" s="98"/>
      <c r="BZI24" s="98"/>
      <c r="BZJ24" s="98"/>
      <c r="BZK24" s="98"/>
      <c r="BZL24" s="98"/>
      <c r="BZM24" s="98"/>
      <c r="BZN24" s="98"/>
      <c r="BZO24" s="98"/>
      <c r="BZP24" s="98"/>
      <c r="BZQ24" s="98"/>
      <c r="BZR24" s="98"/>
      <c r="BZS24" s="98"/>
      <c r="BZT24" s="98"/>
      <c r="BZU24" s="98"/>
      <c r="BZV24" s="98"/>
      <c r="BZW24" s="98"/>
      <c r="BZX24" s="98"/>
      <c r="BZY24" s="98"/>
      <c r="BZZ24" s="98"/>
      <c r="CAA24" s="98"/>
      <c r="CAB24" s="98"/>
      <c r="CAC24" s="98"/>
      <c r="CAD24" s="98"/>
      <c r="CAE24" s="98"/>
      <c r="CAF24" s="98"/>
      <c r="CAG24" s="98"/>
      <c r="CAH24" s="98"/>
      <c r="CAI24" s="98"/>
      <c r="CAJ24" s="98"/>
      <c r="CAK24" s="98"/>
      <c r="CAL24" s="98"/>
      <c r="CAM24" s="98"/>
      <c r="CAN24" s="98"/>
      <c r="CAO24" s="98"/>
      <c r="CAP24" s="98"/>
      <c r="CAQ24" s="98"/>
      <c r="CAR24" s="98"/>
      <c r="CAS24" s="98"/>
      <c r="CAT24" s="98"/>
      <c r="CAU24" s="98"/>
      <c r="CAV24" s="98"/>
      <c r="CAW24" s="98"/>
      <c r="CAX24" s="98"/>
      <c r="CAY24" s="98"/>
      <c r="CAZ24" s="98"/>
      <c r="CBA24" s="98"/>
      <c r="CBB24" s="98"/>
      <c r="CBC24" s="98"/>
      <c r="CBD24" s="98"/>
      <c r="CBE24" s="98"/>
      <c r="CBF24" s="98"/>
      <c r="CBG24" s="98"/>
      <c r="CBH24" s="98"/>
      <c r="CBI24" s="98"/>
      <c r="CBJ24" s="98"/>
      <c r="CBK24" s="98"/>
      <c r="CBL24" s="98"/>
      <c r="CBM24" s="98"/>
      <c r="CBN24" s="98"/>
      <c r="CBO24" s="98"/>
      <c r="CBP24" s="98"/>
      <c r="CBQ24" s="98"/>
      <c r="CBR24" s="98"/>
      <c r="CBS24" s="98"/>
      <c r="CBT24" s="98"/>
      <c r="CBU24" s="98"/>
      <c r="CBV24" s="98"/>
      <c r="CBW24" s="98"/>
      <c r="CBX24" s="98"/>
      <c r="CBY24" s="98"/>
      <c r="CBZ24" s="98"/>
      <c r="CCA24" s="98"/>
      <c r="CCB24" s="98"/>
      <c r="CCC24" s="98"/>
      <c r="CCD24" s="98"/>
      <c r="CCE24" s="98"/>
      <c r="CCF24" s="98"/>
      <c r="CCG24" s="98"/>
      <c r="CCH24" s="98"/>
      <c r="CCI24" s="98"/>
      <c r="CCJ24" s="98"/>
      <c r="CCK24" s="98"/>
      <c r="CCL24" s="98"/>
      <c r="CCM24" s="98"/>
      <c r="CCN24" s="98"/>
      <c r="CCO24" s="98"/>
      <c r="CCP24" s="98"/>
      <c r="CCQ24" s="98"/>
      <c r="CCR24" s="98"/>
      <c r="CCS24" s="98"/>
      <c r="CCT24" s="98"/>
      <c r="CCU24" s="98"/>
      <c r="CCV24" s="98"/>
      <c r="CCW24" s="98"/>
      <c r="CCX24" s="98"/>
      <c r="CCY24" s="98"/>
      <c r="CCZ24" s="98"/>
      <c r="CDA24" s="98"/>
      <c r="CDB24" s="98"/>
      <c r="CDC24" s="98"/>
      <c r="CDD24" s="98"/>
      <c r="CDE24" s="98"/>
      <c r="CDF24" s="98"/>
      <c r="CDG24" s="98"/>
      <c r="CDH24" s="98"/>
      <c r="CDI24" s="98"/>
      <c r="CDJ24" s="98"/>
      <c r="CDK24" s="98"/>
      <c r="CDL24" s="98"/>
      <c r="CDM24" s="98"/>
      <c r="CDN24" s="98"/>
      <c r="CDO24" s="98"/>
      <c r="CDP24" s="98"/>
      <c r="CDQ24" s="98"/>
      <c r="CDR24" s="98"/>
      <c r="CDS24" s="98"/>
      <c r="CDT24" s="98"/>
      <c r="CDU24" s="98"/>
      <c r="CDV24" s="98"/>
      <c r="CDW24" s="98"/>
      <c r="CDX24" s="98"/>
      <c r="CDY24" s="98"/>
      <c r="CDZ24" s="98"/>
      <c r="CEA24" s="98"/>
      <c r="CEB24" s="98"/>
      <c r="CEC24" s="98"/>
      <c r="CED24" s="98"/>
      <c r="CEE24" s="98"/>
      <c r="CEF24" s="98"/>
      <c r="CEG24" s="98"/>
      <c r="CEH24" s="98"/>
      <c r="CEI24" s="98"/>
      <c r="CEJ24" s="98"/>
      <c r="CEK24" s="98"/>
      <c r="CEL24" s="98"/>
      <c r="CEM24" s="98"/>
      <c r="CEN24" s="98"/>
      <c r="CEO24" s="98"/>
      <c r="CEP24" s="98"/>
      <c r="CEQ24" s="98"/>
      <c r="CER24" s="98"/>
      <c r="CES24" s="98"/>
      <c r="CET24" s="98"/>
      <c r="CEU24" s="98"/>
      <c r="CEV24" s="98"/>
      <c r="CEW24" s="98"/>
      <c r="CEX24" s="98"/>
      <c r="CEY24" s="98"/>
      <c r="CEZ24" s="98"/>
      <c r="CFA24" s="98"/>
      <c r="CFB24" s="98"/>
      <c r="CFC24" s="98"/>
      <c r="CFD24" s="98"/>
      <c r="CFE24" s="98"/>
      <c r="CFF24" s="98"/>
      <c r="CFG24" s="98"/>
      <c r="CFH24" s="98"/>
      <c r="CFI24" s="98"/>
      <c r="CFJ24" s="98"/>
      <c r="CFK24" s="98"/>
      <c r="CFL24" s="98"/>
      <c r="CFM24" s="98"/>
      <c r="CFN24" s="98"/>
      <c r="CFO24" s="98"/>
      <c r="CFP24" s="98"/>
      <c r="CFQ24" s="98"/>
      <c r="CFR24" s="98"/>
      <c r="CFS24" s="98"/>
      <c r="CFT24" s="98"/>
      <c r="CFU24" s="98"/>
      <c r="CFV24" s="98"/>
      <c r="CFW24" s="98"/>
      <c r="CFX24" s="98"/>
      <c r="CFY24" s="98"/>
      <c r="CFZ24" s="98"/>
      <c r="CGA24" s="98"/>
      <c r="CGB24" s="98"/>
      <c r="CGC24" s="98"/>
      <c r="CGD24" s="98"/>
      <c r="CGE24" s="98"/>
      <c r="CGF24" s="98"/>
      <c r="CGG24" s="98"/>
      <c r="CGH24" s="98"/>
      <c r="CGI24" s="98"/>
      <c r="CGJ24" s="98"/>
      <c r="CGK24" s="98"/>
      <c r="CGL24" s="98"/>
      <c r="CGM24" s="98"/>
      <c r="CGN24" s="98"/>
      <c r="CGO24" s="98"/>
      <c r="CGP24" s="98"/>
      <c r="CGQ24" s="98"/>
      <c r="CGR24" s="98"/>
      <c r="CGS24" s="98"/>
      <c r="CGT24" s="98"/>
      <c r="CGU24" s="98"/>
      <c r="CGV24" s="98"/>
      <c r="CGW24" s="98"/>
      <c r="CGX24" s="98"/>
      <c r="CGY24" s="98"/>
      <c r="CGZ24" s="98"/>
      <c r="CHA24" s="98"/>
      <c r="CHB24" s="98"/>
      <c r="CHC24" s="98"/>
      <c r="CHD24" s="98"/>
      <c r="CHE24" s="98"/>
      <c r="CHF24" s="98"/>
      <c r="CHG24" s="98"/>
      <c r="CHH24" s="98"/>
      <c r="CHI24" s="98"/>
      <c r="CHJ24" s="98"/>
      <c r="CHK24" s="98"/>
      <c r="CHL24" s="98"/>
      <c r="CHM24" s="98"/>
      <c r="CHN24" s="98"/>
      <c r="CHO24" s="98"/>
      <c r="CHP24" s="98"/>
      <c r="CHQ24" s="98"/>
      <c r="CHR24" s="98"/>
      <c r="CHS24" s="98"/>
      <c r="CHT24" s="98"/>
      <c r="CHU24" s="98"/>
      <c r="CHV24" s="98"/>
      <c r="CHW24" s="98"/>
      <c r="CHX24" s="98"/>
      <c r="CHY24" s="98"/>
      <c r="CHZ24" s="98"/>
      <c r="CIA24" s="98"/>
      <c r="CIB24" s="98"/>
      <c r="CIC24" s="98"/>
      <c r="CID24" s="98"/>
      <c r="CIE24" s="98"/>
      <c r="CIF24" s="98"/>
      <c r="CIG24" s="98"/>
      <c r="CIH24" s="98"/>
      <c r="CII24" s="98"/>
      <c r="CIJ24" s="98"/>
      <c r="CIK24" s="98"/>
      <c r="CIL24" s="98"/>
      <c r="CIM24" s="98"/>
      <c r="CIN24" s="98"/>
      <c r="CIO24" s="98"/>
      <c r="CIP24" s="98"/>
      <c r="CIQ24" s="98"/>
      <c r="CIR24" s="98"/>
      <c r="CIS24" s="98"/>
      <c r="CIT24" s="98"/>
      <c r="CIU24" s="98"/>
      <c r="CIV24" s="98"/>
      <c r="CIW24" s="98"/>
      <c r="CIX24" s="98"/>
      <c r="CIY24" s="98"/>
      <c r="CIZ24" s="98"/>
      <c r="CJA24" s="98"/>
      <c r="CJB24" s="98"/>
      <c r="CJC24" s="98"/>
      <c r="CJD24" s="98"/>
      <c r="CJE24" s="98"/>
      <c r="CJF24" s="98"/>
      <c r="CJG24" s="98"/>
      <c r="CJH24" s="98"/>
      <c r="CJI24" s="98"/>
      <c r="CJJ24" s="98"/>
      <c r="CJK24" s="98"/>
      <c r="CJL24" s="98"/>
      <c r="CJM24" s="98"/>
      <c r="CJN24" s="98"/>
      <c r="CJO24" s="98"/>
      <c r="CJP24" s="98"/>
      <c r="CJQ24" s="98"/>
      <c r="CJR24" s="98"/>
      <c r="CJS24" s="98"/>
      <c r="CJT24" s="98"/>
      <c r="CJU24" s="98"/>
      <c r="CJV24" s="98"/>
      <c r="CJW24" s="98"/>
      <c r="CJX24" s="98"/>
      <c r="CJY24" s="98"/>
      <c r="CJZ24" s="98"/>
      <c r="CKA24" s="98"/>
      <c r="CKB24" s="98"/>
      <c r="CKC24" s="98"/>
      <c r="CKD24" s="98"/>
      <c r="CKE24" s="98"/>
      <c r="CKF24" s="98"/>
      <c r="CKG24" s="98"/>
      <c r="CKH24" s="98"/>
      <c r="CKI24" s="98"/>
      <c r="CKJ24" s="98"/>
      <c r="CKK24" s="98"/>
      <c r="CKL24" s="98"/>
      <c r="CKM24" s="98"/>
      <c r="CKN24" s="98"/>
      <c r="CKO24" s="98"/>
      <c r="CKP24" s="98"/>
      <c r="CKQ24" s="98"/>
      <c r="CKR24" s="98"/>
      <c r="CKS24" s="98"/>
      <c r="CKT24" s="98"/>
      <c r="CKU24" s="98"/>
      <c r="CKV24" s="98"/>
      <c r="CKW24" s="98"/>
      <c r="CKX24" s="98"/>
      <c r="CKY24" s="98"/>
      <c r="CKZ24" s="98"/>
      <c r="CLA24" s="98"/>
      <c r="CLB24" s="98"/>
      <c r="CLC24" s="98"/>
      <c r="CLD24" s="98"/>
      <c r="CLE24" s="98"/>
      <c r="CLF24" s="98"/>
      <c r="CLG24" s="98"/>
      <c r="CLH24" s="98"/>
      <c r="CLI24" s="98"/>
      <c r="CLJ24" s="98"/>
      <c r="CLK24" s="98"/>
      <c r="CLL24" s="98"/>
      <c r="CLM24" s="98"/>
      <c r="CLN24" s="98"/>
      <c r="CLO24" s="98"/>
      <c r="CLP24" s="98"/>
      <c r="CLQ24" s="98"/>
      <c r="CLR24" s="98"/>
      <c r="CLS24" s="98"/>
      <c r="CLT24" s="98"/>
      <c r="CLU24" s="98"/>
      <c r="CLV24" s="98"/>
      <c r="CLW24" s="98"/>
      <c r="CLX24" s="98"/>
      <c r="CLY24" s="98"/>
      <c r="CLZ24" s="98"/>
      <c r="CMA24" s="98"/>
      <c r="CMB24" s="98"/>
      <c r="CMC24" s="98"/>
      <c r="CMD24" s="98"/>
      <c r="CME24" s="98"/>
      <c r="CMF24" s="98"/>
      <c r="CMG24" s="98"/>
      <c r="CMH24" s="98"/>
      <c r="CMI24" s="98"/>
      <c r="CMJ24" s="98"/>
      <c r="CMK24" s="98"/>
      <c r="CML24" s="98"/>
      <c r="CMM24" s="98"/>
      <c r="CMN24" s="98"/>
      <c r="CMO24" s="98"/>
      <c r="CMP24" s="98"/>
      <c r="CMQ24" s="98"/>
      <c r="CMR24" s="98"/>
      <c r="CMS24" s="98"/>
      <c r="CMT24" s="98"/>
      <c r="CMU24" s="98"/>
      <c r="CMV24" s="98"/>
      <c r="CMW24" s="98"/>
      <c r="CMX24" s="98"/>
      <c r="CMY24" s="98"/>
      <c r="CMZ24" s="98"/>
      <c r="CNA24" s="98"/>
      <c r="CNB24" s="98"/>
      <c r="CNC24" s="98"/>
      <c r="CND24" s="98"/>
      <c r="CNE24" s="98"/>
      <c r="CNF24" s="98"/>
      <c r="CNG24" s="98"/>
      <c r="CNH24" s="98"/>
      <c r="CNI24" s="98"/>
      <c r="CNJ24" s="98"/>
      <c r="CNK24" s="98"/>
      <c r="CNL24" s="98"/>
      <c r="CNM24" s="98"/>
      <c r="CNN24" s="98"/>
      <c r="CNO24" s="98"/>
      <c r="CNP24" s="98"/>
      <c r="CNQ24" s="98"/>
      <c r="CNR24" s="98"/>
      <c r="CNS24" s="98"/>
      <c r="CNT24" s="98"/>
      <c r="CNU24" s="98"/>
      <c r="CNV24" s="98"/>
      <c r="CNW24" s="98"/>
      <c r="CNX24" s="98"/>
      <c r="CNY24" s="98"/>
      <c r="CNZ24" s="98"/>
      <c r="COA24" s="98"/>
      <c r="COB24" s="98"/>
      <c r="COC24" s="98"/>
      <c r="COD24" s="98"/>
      <c r="COE24" s="98"/>
      <c r="COF24" s="98"/>
      <c r="COG24" s="98"/>
      <c r="COH24" s="98"/>
      <c r="COI24" s="98"/>
      <c r="COJ24" s="98"/>
      <c r="COK24" s="98"/>
      <c r="COL24" s="98"/>
      <c r="COM24" s="98"/>
      <c r="CON24" s="98"/>
      <c r="COO24" s="98"/>
      <c r="COP24" s="98"/>
      <c r="COQ24" s="98"/>
      <c r="COR24" s="98"/>
      <c r="COS24" s="98"/>
      <c r="COT24" s="98"/>
      <c r="COU24" s="98"/>
      <c r="COV24" s="98"/>
      <c r="COW24" s="98"/>
      <c r="COX24" s="98"/>
      <c r="COY24" s="98"/>
      <c r="COZ24" s="98"/>
      <c r="CPA24" s="98"/>
      <c r="CPB24" s="98"/>
      <c r="CPC24" s="98"/>
      <c r="CPD24" s="98"/>
      <c r="CPE24" s="98"/>
      <c r="CPF24" s="98"/>
      <c r="CPG24" s="98"/>
      <c r="CPH24" s="98"/>
      <c r="CPI24" s="98"/>
      <c r="CPJ24" s="98"/>
      <c r="CPK24" s="98"/>
      <c r="CPL24" s="98"/>
      <c r="CPM24" s="98"/>
      <c r="CPN24" s="98"/>
      <c r="CPO24" s="98"/>
      <c r="CPP24" s="98"/>
      <c r="CPQ24" s="98"/>
      <c r="CPR24" s="98"/>
      <c r="CPS24" s="98"/>
      <c r="CPT24" s="98"/>
      <c r="CPU24" s="98"/>
      <c r="CPV24" s="98"/>
      <c r="CPW24" s="98"/>
      <c r="CPX24" s="98"/>
      <c r="CPY24" s="98"/>
      <c r="CPZ24" s="98"/>
      <c r="CQA24" s="98"/>
      <c r="CQB24" s="98"/>
      <c r="CQC24" s="98"/>
      <c r="CQD24" s="98"/>
      <c r="CQE24" s="98"/>
      <c r="CQF24" s="98"/>
      <c r="CQG24" s="98"/>
      <c r="CQH24" s="98"/>
      <c r="CQI24" s="98"/>
      <c r="CQJ24" s="98"/>
      <c r="CQK24" s="98"/>
      <c r="CQL24" s="98"/>
      <c r="CQM24" s="98"/>
      <c r="CQN24" s="98"/>
      <c r="CQO24" s="98"/>
      <c r="CQP24" s="98"/>
      <c r="CQQ24" s="98"/>
      <c r="CQR24" s="98"/>
      <c r="CQS24" s="98"/>
      <c r="CQT24" s="98"/>
      <c r="CQU24" s="98"/>
      <c r="CQV24" s="98"/>
      <c r="CQW24" s="98"/>
      <c r="CQX24" s="98"/>
      <c r="CQY24" s="98"/>
      <c r="CQZ24" s="98"/>
      <c r="CRA24" s="98"/>
      <c r="CRB24" s="98"/>
      <c r="CRC24" s="98"/>
      <c r="CRD24" s="98"/>
      <c r="CRE24" s="98"/>
      <c r="CRF24" s="98"/>
      <c r="CRG24" s="98"/>
      <c r="CRH24" s="98"/>
      <c r="CRI24" s="98"/>
      <c r="CRJ24" s="98"/>
      <c r="CRK24" s="98"/>
      <c r="CRL24" s="98"/>
      <c r="CRM24" s="98"/>
      <c r="CRN24" s="98"/>
      <c r="CRO24" s="98"/>
      <c r="CRP24" s="98"/>
      <c r="CRQ24" s="98"/>
      <c r="CRR24" s="98"/>
      <c r="CRS24" s="98"/>
      <c r="CRT24" s="98"/>
      <c r="CRU24" s="98"/>
      <c r="CRV24" s="98"/>
      <c r="CRW24" s="98"/>
      <c r="CRX24" s="98"/>
      <c r="CRY24" s="98"/>
      <c r="CRZ24" s="98"/>
      <c r="CSA24" s="98"/>
      <c r="CSB24" s="98"/>
      <c r="CSC24" s="98"/>
      <c r="CSD24" s="98"/>
      <c r="CSE24" s="98"/>
      <c r="CSF24" s="98"/>
      <c r="CSG24" s="98"/>
      <c r="CSH24" s="98"/>
      <c r="CSI24" s="98"/>
      <c r="CSJ24" s="98"/>
      <c r="CSK24" s="98"/>
      <c r="CSL24" s="98"/>
      <c r="CSM24" s="98"/>
      <c r="CSN24" s="98"/>
      <c r="CSO24" s="98"/>
      <c r="CSP24" s="98"/>
      <c r="CSQ24" s="98"/>
      <c r="CSR24" s="98"/>
      <c r="CSS24" s="98"/>
      <c r="CST24" s="98"/>
      <c r="CSU24" s="98"/>
      <c r="CSV24" s="98"/>
      <c r="CSW24" s="98"/>
      <c r="CSX24" s="98"/>
      <c r="CSY24" s="98"/>
      <c r="CSZ24" s="98"/>
      <c r="CTA24" s="98"/>
      <c r="CTB24" s="98"/>
      <c r="CTC24" s="98"/>
      <c r="CTD24" s="98"/>
      <c r="CTE24" s="98"/>
      <c r="CTF24" s="98"/>
      <c r="CTG24" s="98"/>
      <c r="CTH24" s="98"/>
      <c r="CTI24" s="98"/>
      <c r="CTJ24" s="98"/>
      <c r="CTK24" s="98"/>
      <c r="CTL24" s="98"/>
      <c r="CTM24" s="98"/>
      <c r="CTN24" s="98"/>
      <c r="CTO24" s="98"/>
      <c r="CTP24" s="98"/>
      <c r="CTQ24" s="98"/>
      <c r="CTR24" s="98"/>
      <c r="CTS24" s="98"/>
      <c r="CTT24" s="98"/>
      <c r="CTU24" s="98"/>
      <c r="CTV24" s="98"/>
      <c r="CTW24" s="98"/>
      <c r="CTX24" s="98"/>
      <c r="CTY24" s="98"/>
      <c r="CTZ24" s="98"/>
      <c r="CUA24" s="98"/>
      <c r="CUB24" s="98"/>
      <c r="CUC24" s="98"/>
      <c r="CUD24" s="98"/>
      <c r="CUE24" s="98"/>
      <c r="CUF24" s="98"/>
      <c r="CUG24" s="98"/>
      <c r="CUH24" s="98"/>
      <c r="CUI24" s="98"/>
      <c r="CUJ24" s="98"/>
      <c r="CUK24" s="98"/>
      <c r="CUL24" s="98"/>
      <c r="CUM24" s="98"/>
      <c r="CUN24" s="98"/>
      <c r="CUO24" s="98"/>
      <c r="CUP24" s="98"/>
      <c r="CUQ24" s="98"/>
      <c r="CUR24" s="98"/>
      <c r="CUS24" s="98"/>
      <c r="CUT24" s="98"/>
      <c r="CUU24" s="98"/>
      <c r="CUV24" s="98"/>
      <c r="CUW24" s="98"/>
      <c r="CUX24" s="98"/>
      <c r="CUY24" s="98"/>
      <c r="CUZ24" s="98"/>
      <c r="CVA24" s="98"/>
      <c r="CVB24" s="98"/>
      <c r="CVC24" s="98"/>
      <c r="CVD24" s="98"/>
      <c r="CVE24" s="98"/>
      <c r="CVF24" s="98"/>
      <c r="CVG24" s="98"/>
      <c r="CVH24" s="98"/>
      <c r="CVI24" s="98"/>
      <c r="CVJ24" s="98"/>
      <c r="CVK24" s="98"/>
      <c r="CVL24" s="98"/>
      <c r="CVM24" s="98"/>
      <c r="CVN24" s="98"/>
      <c r="CVO24" s="98"/>
      <c r="CVP24" s="98"/>
      <c r="CVQ24" s="98"/>
      <c r="CVR24" s="98"/>
      <c r="CVS24" s="98"/>
      <c r="CVT24" s="98"/>
      <c r="CVU24" s="98"/>
      <c r="CVV24" s="98"/>
      <c r="CVW24" s="98"/>
      <c r="CVX24" s="98"/>
      <c r="CVY24" s="98"/>
      <c r="CVZ24" s="98"/>
      <c r="CWA24" s="98"/>
      <c r="CWB24" s="98"/>
      <c r="CWC24" s="98"/>
      <c r="CWD24" s="98"/>
      <c r="CWE24" s="98"/>
      <c r="CWF24" s="98"/>
      <c r="CWG24" s="98"/>
      <c r="CWH24" s="98"/>
      <c r="CWI24" s="98"/>
      <c r="CWJ24" s="98"/>
      <c r="CWK24" s="98"/>
      <c r="CWL24" s="98"/>
      <c r="CWM24" s="98"/>
      <c r="CWN24" s="98"/>
      <c r="CWO24" s="98"/>
      <c r="CWP24" s="98"/>
      <c r="CWQ24" s="98"/>
      <c r="CWR24" s="98"/>
      <c r="CWS24" s="98"/>
      <c r="CWT24" s="98"/>
      <c r="CWU24" s="98"/>
      <c r="CWV24" s="98"/>
      <c r="CWW24" s="98"/>
      <c r="CWX24" s="98"/>
      <c r="CWY24" s="98"/>
      <c r="CWZ24" s="98"/>
      <c r="CXA24" s="98"/>
      <c r="CXB24" s="98"/>
      <c r="CXC24" s="98"/>
      <c r="CXD24" s="98"/>
      <c r="CXE24" s="98"/>
      <c r="CXF24" s="98"/>
      <c r="CXG24" s="98"/>
      <c r="CXH24" s="98"/>
      <c r="CXI24" s="98"/>
      <c r="CXJ24" s="98"/>
      <c r="CXK24" s="98"/>
      <c r="CXL24" s="98"/>
      <c r="CXM24" s="98"/>
      <c r="CXN24" s="98"/>
      <c r="CXO24" s="98"/>
      <c r="CXP24" s="98"/>
      <c r="CXQ24" s="98"/>
      <c r="CXR24" s="98"/>
      <c r="CXS24" s="98"/>
      <c r="CXT24" s="98"/>
      <c r="CXU24" s="98"/>
      <c r="CXV24" s="98"/>
      <c r="CXW24" s="98"/>
      <c r="CXX24" s="98"/>
      <c r="CXY24" s="98"/>
      <c r="CXZ24" s="98"/>
      <c r="CYA24" s="98"/>
      <c r="CYB24" s="98"/>
      <c r="CYC24" s="98"/>
      <c r="CYD24" s="98"/>
      <c r="CYE24" s="98"/>
      <c r="CYF24" s="98"/>
      <c r="CYG24" s="98"/>
      <c r="CYH24" s="98"/>
      <c r="CYI24" s="98"/>
      <c r="CYJ24" s="98"/>
      <c r="CYK24" s="98"/>
      <c r="CYL24" s="98"/>
      <c r="CYM24" s="98"/>
      <c r="CYN24" s="98"/>
      <c r="CYO24" s="98"/>
      <c r="CYP24" s="98"/>
      <c r="CYQ24" s="98"/>
      <c r="CYR24" s="98"/>
      <c r="CYS24" s="98"/>
      <c r="CYT24" s="98"/>
      <c r="CYU24" s="98"/>
      <c r="CYV24" s="98"/>
      <c r="CYW24" s="98"/>
      <c r="CYX24" s="98"/>
      <c r="CYY24" s="98"/>
      <c r="CYZ24" s="98"/>
      <c r="CZA24" s="98"/>
      <c r="CZB24" s="98"/>
      <c r="CZC24" s="98"/>
      <c r="CZD24" s="98"/>
      <c r="CZE24" s="98"/>
      <c r="CZF24" s="98"/>
      <c r="CZG24" s="98"/>
      <c r="CZH24" s="98"/>
      <c r="CZI24" s="98"/>
      <c r="CZJ24" s="98"/>
      <c r="CZK24" s="98"/>
      <c r="CZL24" s="98"/>
      <c r="CZM24" s="98"/>
      <c r="CZN24" s="98"/>
      <c r="CZO24" s="98"/>
      <c r="CZP24" s="98"/>
      <c r="CZQ24" s="98"/>
      <c r="CZR24" s="98"/>
      <c r="CZS24" s="98"/>
      <c r="CZT24" s="98"/>
      <c r="CZU24" s="98"/>
      <c r="CZV24" s="98"/>
      <c r="CZW24" s="98"/>
      <c r="CZX24" s="98"/>
      <c r="CZY24" s="98"/>
      <c r="CZZ24" s="98"/>
      <c r="DAA24" s="98"/>
      <c r="DAB24" s="98"/>
      <c r="DAC24" s="98"/>
      <c r="DAD24" s="98"/>
      <c r="DAE24" s="98"/>
      <c r="DAF24" s="98"/>
      <c r="DAG24" s="98"/>
      <c r="DAH24" s="98"/>
      <c r="DAI24" s="98"/>
      <c r="DAJ24" s="98"/>
      <c r="DAK24" s="98"/>
      <c r="DAL24" s="98"/>
      <c r="DAM24" s="98"/>
      <c r="DAN24" s="98"/>
      <c r="DAO24" s="98"/>
      <c r="DAP24" s="98"/>
      <c r="DAQ24" s="98"/>
      <c r="DAR24" s="98"/>
      <c r="DAS24" s="98"/>
      <c r="DAT24" s="98"/>
      <c r="DAU24" s="98"/>
      <c r="DAV24" s="98"/>
      <c r="DAW24" s="98"/>
      <c r="DAX24" s="98"/>
      <c r="DAY24" s="98"/>
      <c r="DAZ24" s="98"/>
      <c r="DBA24" s="98"/>
      <c r="DBB24" s="98"/>
      <c r="DBC24" s="98"/>
      <c r="DBD24" s="98"/>
      <c r="DBE24" s="98"/>
      <c r="DBF24" s="98"/>
      <c r="DBG24" s="98"/>
      <c r="DBH24" s="98"/>
      <c r="DBI24" s="98"/>
      <c r="DBJ24" s="98"/>
      <c r="DBK24" s="98"/>
      <c r="DBL24" s="98"/>
      <c r="DBM24" s="98"/>
      <c r="DBN24" s="98"/>
      <c r="DBO24" s="98"/>
      <c r="DBP24" s="98"/>
      <c r="DBQ24" s="98"/>
      <c r="DBR24" s="98"/>
      <c r="DBS24" s="98"/>
      <c r="DBT24" s="98"/>
      <c r="DBU24" s="98"/>
      <c r="DBV24" s="98"/>
      <c r="DBW24" s="98"/>
      <c r="DBX24" s="98"/>
      <c r="DBY24" s="98"/>
      <c r="DBZ24" s="98"/>
      <c r="DCA24" s="98"/>
      <c r="DCB24" s="98"/>
      <c r="DCC24" s="98"/>
      <c r="DCD24" s="98"/>
      <c r="DCE24" s="98"/>
      <c r="DCF24" s="98"/>
      <c r="DCG24" s="98"/>
      <c r="DCH24" s="98"/>
      <c r="DCI24" s="98"/>
      <c r="DCJ24" s="98"/>
      <c r="DCK24" s="98"/>
      <c r="DCL24" s="98"/>
      <c r="DCM24" s="98"/>
      <c r="DCN24" s="98"/>
      <c r="DCO24" s="98"/>
      <c r="DCP24" s="98"/>
      <c r="DCQ24" s="98"/>
      <c r="DCR24" s="98"/>
      <c r="DCS24" s="98"/>
      <c r="DCT24" s="98"/>
      <c r="DCU24" s="98"/>
      <c r="DCV24" s="98"/>
      <c r="DCW24" s="98"/>
      <c r="DCX24" s="98"/>
      <c r="DCY24" s="98"/>
      <c r="DCZ24" s="98"/>
      <c r="DDA24" s="98"/>
      <c r="DDB24" s="98"/>
      <c r="DDC24" s="98"/>
      <c r="DDD24" s="98"/>
      <c r="DDE24" s="98"/>
      <c r="DDF24" s="98"/>
      <c r="DDG24" s="98"/>
      <c r="DDH24" s="98"/>
      <c r="DDI24" s="98"/>
      <c r="DDJ24" s="98"/>
      <c r="DDK24" s="98"/>
      <c r="DDL24" s="98"/>
      <c r="DDM24" s="98"/>
      <c r="DDN24" s="98"/>
      <c r="DDO24" s="98"/>
      <c r="DDP24" s="98"/>
      <c r="DDQ24" s="98"/>
      <c r="DDR24" s="98"/>
      <c r="DDS24" s="98"/>
      <c r="DDT24" s="98"/>
      <c r="DDU24" s="98"/>
      <c r="DDV24" s="98"/>
      <c r="DDW24" s="98"/>
      <c r="DDX24" s="98"/>
      <c r="DDY24" s="98"/>
      <c r="DDZ24" s="98"/>
      <c r="DEA24" s="98"/>
      <c r="DEB24" s="98"/>
      <c r="DEC24" s="98"/>
      <c r="DED24" s="98"/>
      <c r="DEE24" s="98"/>
      <c r="DEF24" s="98"/>
      <c r="DEG24" s="98"/>
      <c r="DEH24" s="98"/>
      <c r="DEI24" s="98"/>
      <c r="DEJ24" s="98"/>
      <c r="DEK24" s="98"/>
      <c r="DEL24" s="98"/>
      <c r="DEM24" s="98"/>
      <c r="DEN24" s="98"/>
      <c r="DEO24" s="98"/>
      <c r="DEP24" s="98"/>
      <c r="DEQ24" s="98"/>
      <c r="DER24" s="98"/>
      <c r="DES24" s="98"/>
      <c r="DET24" s="98"/>
      <c r="DEU24" s="98"/>
      <c r="DEV24" s="98"/>
      <c r="DEW24" s="98"/>
      <c r="DEX24" s="98"/>
      <c r="DEY24" s="98"/>
      <c r="DEZ24" s="98"/>
      <c r="DFA24" s="98"/>
      <c r="DFB24" s="98"/>
      <c r="DFC24" s="98"/>
      <c r="DFD24" s="98"/>
      <c r="DFE24" s="98"/>
      <c r="DFF24" s="98"/>
      <c r="DFG24" s="98"/>
      <c r="DFH24" s="98"/>
      <c r="DFI24" s="98"/>
      <c r="DFJ24" s="98"/>
      <c r="DFK24" s="98"/>
      <c r="DFL24" s="98"/>
      <c r="DFM24" s="98"/>
      <c r="DFN24" s="98"/>
      <c r="DFO24" s="98"/>
      <c r="DFP24" s="98"/>
      <c r="DFQ24" s="98"/>
      <c r="DFR24" s="98"/>
      <c r="DFS24" s="98"/>
      <c r="DFT24" s="98"/>
      <c r="DFU24" s="98"/>
      <c r="DFV24" s="98"/>
      <c r="DFW24" s="98"/>
      <c r="DFX24" s="98"/>
      <c r="DFY24" s="98"/>
      <c r="DFZ24" s="98"/>
      <c r="DGA24" s="98"/>
      <c r="DGB24" s="98"/>
      <c r="DGC24" s="98"/>
      <c r="DGD24" s="98"/>
      <c r="DGE24" s="98"/>
      <c r="DGF24" s="98"/>
      <c r="DGG24" s="98"/>
      <c r="DGH24" s="98"/>
      <c r="DGI24" s="98"/>
      <c r="DGJ24" s="98"/>
      <c r="DGK24" s="98"/>
      <c r="DGL24" s="98"/>
      <c r="DGM24" s="98"/>
      <c r="DGN24" s="98"/>
      <c r="DGO24" s="98"/>
      <c r="DGP24" s="98"/>
      <c r="DGQ24" s="98"/>
      <c r="DGR24" s="98"/>
      <c r="DGS24" s="98"/>
      <c r="DGT24" s="98"/>
      <c r="DGU24" s="98"/>
      <c r="DGV24" s="98"/>
      <c r="DGW24" s="98"/>
      <c r="DGX24" s="98"/>
      <c r="DGY24" s="98"/>
      <c r="DGZ24" s="98"/>
      <c r="DHA24" s="98"/>
      <c r="DHB24" s="98"/>
      <c r="DHC24" s="98"/>
      <c r="DHD24" s="98"/>
      <c r="DHE24" s="98"/>
      <c r="DHF24" s="98"/>
      <c r="DHG24" s="98"/>
      <c r="DHH24" s="98"/>
      <c r="DHI24" s="98"/>
      <c r="DHJ24" s="98"/>
      <c r="DHK24" s="98"/>
      <c r="DHL24" s="98"/>
      <c r="DHM24" s="98"/>
      <c r="DHN24" s="98"/>
      <c r="DHO24" s="98"/>
      <c r="DHP24" s="98"/>
      <c r="DHQ24" s="98"/>
      <c r="DHR24" s="98"/>
      <c r="DHS24" s="98"/>
      <c r="DHT24" s="98"/>
      <c r="DHU24" s="98"/>
      <c r="DHV24" s="98"/>
      <c r="DHW24" s="98"/>
      <c r="DHX24" s="98"/>
      <c r="DHY24" s="98"/>
      <c r="DHZ24" s="98"/>
      <c r="DIA24" s="98"/>
      <c r="DIB24" s="98"/>
      <c r="DIC24" s="98"/>
      <c r="DID24" s="98"/>
      <c r="DIE24" s="98"/>
      <c r="DIF24" s="98"/>
      <c r="DIG24" s="98"/>
      <c r="DIH24" s="98"/>
      <c r="DII24" s="98"/>
      <c r="DIJ24" s="98"/>
      <c r="DIK24" s="98"/>
      <c r="DIL24" s="98"/>
      <c r="DIM24" s="98"/>
      <c r="DIN24" s="98"/>
      <c r="DIO24" s="98"/>
      <c r="DIP24" s="98"/>
      <c r="DIQ24" s="98"/>
      <c r="DIR24" s="98"/>
      <c r="DIS24" s="98"/>
      <c r="DIT24" s="98"/>
      <c r="DIU24" s="98"/>
      <c r="DIV24" s="98"/>
      <c r="DIW24" s="98"/>
      <c r="DIX24" s="98"/>
      <c r="DIY24" s="98"/>
      <c r="DIZ24" s="98"/>
      <c r="DJA24" s="98"/>
      <c r="DJB24" s="98"/>
      <c r="DJC24" s="98"/>
      <c r="DJD24" s="98"/>
      <c r="DJE24" s="98"/>
      <c r="DJF24" s="98"/>
      <c r="DJG24" s="98"/>
      <c r="DJH24" s="98"/>
      <c r="DJI24" s="98"/>
      <c r="DJJ24" s="98"/>
      <c r="DJK24" s="98"/>
      <c r="DJL24" s="98"/>
      <c r="DJM24" s="98"/>
      <c r="DJN24" s="98"/>
      <c r="DJO24" s="98"/>
      <c r="DJP24" s="98"/>
      <c r="DJQ24" s="98"/>
      <c r="DJR24" s="98"/>
      <c r="DJS24" s="98"/>
      <c r="DJT24" s="98"/>
      <c r="DJU24" s="98"/>
      <c r="DJV24" s="98"/>
      <c r="DJW24" s="98"/>
      <c r="DJX24" s="98"/>
      <c r="DJY24" s="98"/>
      <c r="DJZ24" s="98"/>
      <c r="DKA24" s="98"/>
      <c r="DKB24" s="98"/>
      <c r="DKC24" s="98"/>
      <c r="DKD24" s="98"/>
      <c r="DKE24" s="98"/>
      <c r="DKF24" s="98"/>
      <c r="DKG24" s="98"/>
      <c r="DKH24" s="98"/>
      <c r="DKI24" s="98"/>
      <c r="DKJ24" s="98"/>
      <c r="DKK24" s="98"/>
      <c r="DKL24" s="98"/>
      <c r="DKM24" s="98"/>
      <c r="DKN24" s="98"/>
      <c r="DKO24" s="98"/>
      <c r="DKP24" s="98"/>
      <c r="DKQ24" s="98"/>
      <c r="DKR24" s="98"/>
      <c r="DKS24" s="98"/>
      <c r="DKT24" s="98"/>
      <c r="DKU24" s="98"/>
      <c r="DKV24" s="98"/>
      <c r="DKW24" s="98"/>
      <c r="DKX24" s="98"/>
      <c r="DKY24" s="98"/>
      <c r="DKZ24" s="98"/>
      <c r="DLA24" s="98"/>
      <c r="DLB24" s="98"/>
      <c r="DLC24" s="98"/>
      <c r="DLD24" s="98"/>
      <c r="DLE24" s="98"/>
      <c r="DLF24" s="98"/>
      <c r="DLG24" s="98"/>
      <c r="DLH24" s="98"/>
      <c r="DLI24" s="98"/>
      <c r="DLJ24" s="98"/>
      <c r="DLK24" s="98"/>
      <c r="DLL24" s="98"/>
      <c r="DLM24" s="98"/>
      <c r="DLN24" s="98"/>
      <c r="DLO24" s="98"/>
      <c r="DLP24" s="98"/>
      <c r="DLQ24" s="98"/>
      <c r="DLR24" s="98"/>
      <c r="DLS24" s="98"/>
      <c r="DLT24" s="98"/>
      <c r="DLU24" s="98"/>
      <c r="DLV24" s="98"/>
      <c r="DLW24" s="98"/>
      <c r="DLX24" s="98"/>
      <c r="DLY24" s="98"/>
      <c r="DLZ24" s="98"/>
      <c r="DMA24" s="98"/>
      <c r="DMB24" s="98"/>
      <c r="DMC24" s="98"/>
      <c r="DMD24" s="98"/>
      <c r="DME24" s="98"/>
      <c r="DMF24" s="98"/>
      <c r="DMG24" s="98"/>
      <c r="DMH24" s="98"/>
      <c r="DMI24" s="98"/>
      <c r="DMJ24" s="98"/>
      <c r="DMK24" s="98"/>
      <c r="DML24" s="98"/>
      <c r="DMM24" s="98"/>
      <c r="DMN24" s="98"/>
      <c r="DMO24" s="98"/>
      <c r="DMP24" s="98"/>
      <c r="DMQ24" s="98"/>
      <c r="DMR24" s="98"/>
      <c r="DMS24" s="98"/>
      <c r="DMT24" s="98"/>
      <c r="DMU24" s="98"/>
      <c r="DMV24" s="98"/>
      <c r="DMW24" s="98"/>
      <c r="DMX24" s="98"/>
      <c r="DMY24" s="98"/>
      <c r="DMZ24" s="98"/>
      <c r="DNA24" s="98"/>
      <c r="DNB24" s="98"/>
      <c r="DNC24" s="98"/>
      <c r="DND24" s="98"/>
      <c r="DNE24" s="98"/>
      <c r="DNF24" s="98"/>
      <c r="DNG24" s="98"/>
      <c r="DNH24" s="98"/>
      <c r="DNI24" s="98"/>
      <c r="DNJ24" s="98"/>
      <c r="DNK24" s="98"/>
      <c r="DNL24" s="98"/>
      <c r="DNM24" s="98"/>
      <c r="DNN24" s="98"/>
      <c r="DNO24" s="98"/>
      <c r="DNP24" s="98"/>
      <c r="DNQ24" s="98"/>
      <c r="DNR24" s="98"/>
      <c r="DNS24" s="98"/>
      <c r="DNT24" s="98"/>
      <c r="DNU24" s="98"/>
      <c r="DNV24" s="98"/>
      <c r="DNW24" s="98"/>
      <c r="DNX24" s="98"/>
      <c r="DNY24" s="98"/>
      <c r="DNZ24" s="98"/>
      <c r="DOA24" s="98"/>
      <c r="DOB24" s="98"/>
      <c r="DOC24" s="98"/>
      <c r="DOD24" s="98"/>
      <c r="DOE24" s="98"/>
      <c r="DOF24" s="98"/>
      <c r="DOG24" s="98"/>
      <c r="DOH24" s="98"/>
      <c r="DOI24" s="98"/>
      <c r="DOJ24" s="98"/>
      <c r="DOK24" s="98"/>
      <c r="DOL24" s="98"/>
      <c r="DOM24" s="98"/>
      <c r="DON24" s="98"/>
      <c r="DOO24" s="98"/>
      <c r="DOP24" s="98"/>
      <c r="DOQ24" s="98"/>
      <c r="DOR24" s="98"/>
      <c r="DOS24" s="98"/>
      <c r="DOT24" s="98"/>
      <c r="DOU24" s="98"/>
      <c r="DOV24" s="98"/>
      <c r="DOW24" s="98"/>
      <c r="DOX24" s="98"/>
      <c r="DOY24" s="98"/>
      <c r="DOZ24" s="98"/>
      <c r="DPA24" s="98"/>
      <c r="DPB24" s="98"/>
      <c r="DPC24" s="98"/>
      <c r="DPD24" s="98"/>
      <c r="DPE24" s="98"/>
      <c r="DPF24" s="98"/>
      <c r="DPG24" s="98"/>
      <c r="DPH24" s="98"/>
      <c r="DPI24" s="98"/>
      <c r="DPJ24" s="98"/>
      <c r="DPK24" s="98"/>
      <c r="DPL24" s="98"/>
      <c r="DPM24" s="98"/>
      <c r="DPN24" s="98"/>
      <c r="DPO24" s="98"/>
      <c r="DPP24" s="98"/>
      <c r="DPQ24" s="98"/>
      <c r="DPR24" s="98"/>
      <c r="DPS24" s="98"/>
      <c r="DPT24" s="98"/>
      <c r="DPU24" s="98"/>
      <c r="DPV24" s="98"/>
      <c r="DPW24" s="98"/>
      <c r="DPX24" s="98"/>
      <c r="DPY24" s="98"/>
      <c r="DPZ24" s="98"/>
      <c r="DQA24" s="98"/>
      <c r="DQB24" s="98"/>
      <c r="DQC24" s="98"/>
      <c r="DQD24" s="98"/>
      <c r="DQE24" s="98"/>
      <c r="DQF24" s="98"/>
      <c r="DQG24" s="98"/>
      <c r="DQH24" s="98"/>
      <c r="DQI24" s="98"/>
      <c r="DQJ24" s="98"/>
      <c r="DQK24" s="98"/>
      <c r="DQL24" s="98"/>
      <c r="DQM24" s="98"/>
      <c r="DQN24" s="98"/>
      <c r="DQO24" s="98"/>
      <c r="DQP24" s="98"/>
      <c r="DQQ24" s="98"/>
      <c r="DQR24" s="98"/>
      <c r="DQS24" s="98"/>
      <c r="DQT24" s="98"/>
      <c r="DQU24" s="98"/>
      <c r="DQV24" s="98"/>
      <c r="DQW24" s="98"/>
      <c r="DQX24" s="98"/>
      <c r="DQY24" s="98"/>
      <c r="DQZ24" s="98"/>
      <c r="DRA24" s="98"/>
      <c r="DRB24" s="98"/>
      <c r="DRC24" s="98"/>
      <c r="DRD24" s="98"/>
      <c r="DRE24" s="98"/>
      <c r="DRF24" s="98"/>
      <c r="DRG24" s="98"/>
      <c r="DRH24" s="98"/>
      <c r="DRI24" s="98"/>
      <c r="DRJ24" s="98"/>
      <c r="DRK24" s="98"/>
      <c r="DRL24" s="98"/>
      <c r="DRM24" s="98"/>
      <c r="DRN24" s="98"/>
      <c r="DRO24" s="98"/>
      <c r="DRP24" s="98"/>
      <c r="DRQ24" s="98"/>
      <c r="DRR24" s="98"/>
      <c r="DRS24" s="98"/>
      <c r="DRT24" s="98"/>
      <c r="DRU24" s="98"/>
      <c r="DRV24" s="98"/>
      <c r="DRW24" s="98"/>
      <c r="DRX24" s="98"/>
      <c r="DRY24" s="98"/>
      <c r="DRZ24" s="98"/>
      <c r="DSA24" s="98"/>
      <c r="DSB24" s="98"/>
      <c r="DSC24" s="98"/>
      <c r="DSD24" s="98"/>
      <c r="DSE24" s="98"/>
      <c r="DSF24" s="98"/>
      <c r="DSG24" s="98"/>
      <c r="DSH24" s="98"/>
      <c r="DSI24" s="98"/>
      <c r="DSJ24" s="98"/>
      <c r="DSK24" s="98"/>
      <c r="DSL24" s="98"/>
      <c r="DSM24" s="98"/>
      <c r="DSN24" s="98"/>
      <c r="DSO24" s="98"/>
      <c r="DSP24" s="98"/>
      <c r="DSQ24" s="98"/>
      <c r="DSR24" s="98"/>
      <c r="DSS24" s="98"/>
      <c r="DST24" s="98"/>
      <c r="DSU24" s="98"/>
      <c r="DSV24" s="98"/>
      <c r="DSW24" s="98"/>
      <c r="DSX24" s="98"/>
      <c r="DSY24" s="98"/>
      <c r="DSZ24" s="98"/>
      <c r="DTA24" s="98"/>
      <c r="DTB24" s="98"/>
      <c r="DTC24" s="98"/>
      <c r="DTD24" s="98"/>
      <c r="DTE24" s="98"/>
      <c r="DTF24" s="98"/>
      <c r="DTG24" s="98"/>
      <c r="DTH24" s="98"/>
      <c r="DTI24" s="98"/>
      <c r="DTJ24" s="98"/>
      <c r="DTK24" s="98"/>
      <c r="DTL24" s="98"/>
      <c r="DTM24" s="98"/>
      <c r="DTN24" s="98"/>
      <c r="DTO24" s="98"/>
      <c r="DTP24" s="98"/>
      <c r="DTQ24" s="98"/>
      <c r="DTR24" s="98"/>
      <c r="DTS24" s="98"/>
      <c r="DTT24" s="98"/>
      <c r="DTU24" s="98"/>
      <c r="DTV24" s="98"/>
      <c r="DTW24" s="98"/>
      <c r="DTX24" s="98"/>
      <c r="DTY24" s="98"/>
      <c r="DTZ24" s="98"/>
      <c r="DUA24" s="98"/>
      <c r="DUB24" s="98"/>
      <c r="DUC24" s="98"/>
      <c r="DUD24" s="98"/>
      <c r="DUE24" s="98"/>
      <c r="DUF24" s="98"/>
      <c r="DUG24" s="98"/>
      <c r="DUH24" s="98"/>
      <c r="DUI24" s="98"/>
      <c r="DUJ24" s="98"/>
      <c r="DUK24" s="98"/>
      <c r="DUL24" s="98"/>
      <c r="DUM24" s="98"/>
      <c r="DUN24" s="98"/>
      <c r="DUO24" s="98"/>
      <c r="DUP24" s="98"/>
      <c r="DUQ24" s="98"/>
      <c r="DUR24" s="98"/>
      <c r="DUS24" s="98"/>
      <c r="DUT24" s="98"/>
      <c r="DUU24" s="98"/>
      <c r="DUV24" s="98"/>
      <c r="DUW24" s="98"/>
      <c r="DUX24" s="98"/>
      <c r="DUY24" s="98"/>
      <c r="DUZ24" s="98"/>
      <c r="DVA24" s="98"/>
      <c r="DVB24" s="98"/>
      <c r="DVC24" s="98"/>
      <c r="DVD24" s="98"/>
      <c r="DVE24" s="98"/>
      <c r="DVF24" s="98"/>
      <c r="DVG24" s="98"/>
      <c r="DVH24" s="98"/>
      <c r="DVI24" s="98"/>
      <c r="DVJ24" s="98"/>
      <c r="DVK24" s="98"/>
      <c r="DVL24" s="98"/>
      <c r="DVM24" s="98"/>
      <c r="DVN24" s="98"/>
      <c r="DVO24" s="98"/>
      <c r="DVP24" s="98"/>
      <c r="DVQ24" s="98"/>
      <c r="DVR24" s="98"/>
      <c r="DVS24" s="98"/>
      <c r="DVT24" s="98"/>
      <c r="DVU24" s="98"/>
      <c r="DVV24" s="98"/>
      <c r="DVW24" s="98"/>
      <c r="DVX24" s="98"/>
      <c r="DVY24" s="98"/>
      <c r="DVZ24" s="98"/>
      <c r="DWA24" s="98"/>
      <c r="DWB24" s="98"/>
      <c r="DWC24" s="98"/>
      <c r="DWD24" s="98"/>
      <c r="DWE24" s="98"/>
      <c r="DWF24" s="98"/>
      <c r="DWG24" s="98"/>
      <c r="DWH24" s="98"/>
      <c r="DWI24" s="98"/>
      <c r="DWJ24" s="98"/>
      <c r="DWK24" s="98"/>
      <c r="DWL24" s="98"/>
      <c r="DWM24" s="98"/>
      <c r="DWN24" s="98"/>
      <c r="DWO24" s="98"/>
      <c r="DWP24" s="98"/>
      <c r="DWQ24" s="98"/>
      <c r="DWR24" s="98"/>
      <c r="DWS24" s="98"/>
      <c r="DWT24" s="98"/>
      <c r="DWU24" s="98"/>
      <c r="DWV24" s="98"/>
      <c r="DWW24" s="98"/>
      <c r="DWX24" s="98"/>
      <c r="DWY24" s="98"/>
      <c r="DWZ24" s="98"/>
      <c r="DXA24" s="98"/>
      <c r="DXB24" s="98"/>
      <c r="DXC24" s="98"/>
      <c r="DXD24" s="98"/>
      <c r="DXE24" s="98"/>
      <c r="DXF24" s="98"/>
      <c r="DXG24" s="98"/>
      <c r="DXH24" s="98"/>
      <c r="DXI24" s="98"/>
      <c r="DXJ24" s="98"/>
      <c r="DXK24" s="98"/>
      <c r="DXL24" s="98"/>
      <c r="DXM24" s="98"/>
      <c r="DXN24" s="98"/>
      <c r="DXO24" s="98"/>
      <c r="DXP24" s="98"/>
      <c r="DXQ24" s="98"/>
      <c r="DXR24" s="98"/>
      <c r="DXS24" s="98"/>
      <c r="DXT24" s="98"/>
      <c r="DXU24" s="98"/>
      <c r="DXV24" s="98"/>
      <c r="DXW24" s="98"/>
      <c r="DXX24" s="98"/>
      <c r="DXY24" s="98"/>
      <c r="DXZ24" s="98"/>
      <c r="DYA24" s="98"/>
      <c r="DYB24" s="98"/>
      <c r="DYC24" s="98"/>
      <c r="DYD24" s="98"/>
      <c r="DYE24" s="98"/>
      <c r="DYF24" s="98"/>
      <c r="DYG24" s="98"/>
      <c r="DYH24" s="98"/>
      <c r="DYI24" s="98"/>
      <c r="DYJ24" s="98"/>
      <c r="DYK24" s="98"/>
      <c r="DYL24" s="98"/>
      <c r="DYM24" s="98"/>
      <c r="DYN24" s="98"/>
      <c r="DYO24" s="98"/>
      <c r="DYP24" s="98"/>
      <c r="DYQ24" s="98"/>
      <c r="DYR24" s="98"/>
      <c r="DYS24" s="98"/>
      <c r="DYT24" s="98"/>
      <c r="DYU24" s="98"/>
      <c r="DYV24" s="98"/>
      <c r="DYW24" s="98"/>
      <c r="DYX24" s="98"/>
      <c r="DYY24" s="98"/>
      <c r="DYZ24" s="98"/>
      <c r="DZA24" s="98"/>
      <c r="DZB24" s="98"/>
      <c r="DZC24" s="98"/>
      <c r="DZD24" s="98"/>
      <c r="DZE24" s="98"/>
      <c r="DZF24" s="98"/>
      <c r="DZG24" s="98"/>
      <c r="DZH24" s="98"/>
      <c r="DZI24" s="98"/>
      <c r="DZJ24" s="98"/>
      <c r="DZK24" s="98"/>
      <c r="DZL24" s="98"/>
      <c r="DZM24" s="98"/>
      <c r="DZN24" s="98"/>
      <c r="DZO24" s="98"/>
      <c r="DZP24" s="98"/>
      <c r="DZQ24" s="98"/>
      <c r="DZR24" s="98"/>
      <c r="DZS24" s="98"/>
      <c r="DZT24" s="98"/>
      <c r="DZU24" s="98"/>
      <c r="DZV24" s="98"/>
      <c r="DZW24" s="98"/>
      <c r="DZX24" s="98"/>
      <c r="DZY24" s="98"/>
      <c r="DZZ24" s="98"/>
      <c r="EAA24" s="98"/>
      <c r="EAB24" s="98"/>
      <c r="EAC24" s="98"/>
      <c r="EAD24" s="98"/>
      <c r="EAE24" s="98"/>
      <c r="EAF24" s="98"/>
      <c r="EAG24" s="98"/>
      <c r="EAH24" s="98"/>
      <c r="EAI24" s="98"/>
      <c r="EAJ24" s="98"/>
      <c r="EAK24" s="98"/>
      <c r="EAL24" s="98"/>
      <c r="EAM24" s="98"/>
      <c r="EAN24" s="98"/>
      <c r="EAO24" s="98"/>
      <c r="EAP24" s="98"/>
      <c r="EAQ24" s="98"/>
      <c r="EAR24" s="98"/>
      <c r="EAS24" s="98"/>
      <c r="EAT24" s="98"/>
      <c r="EAU24" s="98"/>
      <c r="EAV24" s="98"/>
      <c r="EAW24" s="98"/>
      <c r="EAX24" s="98"/>
      <c r="EAY24" s="98"/>
      <c r="EAZ24" s="98"/>
      <c r="EBA24" s="98"/>
      <c r="EBB24" s="98"/>
      <c r="EBC24" s="98"/>
      <c r="EBD24" s="98"/>
      <c r="EBE24" s="98"/>
      <c r="EBF24" s="98"/>
      <c r="EBG24" s="98"/>
      <c r="EBH24" s="98"/>
      <c r="EBI24" s="98"/>
      <c r="EBJ24" s="98"/>
      <c r="EBK24" s="98"/>
      <c r="EBL24" s="98"/>
      <c r="EBM24" s="98"/>
      <c r="EBN24" s="98"/>
      <c r="EBO24" s="98"/>
      <c r="EBP24" s="98"/>
      <c r="EBQ24" s="98"/>
      <c r="EBR24" s="98"/>
      <c r="EBS24" s="98"/>
      <c r="EBT24" s="98"/>
      <c r="EBU24" s="98"/>
      <c r="EBV24" s="98"/>
      <c r="EBW24" s="98"/>
      <c r="EBX24" s="98"/>
      <c r="EBY24" s="98"/>
      <c r="EBZ24" s="98"/>
      <c r="ECA24" s="98"/>
      <c r="ECB24" s="98"/>
      <c r="ECC24" s="98"/>
      <c r="ECD24" s="98"/>
      <c r="ECE24" s="98"/>
      <c r="ECF24" s="98"/>
      <c r="ECG24" s="98"/>
      <c r="ECH24" s="98"/>
      <c r="ECI24" s="98"/>
      <c r="ECJ24" s="98"/>
      <c r="ECK24" s="98"/>
      <c r="ECL24" s="98"/>
      <c r="ECM24" s="98"/>
      <c r="ECN24" s="98"/>
      <c r="ECO24" s="98"/>
      <c r="ECP24" s="98"/>
      <c r="ECQ24" s="98"/>
      <c r="ECR24" s="98"/>
      <c r="ECS24" s="98"/>
      <c r="ECT24" s="98"/>
      <c r="ECU24" s="98"/>
      <c r="ECV24" s="98"/>
      <c r="ECW24" s="98"/>
      <c r="ECX24" s="98"/>
      <c r="ECY24" s="98"/>
      <c r="ECZ24" s="98"/>
      <c r="EDA24" s="98"/>
      <c r="EDB24" s="98"/>
      <c r="EDC24" s="98"/>
      <c r="EDD24" s="98"/>
      <c r="EDE24" s="98"/>
      <c r="EDF24" s="98"/>
      <c r="EDG24" s="98"/>
      <c r="EDH24" s="98"/>
      <c r="EDI24" s="98"/>
      <c r="EDJ24" s="98"/>
      <c r="EDK24" s="98"/>
      <c r="EDL24" s="98"/>
      <c r="EDM24" s="98"/>
      <c r="EDN24" s="98"/>
      <c r="EDO24" s="98"/>
      <c r="EDP24" s="98"/>
      <c r="EDQ24" s="98"/>
      <c r="EDR24" s="98"/>
      <c r="EDS24" s="98"/>
      <c r="EDT24" s="98"/>
      <c r="EDU24" s="98"/>
      <c r="EDV24" s="98"/>
      <c r="EDW24" s="98"/>
      <c r="EDX24" s="98"/>
      <c r="EDY24" s="98"/>
      <c r="EDZ24" s="98"/>
      <c r="EEA24" s="98"/>
      <c r="EEB24" s="98"/>
      <c r="EEC24" s="98"/>
      <c r="EED24" s="98"/>
      <c r="EEE24" s="98"/>
      <c r="EEF24" s="98"/>
      <c r="EEG24" s="98"/>
      <c r="EEH24" s="98"/>
      <c r="EEI24" s="98"/>
      <c r="EEJ24" s="98"/>
      <c r="EEK24" s="98"/>
      <c r="EEL24" s="98"/>
      <c r="EEM24" s="98"/>
      <c r="EEN24" s="98"/>
      <c r="EEO24" s="98"/>
      <c r="EEP24" s="98"/>
      <c r="EEQ24" s="98"/>
      <c r="EER24" s="98"/>
      <c r="EES24" s="98"/>
      <c r="EET24" s="98"/>
      <c r="EEU24" s="98"/>
      <c r="EEV24" s="98"/>
      <c r="EEW24" s="98"/>
      <c r="EEX24" s="98"/>
      <c r="EEY24" s="98"/>
      <c r="EEZ24" s="98"/>
      <c r="EFA24" s="98"/>
      <c r="EFB24" s="98"/>
      <c r="EFC24" s="98"/>
      <c r="EFD24" s="98"/>
      <c r="EFE24" s="98"/>
      <c r="EFF24" s="98"/>
      <c r="EFG24" s="98"/>
      <c r="EFH24" s="98"/>
      <c r="EFI24" s="98"/>
      <c r="EFJ24" s="98"/>
      <c r="EFK24" s="98"/>
      <c r="EFL24" s="98"/>
      <c r="EFM24" s="98"/>
      <c r="EFN24" s="98"/>
      <c r="EFO24" s="98"/>
      <c r="EFP24" s="98"/>
      <c r="EFQ24" s="98"/>
      <c r="EFR24" s="98"/>
      <c r="EFS24" s="98"/>
      <c r="EFT24" s="98"/>
      <c r="EFU24" s="98"/>
      <c r="EFV24" s="98"/>
      <c r="EFW24" s="98"/>
      <c r="EFX24" s="98"/>
      <c r="EFY24" s="98"/>
      <c r="EFZ24" s="98"/>
      <c r="EGA24" s="98"/>
      <c r="EGB24" s="98"/>
      <c r="EGC24" s="98"/>
      <c r="EGD24" s="98"/>
      <c r="EGE24" s="98"/>
      <c r="EGF24" s="98"/>
      <c r="EGG24" s="98"/>
      <c r="EGH24" s="98"/>
      <c r="EGI24" s="98"/>
      <c r="EGJ24" s="98"/>
      <c r="EGK24" s="98"/>
      <c r="EGL24" s="98"/>
      <c r="EGM24" s="98"/>
      <c r="EGN24" s="98"/>
      <c r="EGO24" s="98"/>
      <c r="EGP24" s="98"/>
      <c r="EGQ24" s="98"/>
      <c r="EGR24" s="98"/>
      <c r="EGS24" s="98"/>
      <c r="EGT24" s="98"/>
      <c r="EGU24" s="98"/>
      <c r="EGV24" s="98"/>
      <c r="EGW24" s="98"/>
      <c r="EGX24" s="98"/>
      <c r="EGY24" s="98"/>
      <c r="EGZ24" s="98"/>
      <c r="EHA24" s="98"/>
      <c r="EHB24" s="98"/>
      <c r="EHC24" s="98"/>
      <c r="EHD24" s="98"/>
      <c r="EHE24" s="98"/>
      <c r="EHF24" s="98"/>
      <c r="EHG24" s="98"/>
      <c r="EHH24" s="98"/>
      <c r="EHI24" s="98"/>
      <c r="EHJ24" s="98"/>
      <c r="EHK24" s="98"/>
      <c r="EHL24" s="98"/>
      <c r="EHM24" s="98"/>
      <c r="EHN24" s="98"/>
      <c r="EHO24" s="98"/>
      <c r="EHP24" s="98"/>
      <c r="EHQ24" s="98"/>
      <c r="EHR24" s="98"/>
      <c r="EHS24" s="98"/>
      <c r="EHT24" s="98"/>
      <c r="EHU24" s="98"/>
      <c r="EHV24" s="98"/>
      <c r="EHW24" s="98"/>
      <c r="EHX24" s="98"/>
      <c r="EHY24" s="98"/>
      <c r="EHZ24" s="98"/>
      <c r="EIA24" s="98"/>
      <c r="EIB24" s="98"/>
      <c r="EIC24" s="98"/>
      <c r="EID24" s="98"/>
      <c r="EIE24" s="98"/>
      <c r="EIF24" s="98"/>
      <c r="EIG24" s="98"/>
      <c r="EIH24" s="98"/>
      <c r="EII24" s="98"/>
      <c r="EIJ24" s="98"/>
      <c r="EIK24" s="98"/>
      <c r="EIL24" s="98"/>
      <c r="EIM24" s="98"/>
      <c r="EIN24" s="98"/>
      <c r="EIO24" s="98"/>
      <c r="EIP24" s="98"/>
      <c r="EIQ24" s="98"/>
      <c r="EIR24" s="98"/>
      <c r="EIS24" s="98"/>
      <c r="EIT24" s="98"/>
      <c r="EIU24" s="98"/>
      <c r="EIV24" s="98"/>
      <c r="EIW24" s="98"/>
      <c r="EIX24" s="98"/>
      <c r="EIY24" s="98"/>
      <c r="EIZ24" s="98"/>
      <c r="EJA24" s="98"/>
      <c r="EJB24" s="98"/>
      <c r="EJC24" s="98"/>
      <c r="EJD24" s="98"/>
      <c r="EJE24" s="98"/>
      <c r="EJF24" s="98"/>
      <c r="EJG24" s="98"/>
      <c r="EJH24" s="98"/>
      <c r="EJI24" s="98"/>
      <c r="EJJ24" s="98"/>
      <c r="EJK24" s="98"/>
      <c r="EJL24" s="98"/>
      <c r="EJM24" s="98"/>
      <c r="EJN24" s="98"/>
      <c r="EJO24" s="98"/>
      <c r="EJP24" s="98"/>
      <c r="EJQ24" s="98"/>
      <c r="EJR24" s="98"/>
      <c r="EJS24" s="98"/>
      <c r="EJT24" s="98"/>
      <c r="EJU24" s="98"/>
      <c r="EJV24" s="98"/>
      <c r="EJW24" s="98"/>
      <c r="EJX24" s="98"/>
      <c r="EJY24" s="98"/>
      <c r="EJZ24" s="98"/>
      <c r="EKA24" s="98"/>
      <c r="EKB24" s="98"/>
      <c r="EKC24" s="98"/>
      <c r="EKD24" s="98"/>
      <c r="EKE24" s="98"/>
      <c r="EKF24" s="98"/>
      <c r="EKG24" s="98"/>
      <c r="EKH24" s="98"/>
      <c r="EKI24" s="98"/>
      <c r="EKJ24" s="98"/>
      <c r="EKK24" s="98"/>
      <c r="EKL24" s="98"/>
      <c r="EKM24" s="98"/>
      <c r="EKN24" s="98"/>
      <c r="EKO24" s="98"/>
      <c r="EKP24" s="98"/>
      <c r="EKQ24" s="98"/>
      <c r="EKR24" s="98"/>
      <c r="EKS24" s="98"/>
      <c r="EKT24" s="98"/>
      <c r="EKU24" s="98"/>
      <c r="EKV24" s="98"/>
      <c r="EKW24" s="98"/>
      <c r="EKX24" s="98"/>
      <c r="EKY24" s="98"/>
      <c r="EKZ24" s="98"/>
      <c r="ELA24" s="98"/>
      <c r="ELB24" s="98"/>
      <c r="ELC24" s="98"/>
      <c r="ELD24" s="98"/>
      <c r="ELE24" s="98"/>
      <c r="ELF24" s="98"/>
      <c r="ELG24" s="98"/>
      <c r="ELH24" s="98"/>
      <c r="ELI24" s="98"/>
      <c r="ELJ24" s="98"/>
      <c r="ELK24" s="98"/>
      <c r="ELL24" s="98"/>
      <c r="ELM24" s="98"/>
      <c r="ELN24" s="98"/>
      <c r="ELO24" s="98"/>
      <c r="ELP24" s="98"/>
      <c r="ELQ24" s="98"/>
      <c r="ELR24" s="98"/>
      <c r="ELS24" s="98"/>
      <c r="ELT24" s="98"/>
      <c r="ELU24" s="98"/>
      <c r="ELV24" s="98"/>
      <c r="ELW24" s="98"/>
      <c r="ELX24" s="98"/>
      <c r="ELY24" s="98"/>
      <c r="ELZ24" s="98"/>
      <c r="EMA24" s="98"/>
      <c r="EMB24" s="98"/>
      <c r="EMC24" s="98"/>
      <c r="EMD24" s="98"/>
      <c r="EME24" s="98"/>
      <c r="EMF24" s="98"/>
      <c r="EMG24" s="98"/>
      <c r="EMH24" s="98"/>
      <c r="EMI24" s="98"/>
      <c r="EMJ24" s="98"/>
      <c r="EMK24" s="98"/>
      <c r="EML24" s="98"/>
      <c r="EMM24" s="98"/>
      <c r="EMN24" s="98"/>
      <c r="EMO24" s="98"/>
      <c r="EMP24" s="98"/>
      <c r="EMQ24" s="98"/>
      <c r="EMR24" s="98"/>
      <c r="EMS24" s="98"/>
      <c r="EMT24" s="98"/>
      <c r="EMU24" s="98"/>
      <c r="EMV24" s="98"/>
      <c r="EMW24" s="98"/>
      <c r="EMX24" s="98"/>
      <c r="EMY24" s="98"/>
      <c r="EMZ24" s="98"/>
      <c r="ENA24" s="98"/>
      <c r="ENB24" s="98"/>
      <c r="ENC24" s="98"/>
      <c r="END24" s="98"/>
      <c r="ENE24" s="98"/>
      <c r="ENF24" s="98"/>
      <c r="ENG24" s="98"/>
      <c r="ENH24" s="98"/>
      <c r="ENI24" s="98"/>
      <c r="ENJ24" s="98"/>
      <c r="ENK24" s="98"/>
      <c r="ENL24" s="98"/>
      <c r="ENM24" s="98"/>
      <c r="ENN24" s="98"/>
      <c r="ENO24" s="98"/>
      <c r="ENP24" s="98"/>
      <c r="ENQ24" s="98"/>
      <c r="ENR24" s="98"/>
      <c r="ENS24" s="98"/>
      <c r="ENT24" s="98"/>
      <c r="ENU24" s="98"/>
      <c r="ENV24" s="98"/>
      <c r="ENW24" s="98"/>
      <c r="ENX24" s="98"/>
      <c r="ENY24" s="98"/>
      <c r="ENZ24" s="98"/>
      <c r="EOA24" s="98"/>
      <c r="EOB24" s="98"/>
      <c r="EOC24" s="98"/>
      <c r="EOD24" s="98"/>
      <c r="EOE24" s="98"/>
      <c r="EOF24" s="98"/>
      <c r="EOG24" s="98"/>
      <c r="EOH24" s="98"/>
      <c r="EOI24" s="98"/>
      <c r="EOJ24" s="98"/>
      <c r="EOK24" s="98"/>
      <c r="EOL24" s="98"/>
      <c r="EOM24" s="98"/>
      <c r="EON24" s="98"/>
      <c r="EOO24" s="98"/>
      <c r="EOP24" s="98"/>
      <c r="EOQ24" s="98"/>
      <c r="EOR24" s="98"/>
      <c r="EOS24" s="98"/>
      <c r="EOT24" s="98"/>
      <c r="EOU24" s="98"/>
      <c r="EOV24" s="98"/>
      <c r="EOW24" s="98"/>
      <c r="EOX24" s="98"/>
      <c r="EOY24" s="98"/>
      <c r="EOZ24" s="98"/>
      <c r="EPA24" s="98"/>
      <c r="EPB24" s="98"/>
      <c r="EPC24" s="98"/>
      <c r="EPD24" s="98"/>
      <c r="EPE24" s="98"/>
      <c r="EPF24" s="98"/>
      <c r="EPG24" s="98"/>
      <c r="EPH24" s="98"/>
      <c r="EPI24" s="98"/>
      <c r="EPJ24" s="98"/>
      <c r="EPK24" s="98"/>
      <c r="EPL24" s="98"/>
      <c r="EPM24" s="98"/>
      <c r="EPN24" s="98"/>
      <c r="EPO24" s="98"/>
      <c r="EPP24" s="98"/>
      <c r="EPQ24" s="98"/>
      <c r="EPR24" s="98"/>
      <c r="EPS24" s="98"/>
      <c r="EPT24" s="98"/>
      <c r="EPU24" s="98"/>
      <c r="EPV24" s="98"/>
      <c r="EPW24" s="98"/>
      <c r="EPX24" s="98"/>
      <c r="EPY24" s="98"/>
      <c r="EPZ24" s="98"/>
      <c r="EQA24" s="98"/>
      <c r="EQB24" s="98"/>
      <c r="EQC24" s="98"/>
      <c r="EQD24" s="98"/>
      <c r="EQE24" s="98"/>
      <c r="EQF24" s="98"/>
      <c r="EQG24" s="98"/>
      <c r="EQH24" s="98"/>
      <c r="EQI24" s="98"/>
      <c r="EQJ24" s="98"/>
      <c r="EQK24" s="98"/>
      <c r="EQL24" s="98"/>
      <c r="EQM24" s="98"/>
      <c r="EQN24" s="98"/>
      <c r="EQO24" s="98"/>
      <c r="EQP24" s="98"/>
      <c r="EQQ24" s="98"/>
      <c r="EQR24" s="98"/>
      <c r="EQS24" s="98"/>
      <c r="EQT24" s="98"/>
      <c r="EQU24" s="98"/>
      <c r="EQV24" s="98"/>
      <c r="EQW24" s="98"/>
      <c r="EQX24" s="98"/>
      <c r="EQY24" s="98"/>
      <c r="EQZ24" s="98"/>
      <c r="ERA24" s="98"/>
      <c r="ERB24" s="98"/>
      <c r="ERC24" s="98"/>
      <c r="ERD24" s="98"/>
      <c r="ERE24" s="98"/>
      <c r="ERF24" s="98"/>
      <c r="ERG24" s="98"/>
      <c r="ERH24" s="98"/>
      <c r="ERI24" s="98"/>
      <c r="ERJ24" s="98"/>
      <c r="ERK24" s="98"/>
      <c r="ERL24" s="98"/>
      <c r="ERM24" s="98"/>
      <c r="ERN24" s="98"/>
      <c r="ERO24" s="98"/>
      <c r="ERP24" s="98"/>
      <c r="ERQ24" s="98"/>
      <c r="ERR24" s="98"/>
      <c r="ERS24" s="98"/>
      <c r="ERT24" s="98"/>
      <c r="ERU24" s="98"/>
      <c r="ERV24" s="98"/>
      <c r="ERW24" s="98"/>
      <c r="ERX24" s="98"/>
      <c r="ERY24" s="98"/>
      <c r="ERZ24" s="98"/>
      <c r="ESA24" s="98"/>
      <c r="ESB24" s="98"/>
      <c r="ESC24" s="98"/>
      <c r="ESD24" s="98"/>
      <c r="ESE24" s="98"/>
      <c r="ESF24" s="98"/>
      <c r="ESG24" s="98"/>
      <c r="ESH24" s="98"/>
      <c r="ESI24" s="98"/>
      <c r="ESJ24" s="98"/>
      <c r="ESK24" s="98"/>
      <c r="ESL24" s="98"/>
      <c r="ESM24" s="98"/>
      <c r="ESN24" s="98"/>
      <c r="ESO24" s="98"/>
      <c r="ESP24" s="98"/>
      <c r="ESQ24" s="98"/>
      <c r="ESR24" s="98"/>
      <c r="ESS24" s="98"/>
      <c r="EST24" s="98"/>
      <c r="ESU24" s="98"/>
      <c r="ESV24" s="98"/>
      <c r="ESW24" s="98"/>
      <c r="ESX24" s="98"/>
      <c r="ESY24" s="98"/>
      <c r="ESZ24" s="98"/>
      <c r="ETA24" s="98"/>
      <c r="ETB24" s="98"/>
      <c r="ETC24" s="98"/>
      <c r="ETD24" s="98"/>
      <c r="ETE24" s="98"/>
      <c r="ETF24" s="98"/>
      <c r="ETG24" s="98"/>
      <c r="ETH24" s="98"/>
      <c r="ETI24" s="98"/>
      <c r="ETJ24" s="98"/>
      <c r="ETK24" s="98"/>
      <c r="ETL24" s="98"/>
      <c r="ETM24" s="98"/>
      <c r="ETN24" s="98"/>
      <c r="ETO24" s="98"/>
      <c r="ETP24" s="98"/>
      <c r="ETQ24" s="98"/>
      <c r="ETR24" s="98"/>
      <c r="ETS24" s="98"/>
      <c r="ETT24" s="98"/>
      <c r="ETU24" s="98"/>
      <c r="ETV24" s="98"/>
      <c r="ETW24" s="98"/>
      <c r="ETX24" s="98"/>
      <c r="ETY24" s="98"/>
      <c r="ETZ24" s="98"/>
      <c r="EUA24" s="98"/>
      <c r="EUB24" s="98"/>
      <c r="EUC24" s="98"/>
      <c r="EUD24" s="98"/>
      <c r="EUE24" s="98"/>
      <c r="EUF24" s="98"/>
      <c r="EUG24" s="98"/>
      <c r="EUH24" s="98"/>
      <c r="EUI24" s="98"/>
      <c r="EUJ24" s="98"/>
      <c r="EUK24" s="98"/>
      <c r="EUL24" s="98"/>
      <c r="EUM24" s="98"/>
      <c r="EUN24" s="98"/>
      <c r="EUO24" s="98"/>
      <c r="EUP24" s="98"/>
      <c r="EUQ24" s="98"/>
      <c r="EUR24" s="98"/>
      <c r="EUS24" s="98"/>
      <c r="EUT24" s="98"/>
      <c r="EUU24" s="98"/>
      <c r="EUV24" s="98"/>
      <c r="EUW24" s="98"/>
      <c r="EUX24" s="98"/>
      <c r="EUY24" s="98"/>
      <c r="EUZ24" s="98"/>
      <c r="EVA24" s="98"/>
      <c r="EVB24" s="98"/>
      <c r="EVC24" s="98"/>
      <c r="EVD24" s="98"/>
      <c r="EVE24" s="98"/>
      <c r="EVF24" s="98"/>
      <c r="EVG24" s="98"/>
      <c r="EVH24" s="98"/>
      <c r="EVI24" s="98"/>
      <c r="EVJ24" s="98"/>
      <c r="EVK24" s="98"/>
      <c r="EVL24" s="98"/>
      <c r="EVM24" s="98"/>
      <c r="EVN24" s="98"/>
      <c r="EVO24" s="98"/>
      <c r="EVP24" s="98"/>
      <c r="EVQ24" s="98"/>
      <c r="EVR24" s="98"/>
      <c r="EVS24" s="98"/>
      <c r="EVT24" s="98"/>
      <c r="EVU24" s="98"/>
      <c r="EVV24" s="98"/>
      <c r="EVW24" s="98"/>
      <c r="EVX24" s="98"/>
      <c r="EVY24" s="98"/>
      <c r="EVZ24" s="98"/>
      <c r="EWA24" s="98"/>
      <c r="EWB24" s="98"/>
      <c r="EWC24" s="98"/>
      <c r="EWD24" s="98"/>
      <c r="EWE24" s="98"/>
      <c r="EWF24" s="98"/>
      <c r="EWG24" s="98"/>
      <c r="EWH24" s="98"/>
      <c r="EWI24" s="98"/>
      <c r="EWJ24" s="98"/>
      <c r="EWK24" s="98"/>
      <c r="EWL24" s="98"/>
      <c r="EWM24" s="98"/>
      <c r="EWN24" s="98"/>
      <c r="EWO24" s="98"/>
      <c r="EWP24" s="98"/>
      <c r="EWQ24" s="98"/>
      <c r="EWR24" s="98"/>
      <c r="EWS24" s="98"/>
      <c r="EWT24" s="98"/>
      <c r="EWU24" s="98"/>
      <c r="EWV24" s="98"/>
      <c r="EWW24" s="98"/>
      <c r="EWX24" s="98"/>
      <c r="EWY24" s="98"/>
      <c r="EWZ24" s="98"/>
      <c r="EXA24" s="98"/>
      <c r="EXB24" s="98"/>
      <c r="EXC24" s="98"/>
      <c r="EXD24" s="98"/>
      <c r="EXE24" s="98"/>
      <c r="EXF24" s="98"/>
      <c r="EXG24" s="98"/>
      <c r="EXH24" s="98"/>
      <c r="EXI24" s="98"/>
      <c r="EXJ24" s="98"/>
      <c r="EXK24" s="98"/>
      <c r="EXL24" s="98"/>
      <c r="EXM24" s="98"/>
      <c r="EXN24" s="98"/>
      <c r="EXO24" s="98"/>
      <c r="EXP24" s="98"/>
      <c r="EXQ24" s="98"/>
      <c r="EXR24" s="98"/>
      <c r="EXS24" s="98"/>
      <c r="EXT24" s="98"/>
      <c r="EXU24" s="98"/>
      <c r="EXV24" s="98"/>
      <c r="EXW24" s="98"/>
      <c r="EXX24" s="98"/>
      <c r="EXY24" s="98"/>
      <c r="EXZ24" s="98"/>
      <c r="EYA24" s="98"/>
      <c r="EYB24" s="98"/>
      <c r="EYC24" s="98"/>
      <c r="EYD24" s="98"/>
      <c r="EYE24" s="98"/>
      <c r="EYF24" s="98"/>
      <c r="EYG24" s="98"/>
      <c r="EYH24" s="98"/>
      <c r="EYI24" s="98"/>
      <c r="EYJ24" s="98"/>
      <c r="EYK24" s="98"/>
      <c r="EYL24" s="98"/>
      <c r="EYM24" s="98"/>
      <c r="EYN24" s="98"/>
      <c r="EYO24" s="98"/>
      <c r="EYP24" s="98"/>
      <c r="EYQ24" s="98"/>
      <c r="EYR24" s="98"/>
      <c r="EYS24" s="98"/>
      <c r="EYT24" s="98"/>
      <c r="EYU24" s="98"/>
      <c r="EYV24" s="98"/>
      <c r="EYW24" s="98"/>
      <c r="EYX24" s="98"/>
      <c r="EYY24" s="98"/>
      <c r="EYZ24" s="98"/>
      <c r="EZA24" s="98"/>
      <c r="EZB24" s="98"/>
      <c r="EZC24" s="98"/>
      <c r="EZD24" s="98"/>
      <c r="EZE24" s="98"/>
      <c r="EZF24" s="98"/>
      <c r="EZG24" s="98"/>
      <c r="EZH24" s="98"/>
      <c r="EZI24" s="98"/>
      <c r="EZJ24" s="98"/>
      <c r="EZK24" s="98"/>
      <c r="EZL24" s="98"/>
      <c r="EZM24" s="98"/>
      <c r="EZN24" s="98"/>
      <c r="EZO24" s="98"/>
      <c r="EZP24" s="98"/>
      <c r="EZQ24" s="98"/>
      <c r="EZR24" s="98"/>
      <c r="EZS24" s="98"/>
      <c r="EZT24" s="98"/>
      <c r="EZU24" s="98"/>
      <c r="EZV24" s="98"/>
      <c r="EZW24" s="98"/>
      <c r="EZX24" s="98"/>
      <c r="EZY24" s="98"/>
      <c r="EZZ24" s="98"/>
      <c r="FAA24" s="98"/>
      <c r="FAB24" s="98"/>
      <c r="FAC24" s="98"/>
      <c r="FAD24" s="98"/>
      <c r="FAE24" s="98"/>
      <c r="FAF24" s="98"/>
      <c r="FAG24" s="98"/>
      <c r="FAH24" s="98"/>
      <c r="FAI24" s="98"/>
      <c r="FAJ24" s="98"/>
      <c r="FAK24" s="98"/>
      <c r="FAL24" s="98"/>
      <c r="FAM24" s="98"/>
      <c r="FAN24" s="98"/>
      <c r="FAO24" s="98"/>
      <c r="FAP24" s="98"/>
      <c r="FAQ24" s="98"/>
      <c r="FAR24" s="98"/>
      <c r="FAS24" s="98"/>
      <c r="FAT24" s="98"/>
      <c r="FAU24" s="98"/>
      <c r="FAV24" s="98"/>
      <c r="FAW24" s="98"/>
      <c r="FAX24" s="98"/>
      <c r="FAY24" s="98"/>
      <c r="FAZ24" s="98"/>
      <c r="FBA24" s="98"/>
      <c r="FBB24" s="98"/>
      <c r="FBC24" s="98"/>
      <c r="FBD24" s="98"/>
      <c r="FBE24" s="98"/>
      <c r="FBF24" s="98"/>
      <c r="FBG24" s="98"/>
      <c r="FBH24" s="98"/>
      <c r="FBI24" s="98"/>
      <c r="FBJ24" s="98"/>
      <c r="FBK24" s="98"/>
      <c r="FBL24" s="98"/>
      <c r="FBM24" s="98"/>
      <c r="FBN24" s="98"/>
      <c r="FBO24" s="98"/>
      <c r="FBP24" s="98"/>
      <c r="FBQ24" s="98"/>
      <c r="FBR24" s="98"/>
      <c r="FBS24" s="98"/>
      <c r="FBT24" s="98"/>
      <c r="FBU24" s="98"/>
      <c r="FBV24" s="98"/>
      <c r="FBW24" s="98"/>
      <c r="FBX24" s="98"/>
      <c r="FBY24" s="98"/>
      <c r="FBZ24" s="98"/>
      <c r="FCA24" s="98"/>
      <c r="FCB24" s="98"/>
      <c r="FCC24" s="98"/>
      <c r="FCD24" s="98"/>
      <c r="FCE24" s="98"/>
      <c r="FCF24" s="98"/>
      <c r="FCG24" s="98"/>
      <c r="FCH24" s="98"/>
      <c r="FCI24" s="98"/>
      <c r="FCJ24" s="98"/>
      <c r="FCK24" s="98"/>
      <c r="FCL24" s="98"/>
      <c r="FCM24" s="98"/>
      <c r="FCN24" s="98"/>
      <c r="FCO24" s="98"/>
      <c r="FCP24" s="98"/>
      <c r="FCQ24" s="98"/>
      <c r="FCR24" s="98"/>
      <c r="FCS24" s="98"/>
      <c r="FCT24" s="98"/>
      <c r="FCU24" s="98"/>
      <c r="FCV24" s="98"/>
      <c r="FCW24" s="98"/>
      <c r="FCX24" s="98"/>
      <c r="FCY24" s="98"/>
      <c r="FCZ24" s="98"/>
      <c r="FDA24" s="98"/>
      <c r="FDB24" s="98"/>
      <c r="FDC24" s="98"/>
      <c r="FDD24" s="98"/>
      <c r="FDE24" s="98"/>
      <c r="FDF24" s="98"/>
      <c r="FDG24" s="98"/>
      <c r="FDH24" s="98"/>
      <c r="FDI24" s="98"/>
      <c r="FDJ24" s="98"/>
      <c r="FDK24" s="98"/>
      <c r="FDL24" s="98"/>
      <c r="FDM24" s="98"/>
      <c r="FDN24" s="98"/>
      <c r="FDO24" s="98"/>
      <c r="FDP24" s="98"/>
      <c r="FDQ24" s="98"/>
      <c r="FDR24" s="98"/>
      <c r="FDS24" s="98"/>
      <c r="FDT24" s="98"/>
      <c r="FDU24" s="98"/>
      <c r="FDV24" s="98"/>
      <c r="FDW24" s="98"/>
      <c r="FDX24" s="98"/>
      <c r="FDY24" s="98"/>
      <c r="FDZ24" s="98"/>
      <c r="FEA24" s="98"/>
      <c r="FEB24" s="98"/>
      <c r="FEC24" s="98"/>
      <c r="FED24" s="98"/>
      <c r="FEE24" s="98"/>
      <c r="FEF24" s="98"/>
      <c r="FEG24" s="98"/>
      <c r="FEH24" s="98"/>
      <c r="FEI24" s="98"/>
      <c r="FEJ24" s="98"/>
      <c r="FEK24" s="98"/>
      <c r="FEL24" s="98"/>
      <c r="FEM24" s="98"/>
      <c r="FEN24" s="98"/>
      <c r="FEO24" s="98"/>
      <c r="FEP24" s="98"/>
      <c r="FEQ24" s="98"/>
      <c r="FER24" s="98"/>
      <c r="FES24" s="98"/>
      <c r="FET24" s="98"/>
      <c r="FEU24" s="98"/>
      <c r="FEV24" s="98"/>
      <c r="FEW24" s="98"/>
      <c r="FEX24" s="98"/>
      <c r="FEY24" s="98"/>
      <c r="FEZ24" s="98"/>
      <c r="FFA24" s="98"/>
      <c r="FFB24" s="98"/>
      <c r="FFC24" s="98"/>
      <c r="FFD24" s="98"/>
      <c r="FFE24" s="98"/>
      <c r="FFF24" s="98"/>
      <c r="FFG24" s="98"/>
      <c r="FFH24" s="98"/>
      <c r="FFI24" s="98"/>
      <c r="FFJ24" s="98"/>
      <c r="FFK24" s="98"/>
      <c r="FFL24" s="98"/>
      <c r="FFM24" s="98"/>
      <c r="FFN24" s="98"/>
      <c r="FFO24" s="98"/>
      <c r="FFP24" s="98"/>
      <c r="FFQ24" s="98"/>
      <c r="FFR24" s="98"/>
      <c r="FFS24" s="98"/>
      <c r="FFT24" s="98"/>
      <c r="FFU24" s="98"/>
      <c r="FFV24" s="98"/>
      <c r="FFW24" s="98"/>
      <c r="FFX24" s="98"/>
      <c r="FFY24" s="98"/>
      <c r="FFZ24" s="98"/>
      <c r="FGA24" s="98"/>
      <c r="FGB24" s="98"/>
      <c r="FGC24" s="98"/>
      <c r="FGD24" s="98"/>
      <c r="FGE24" s="98"/>
      <c r="FGF24" s="98"/>
      <c r="FGG24" s="98"/>
      <c r="FGH24" s="98"/>
      <c r="FGI24" s="98"/>
      <c r="FGJ24" s="98"/>
      <c r="FGK24" s="98"/>
      <c r="FGL24" s="98"/>
      <c r="FGM24" s="98"/>
      <c r="FGN24" s="98"/>
      <c r="FGO24" s="98"/>
      <c r="FGP24" s="98"/>
      <c r="FGQ24" s="98"/>
      <c r="FGR24" s="98"/>
      <c r="FGS24" s="98"/>
      <c r="FGT24" s="98"/>
      <c r="FGU24" s="98"/>
      <c r="FGV24" s="98"/>
      <c r="FGW24" s="98"/>
      <c r="FGX24" s="98"/>
      <c r="FGY24" s="98"/>
      <c r="FGZ24" s="98"/>
      <c r="FHA24" s="98"/>
      <c r="FHB24" s="98"/>
      <c r="FHC24" s="98"/>
      <c r="FHD24" s="98"/>
      <c r="FHE24" s="98"/>
      <c r="FHF24" s="98"/>
      <c r="FHG24" s="98"/>
      <c r="FHH24" s="98"/>
      <c r="FHI24" s="98"/>
      <c r="FHJ24" s="98"/>
      <c r="FHK24" s="98"/>
      <c r="FHL24" s="98"/>
      <c r="FHM24" s="98"/>
      <c r="FHN24" s="98"/>
      <c r="FHO24" s="98"/>
      <c r="FHP24" s="98"/>
      <c r="FHQ24" s="98"/>
      <c r="FHR24" s="98"/>
      <c r="FHS24" s="98"/>
      <c r="FHT24" s="98"/>
      <c r="FHU24" s="98"/>
      <c r="FHV24" s="98"/>
      <c r="FHW24" s="98"/>
      <c r="FHX24" s="98"/>
      <c r="FHY24" s="98"/>
      <c r="FHZ24" s="98"/>
      <c r="FIA24" s="98"/>
      <c r="FIB24" s="98"/>
      <c r="FIC24" s="98"/>
      <c r="FID24" s="98"/>
      <c r="FIE24" s="98"/>
      <c r="FIF24" s="98"/>
      <c r="FIG24" s="98"/>
      <c r="FIH24" s="98"/>
      <c r="FII24" s="98"/>
      <c r="FIJ24" s="98"/>
      <c r="FIK24" s="98"/>
      <c r="FIL24" s="98"/>
      <c r="FIM24" s="98"/>
      <c r="FIN24" s="98"/>
      <c r="FIO24" s="98"/>
      <c r="FIP24" s="98"/>
      <c r="FIQ24" s="98"/>
      <c r="FIR24" s="98"/>
      <c r="FIS24" s="98"/>
      <c r="FIT24" s="98"/>
      <c r="FIU24" s="98"/>
      <c r="FIV24" s="98"/>
      <c r="FIW24" s="98"/>
      <c r="FIX24" s="98"/>
      <c r="FIY24" s="98"/>
      <c r="FIZ24" s="98"/>
      <c r="FJA24" s="98"/>
      <c r="FJB24" s="98"/>
      <c r="FJC24" s="98"/>
      <c r="FJD24" s="98"/>
      <c r="FJE24" s="98"/>
      <c r="FJF24" s="98"/>
      <c r="FJG24" s="98"/>
      <c r="FJH24" s="98"/>
      <c r="FJI24" s="98"/>
      <c r="FJJ24" s="98"/>
      <c r="FJK24" s="98"/>
      <c r="FJL24" s="98"/>
      <c r="FJM24" s="98"/>
      <c r="FJN24" s="98"/>
      <c r="FJO24" s="98"/>
      <c r="FJP24" s="98"/>
      <c r="FJQ24" s="98"/>
      <c r="FJR24" s="98"/>
      <c r="FJS24" s="98"/>
      <c r="FJT24" s="98"/>
      <c r="FJU24" s="98"/>
      <c r="FJV24" s="98"/>
      <c r="FJW24" s="98"/>
      <c r="FJX24" s="98"/>
      <c r="FJY24" s="98"/>
      <c r="FJZ24" s="98"/>
      <c r="FKA24" s="98"/>
      <c r="FKB24" s="98"/>
      <c r="FKC24" s="98"/>
      <c r="FKD24" s="98"/>
      <c r="FKE24" s="98"/>
      <c r="FKF24" s="98"/>
      <c r="FKG24" s="98"/>
      <c r="FKH24" s="98"/>
      <c r="FKI24" s="98"/>
      <c r="FKJ24" s="98"/>
      <c r="FKK24" s="98"/>
      <c r="FKL24" s="98"/>
      <c r="FKM24" s="98"/>
      <c r="FKN24" s="98"/>
      <c r="FKO24" s="98"/>
      <c r="FKP24" s="98"/>
      <c r="FKQ24" s="98"/>
      <c r="FKR24" s="98"/>
      <c r="FKS24" s="98"/>
      <c r="FKT24" s="98"/>
      <c r="FKU24" s="98"/>
      <c r="FKV24" s="98"/>
      <c r="FKW24" s="98"/>
      <c r="FKX24" s="98"/>
      <c r="FKY24" s="98"/>
      <c r="FKZ24" s="98"/>
      <c r="FLA24" s="98"/>
      <c r="FLB24" s="98"/>
      <c r="FLC24" s="98"/>
      <c r="FLD24" s="98"/>
      <c r="FLE24" s="98"/>
      <c r="FLF24" s="98"/>
      <c r="FLG24" s="98"/>
      <c r="FLH24" s="98"/>
      <c r="FLI24" s="98"/>
      <c r="FLJ24" s="98"/>
      <c r="FLK24" s="98"/>
      <c r="FLL24" s="98"/>
      <c r="FLM24" s="98"/>
      <c r="FLN24" s="98"/>
      <c r="FLO24" s="98"/>
      <c r="FLP24" s="98"/>
      <c r="FLQ24" s="98"/>
      <c r="FLR24" s="98"/>
      <c r="FLS24" s="98"/>
      <c r="FLT24" s="98"/>
      <c r="FLU24" s="98"/>
      <c r="FLV24" s="98"/>
      <c r="FLW24" s="98"/>
      <c r="FLX24" s="98"/>
      <c r="FLY24" s="98"/>
      <c r="FLZ24" s="98"/>
      <c r="FMA24" s="98"/>
      <c r="FMB24" s="98"/>
      <c r="FMC24" s="98"/>
      <c r="FMD24" s="98"/>
      <c r="FME24" s="98"/>
      <c r="FMF24" s="98"/>
      <c r="FMG24" s="98"/>
      <c r="FMH24" s="98"/>
      <c r="FMI24" s="98"/>
      <c r="FMJ24" s="98"/>
      <c r="FMK24" s="98"/>
      <c r="FML24" s="98"/>
      <c r="FMM24" s="98"/>
      <c r="FMN24" s="98"/>
      <c r="FMO24" s="98"/>
      <c r="FMP24" s="98"/>
      <c r="FMQ24" s="98"/>
      <c r="FMR24" s="98"/>
      <c r="FMS24" s="98"/>
      <c r="FMT24" s="98"/>
      <c r="FMU24" s="98"/>
      <c r="FMV24" s="98"/>
      <c r="FMW24" s="98"/>
      <c r="FMX24" s="98"/>
      <c r="FMY24" s="98"/>
      <c r="FMZ24" s="98"/>
      <c r="FNA24" s="98"/>
      <c r="FNB24" s="98"/>
      <c r="FNC24" s="98"/>
      <c r="FND24" s="98"/>
      <c r="FNE24" s="98"/>
      <c r="FNF24" s="98"/>
      <c r="FNG24" s="98"/>
      <c r="FNH24" s="98"/>
      <c r="FNI24" s="98"/>
      <c r="FNJ24" s="98"/>
      <c r="FNK24" s="98"/>
      <c r="FNL24" s="98"/>
      <c r="FNM24" s="98"/>
      <c r="FNN24" s="98"/>
      <c r="FNO24" s="98"/>
      <c r="FNP24" s="98"/>
      <c r="FNQ24" s="98"/>
      <c r="FNR24" s="98"/>
      <c r="FNS24" s="98"/>
      <c r="FNT24" s="98"/>
      <c r="FNU24" s="98"/>
      <c r="FNV24" s="98"/>
      <c r="FNW24" s="98"/>
      <c r="FNX24" s="98"/>
      <c r="FNY24" s="98"/>
      <c r="FNZ24" s="98"/>
      <c r="FOA24" s="98"/>
      <c r="FOB24" s="98"/>
      <c r="FOC24" s="98"/>
      <c r="FOD24" s="98"/>
      <c r="FOE24" s="98"/>
      <c r="FOF24" s="98"/>
      <c r="FOG24" s="98"/>
      <c r="FOH24" s="98"/>
      <c r="FOI24" s="98"/>
      <c r="FOJ24" s="98"/>
      <c r="FOK24" s="98"/>
      <c r="FOL24" s="98"/>
      <c r="FOM24" s="98"/>
      <c r="FON24" s="98"/>
      <c r="FOO24" s="98"/>
      <c r="FOP24" s="98"/>
      <c r="FOQ24" s="98"/>
      <c r="FOR24" s="98"/>
      <c r="FOS24" s="98"/>
      <c r="FOT24" s="98"/>
      <c r="FOU24" s="98"/>
      <c r="FOV24" s="98"/>
      <c r="FOW24" s="98"/>
      <c r="FOX24" s="98"/>
      <c r="FOY24" s="98"/>
      <c r="FOZ24" s="98"/>
      <c r="FPA24" s="98"/>
      <c r="FPB24" s="98"/>
      <c r="FPC24" s="98"/>
      <c r="FPD24" s="98"/>
      <c r="FPE24" s="98"/>
      <c r="FPF24" s="98"/>
      <c r="FPG24" s="98"/>
      <c r="FPH24" s="98"/>
      <c r="FPI24" s="98"/>
      <c r="FPJ24" s="98"/>
      <c r="FPK24" s="98"/>
      <c r="FPL24" s="98"/>
      <c r="FPM24" s="98"/>
      <c r="FPN24" s="98"/>
      <c r="FPO24" s="98"/>
      <c r="FPP24" s="98"/>
      <c r="FPQ24" s="98"/>
      <c r="FPR24" s="98"/>
      <c r="FPS24" s="98"/>
      <c r="FPT24" s="98"/>
      <c r="FPU24" s="98"/>
      <c r="FPV24" s="98"/>
      <c r="FPW24" s="98"/>
      <c r="FPX24" s="98"/>
      <c r="FPY24" s="98"/>
      <c r="FPZ24" s="98"/>
      <c r="FQA24" s="98"/>
      <c r="FQB24" s="98"/>
      <c r="FQC24" s="98"/>
      <c r="FQD24" s="98"/>
      <c r="FQE24" s="98"/>
      <c r="FQF24" s="98"/>
      <c r="FQG24" s="98"/>
      <c r="FQH24" s="98"/>
      <c r="FQI24" s="98"/>
      <c r="FQJ24" s="98"/>
      <c r="FQK24" s="98"/>
      <c r="FQL24" s="98"/>
      <c r="FQM24" s="98"/>
      <c r="FQN24" s="98"/>
      <c r="FQO24" s="98"/>
      <c r="FQP24" s="98"/>
      <c r="FQQ24" s="98"/>
      <c r="FQR24" s="98"/>
      <c r="FQS24" s="98"/>
      <c r="FQT24" s="98"/>
      <c r="FQU24" s="98"/>
      <c r="FQV24" s="98"/>
      <c r="FQW24" s="98"/>
      <c r="FQX24" s="98"/>
      <c r="FQY24" s="98"/>
      <c r="FQZ24" s="98"/>
      <c r="FRA24" s="98"/>
      <c r="FRB24" s="98"/>
      <c r="FRC24" s="98"/>
      <c r="FRD24" s="98"/>
      <c r="FRE24" s="98"/>
      <c r="FRF24" s="98"/>
      <c r="FRG24" s="98"/>
      <c r="FRH24" s="98"/>
      <c r="FRI24" s="98"/>
      <c r="FRJ24" s="98"/>
      <c r="FRK24" s="98"/>
      <c r="FRL24" s="98"/>
      <c r="FRM24" s="98"/>
      <c r="FRN24" s="98"/>
      <c r="FRO24" s="98"/>
      <c r="FRP24" s="98"/>
      <c r="FRQ24" s="98"/>
      <c r="FRR24" s="98"/>
      <c r="FRS24" s="98"/>
      <c r="FRT24" s="98"/>
      <c r="FRU24" s="98"/>
      <c r="FRV24" s="98"/>
      <c r="FRW24" s="98"/>
      <c r="FRX24" s="98"/>
      <c r="FRY24" s="98"/>
      <c r="FRZ24" s="98"/>
      <c r="FSA24" s="98"/>
      <c r="FSB24" s="98"/>
      <c r="FSC24" s="98"/>
      <c r="FSD24" s="98"/>
      <c r="FSE24" s="98"/>
      <c r="FSF24" s="98"/>
      <c r="FSG24" s="98"/>
      <c r="FSH24" s="98"/>
      <c r="FSI24" s="98"/>
      <c r="FSJ24" s="98"/>
      <c r="FSK24" s="98"/>
      <c r="FSL24" s="98"/>
      <c r="FSM24" s="98"/>
      <c r="FSN24" s="98"/>
      <c r="FSO24" s="98"/>
      <c r="FSP24" s="98"/>
      <c r="FSQ24" s="98"/>
      <c r="FSR24" s="98"/>
      <c r="FSS24" s="98"/>
      <c r="FST24" s="98"/>
      <c r="FSU24" s="98"/>
      <c r="FSV24" s="98"/>
      <c r="FSW24" s="98"/>
      <c r="FSX24" s="98"/>
      <c r="FSY24" s="98"/>
      <c r="FSZ24" s="98"/>
      <c r="FTA24" s="98"/>
      <c r="FTB24" s="98"/>
      <c r="FTC24" s="98"/>
      <c r="FTD24" s="98"/>
      <c r="FTE24" s="98"/>
      <c r="FTF24" s="98"/>
      <c r="FTG24" s="98"/>
      <c r="FTH24" s="98"/>
      <c r="FTI24" s="98"/>
      <c r="FTJ24" s="98"/>
      <c r="FTK24" s="98"/>
      <c r="FTL24" s="98"/>
      <c r="FTM24" s="98"/>
      <c r="FTN24" s="98"/>
      <c r="FTO24" s="98"/>
      <c r="FTP24" s="98"/>
      <c r="FTQ24" s="98"/>
      <c r="FTR24" s="98"/>
      <c r="FTS24" s="98"/>
      <c r="FTT24" s="98"/>
      <c r="FTU24" s="98"/>
      <c r="FTV24" s="98"/>
      <c r="FTW24" s="98"/>
      <c r="FTX24" s="98"/>
      <c r="FTY24" s="98"/>
      <c r="FTZ24" s="98"/>
      <c r="FUA24" s="98"/>
      <c r="FUB24" s="98"/>
      <c r="FUC24" s="98"/>
      <c r="FUD24" s="98"/>
      <c r="FUE24" s="98"/>
      <c r="FUF24" s="98"/>
      <c r="FUG24" s="98"/>
      <c r="FUH24" s="98"/>
      <c r="FUI24" s="98"/>
      <c r="FUJ24" s="98"/>
      <c r="FUK24" s="98"/>
      <c r="FUL24" s="98"/>
      <c r="FUM24" s="98"/>
      <c r="FUN24" s="98"/>
      <c r="FUO24" s="98"/>
      <c r="FUP24" s="98"/>
      <c r="FUQ24" s="98"/>
      <c r="FUR24" s="98"/>
      <c r="FUS24" s="98"/>
      <c r="FUT24" s="98"/>
      <c r="FUU24" s="98"/>
      <c r="FUV24" s="98"/>
      <c r="FUW24" s="98"/>
      <c r="FUX24" s="98"/>
      <c r="FUY24" s="98"/>
      <c r="FUZ24" s="98"/>
      <c r="FVA24" s="98"/>
      <c r="FVB24" s="98"/>
      <c r="FVC24" s="98"/>
      <c r="FVD24" s="98"/>
      <c r="FVE24" s="98"/>
      <c r="FVF24" s="98"/>
      <c r="FVG24" s="98"/>
      <c r="FVH24" s="98"/>
      <c r="FVI24" s="98"/>
      <c r="FVJ24" s="98"/>
      <c r="FVK24" s="98"/>
      <c r="FVL24" s="98"/>
      <c r="FVM24" s="98"/>
      <c r="FVN24" s="98"/>
      <c r="FVO24" s="98"/>
      <c r="FVP24" s="98"/>
      <c r="FVQ24" s="98"/>
      <c r="FVR24" s="98"/>
      <c r="FVS24" s="98"/>
      <c r="FVT24" s="98"/>
      <c r="FVU24" s="98"/>
      <c r="FVV24" s="98"/>
      <c r="FVW24" s="98"/>
      <c r="FVX24" s="98"/>
      <c r="FVY24" s="98"/>
      <c r="FVZ24" s="98"/>
      <c r="FWA24" s="98"/>
      <c r="FWB24" s="98"/>
      <c r="FWC24" s="98"/>
      <c r="FWD24" s="98"/>
      <c r="FWE24" s="98"/>
      <c r="FWF24" s="98"/>
      <c r="FWG24" s="98"/>
      <c r="FWH24" s="98"/>
      <c r="FWI24" s="98"/>
      <c r="FWJ24" s="98"/>
      <c r="FWK24" s="98"/>
      <c r="FWL24" s="98"/>
      <c r="FWM24" s="98"/>
      <c r="FWN24" s="98"/>
      <c r="FWO24" s="98"/>
      <c r="FWP24" s="98"/>
      <c r="FWQ24" s="98"/>
      <c r="FWR24" s="98"/>
      <c r="FWS24" s="98"/>
      <c r="FWT24" s="98"/>
      <c r="FWU24" s="98"/>
      <c r="FWV24" s="98"/>
      <c r="FWW24" s="98"/>
      <c r="FWX24" s="98"/>
      <c r="FWY24" s="98"/>
      <c r="FWZ24" s="98"/>
      <c r="FXA24" s="98"/>
      <c r="FXB24" s="98"/>
      <c r="FXC24" s="98"/>
      <c r="FXD24" s="98"/>
      <c r="FXE24" s="98"/>
      <c r="FXF24" s="98"/>
      <c r="FXG24" s="98"/>
      <c r="FXH24" s="98"/>
      <c r="FXI24" s="98"/>
      <c r="FXJ24" s="98"/>
      <c r="FXK24" s="98"/>
      <c r="FXL24" s="98"/>
      <c r="FXM24" s="98"/>
      <c r="FXN24" s="98"/>
      <c r="FXO24" s="98"/>
      <c r="FXP24" s="98"/>
      <c r="FXQ24" s="98"/>
      <c r="FXR24" s="98"/>
      <c r="FXS24" s="98"/>
      <c r="FXT24" s="98"/>
      <c r="FXU24" s="98"/>
      <c r="FXV24" s="98"/>
      <c r="FXW24" s="98"/>
      <c r="FXX24" s="98"/>
      <c r="FXY24" s="98"/>
      <c r="FXZ24" s="98"/>
      <c r="FYA24" s="98"/>
      <c r="FYB24" s="98"/>
      <c r="FYC24" s="98"/>
      <c r="FYD24" s="98"/>
      <c r="FYE24" s="98"/>
      <c r="FYF24" s="98"/>
      <c r="FYG24" s="98"/>
      <c r="FYH24" s="98"/>
      <c r="FYI24" s="98"/>
      <c r="FYJ24" s="98"/>
      <c r="FYK24" s="98"/>
      <c r="FYL24" s="98"/>
      <c r="FYM24" s="98"/>
      <c r="FYN24" s="98"/>
      <c r="FYO24" s="98"/>
      <c r="FYP24" s="98"/>
      <c r="FYQ24" s="98"/>
      <c r="FYR24" s="98"/>
      <c r="FYS24" s="98"/>
      <c r="FYT24" s="98"/>
      <c r="FYU24" s="98"/>
      <c r="FYV24" s="98"/>
      <c r="FYW24" s="98"/>
      <c r="FYX24" s="98"/>
      <c r="FYY24" s="98"/>
      <c r="FYZ24" s="98"/>
      <c r="FZA24" s="98"/>
      <c r="FZB24" s="98"/>
      <c r="FZC24" s="98"/>
      <c r="FZD24" s="98"/>
      <c r="FZE24" s="98"/>
      <c r="FZF24" s="98"/>
      <c r="FZG24" s="98"/>
      <c r="FZH24" s="98"/>
      <c r="FZI24" s="98"/>
      <c r="FZJ24" s="98"/>
      <c r="FZK24" s="98"/>
      <c r="FZL24" s="98"/>
      <c r="FZM24" s="98"/>
      <c r="FZN24" s="98"/>
      <c r="FZO24" s="98"/>
      <c r="FZP24" s="98"/>
      <c r="FZQ24" s="98"/>
      <c r="FZR24" s="98"/>
      <c r="FZS24" s="98"/>
      <c r="FZT24" s="98"/>
      <c r="FZU24" s="98"/>
      <c r="FZV24" s="98"/>
      <c r="FZW24" s="98"/>
      <c r="FZX24" s="98"/>
      <c r="FZY24" s="98"/>
      <c r="FZZ24" s="98"/>
      <c r="GAA24" s="98"/>
      <c r="GAB24" s="98"/>
      <c r="GAC24" s="98"/>
      <c r="GAD24" s="98"/>
      <c r="GAE24" s="98"/>
      <c r="GAF24" s="98"/>
      <c r="GAG24" s="98"/>
      <c r="GAH24" s="98"/>
      <c r="GAI24" s="98"/>
      <c r="GAJ24" s="98"/>
      <c r="GAK24" s="98"/>
      <c r="GAL24" s="98"/>
      <c r="GAM24" s="98"/>
      <c r="GAN24" s="98"/>
      <c r="GAO24" s="98"/>
      <c r="GAP24" s="98"/>
      <c r="GAQ24" s="98"/>
      <c r="GAR24" s="98"/>
      <c r="GAS24" s="98"/>
      <c r="GAT24" s="98"/>
      <c r="GAU24" s="98"/>
      <c r="GAV24" s="98"/>
      <c r="GAW24" s="98"/>
      <c r="GAX24" s="98"/>
      <c r="GAY24" s="98"/>
      <c r="GAZ24" s="98"/>
      <c r="GBA24" s="98"/>
      <c r="GBB24" s="98"/>
      <c r="GBC24" s="98"/>
      <c r="GBD24" s="98"/>
      <c r="GBE24" s="98"/>
      <c r="GBF24" s="98"/>
      <c r="GBG24" s="98"/>
      <c r="GBH24" s="98"/>
      <c r="GBI24" s="98"/>
      <c r="GBJ24" s="98"/>
      <c r="GBK24" s="98"/>
      <c r="GBL24" s="98"/>
      <c r="GBM24" s="98"/>
      <c r="GBN24" s="98"/>
      <c r="GBO24" s="98"/>
      <c r="GBP24" s="98"/>
      <c r="GBQ24" s="98"/>
      <c r="GBR24" s="98"/>
      <c r="GBS24" s="98"/>
      <c r="GBT24" s="98"/>
      <c r="GBU24" s="98"/>
      <c r="GBV24" s="98"/>
      <c r="GBW24" s="98"/>
      <c r="GBX24" s="98"/>
      <c r="GBY24" s="98"/>
      <c r="GBZ24" s="98"/>
      <c r="GCA24" s="98"/>
      <c r="GCB24" s="98"/>
      <c r="GCC24" s="98"/>
      <c r="GCD24" s="98"/>
      <c r="GCE24" s="98"/>
      <c r="GCF24" s="98"/>
      <c r="GCG24" s="98"/>
      <c r="GCH24" s="98"/>
      <c r="GCI24" s="98"/>
      <c r="GCJ24" s="98"/>
      <c r="GCK24" s="98"/>
      <c r="GCL24" s="98"/>
      <c r="GCM24" s="98"/>
      <c r="GCN24" s="98"/>
      <c r="GCO24" s="98"/>
      <c r="GCP24" s="98"/>
      <c r="GCQ24" s="98"/>
      <c r="GCR24" s="98"/>
      <c r="GCS24" s="98"/>
      <c r="GCT24" s="98"/>
      <c r="GCU24" s="98"/>
      <c r="GCV24" s="98"/>
      <c r="GCW24" s="98"/>
      <c r="GCX24" s="98"/>
      <c r="GCY24" s="98"/>
      <c r="GCZ24" s="98"/>
      <c r="GDA24" s="98"/>
      <c r="GDB24" s="98"/>
      <c r="GDC24" s="98"/>
      <c r="GDD24" s="98"/>
      <c r="GDE24" s="98"/>
      <c r="GDF24" s="98"/>
      <c r="GDG24" s="98"/>
      <c r="GDH24" s="98"/>
      <c r="GDI24" s="98"/>
      <c r="GDJ24" s="98"/>
      <c r="GDK24" s="98"/>
      <c r="GDL24" s="98"/>
      <c r="GDM24" s="98"/>
      <c r="GDN24" s="98"/>
      <c r="GDO24" s="98"/>
      <c r="GDP24" s="98"/>
      <c r="GDQ24" s="98"/>
      <c r="GDR24" s="98"/>
      <c r="GDS24" s="98"/>
      <c r="GDT24" s="98"/>
      <c r="GDU24" s="98"/>
      <c r="GDV24" s="98"/>
      <c r="GDW24" s="98"/>
      <c r="GDX24" s="98"/>
      <c r="GDY24" s="98"/>
      <c r="GDZ24" s="98"/>
      <c r="GEA24" s="98"/>
      <c r="GEB24" s="98"/>
      <c r="GEC24" s="98"/>
      <c r="GED24" s="98"/>
      <c r="GEE24" s="98"/>
      <c r="GEF24" s="98"/>
      <c r="GEG24" s="98"/>
      <c r="GEH24" s="98"/>
      <c r="GEI24" s="98"/>
      <c r="GEJ24" s="98"/>
      <c r="GEK24" s="98"/>
      <c r="GEL24" s="98"/>
      <c r="GEM24" s="98"/>
      <c r="GEN24" s="98"/>
      <c r="GEO24" s="98"/>
      <c r="GEP24" s="98"/>
      <c r="GEQ24" s="98"/>
      <c r="GER24" s="98"/>
      <c r="GES24" s="98"/>
      <c r="GET24" s="98"/>
      <c r="GEU24" s="98"/>
      <c r="GEV24" s="98"/>
      <c r="GEW24" s="98"/>
      <c r="GEX24" s="98"/>
      <c r="GEY24" s="98"/>
      <c r="GEZ24" s="98"/>
      <c r="GFA24" s="98"/>
      <c r="GFB24" s="98"/>
      <c r="GFC24" s="98"/>
      <c r="GFD24" s="98"/>
      <c r="GFE24" s="98"/>
      <c r="GFF24" s="98"/>
      <c r="GFG24" s="98"/>
      <c r="GFH24" s="98"/>
      <c r="GFI24" s="98"/>
      <c r="GFJ24" s="98"/>
      <c r="GFK24" s="98"/>
      <c r="GFL24" s="98"/>
      <c r="GFM24" s="98"/>
      <c r="GFN24" s="98"/>
      <c r="GFO24" s="98"/>
      <c r="GFP24" s="98"/>
      <c r="GFQ24" s="98"/>
      <c r="GFR24" s="98"/>
      <c r="GFS24" s="98"/>
      <c r="GFT24" s="98"/>
      <c r="GFU24" s="98"/>
      <c r="GFV24" s="98"/>
      <c r="GFW24" s="98"/>
      <c r="GFX24" s="98"/>
      <c r="GFY24" s="98"/>
      <c r="GFZ24" s="98"/>
      <c r="GGA24" s="98"/>
      <c r="GGB24" s="98"/>
      <c r="GGC24" s="98"/>
      <c r="GGD24" s="98"/>
      <c r="GGE24" s="98"/>
      <c r="GGF24" s="98"/>
      <c r="GGG24" s="98"/>
      <c r="GGH24" s="98"/>
      <c r="GGI24" s="98"/>
      <c r="GGJ24" s="98"/>
      <c r="GGK24" s="98"/>
      <c r="GGL24" s="98"/>
      <c r="GGM24" s="98"/>
      <c r="GGN24" s="98"/>
      <c r="GGO24" s="98"/>
      <c r="GGP24" s="98"/>
      <c r="GGQ24" s="98"/>
      <c r="GGR24" s="98"/>
      <c r="GGS24" s="98"/>
      <c r="GGT24" s="98"/>
      <c r="GGU24" s="98"/>
      <c r="GGV24" s="98"/>
      <c r="GGW24" s="98"/>
      <c r="GGX24" s="98"/>
      <c r="GGY24" s="98"/>
      <c r="GGZ24" s="98"/>
      <c r="GHA24" s="98"/>
      <c r="GHB24" s="98"/>
      <c r="GHC24" s="98"/>
      <c r="GHD24" s="98"/>
      <c r="GHE24" s="98"/>
      <c r="GHF24" s="98"/>
      <c r="GHG24" s="98"/>
      <c r="GHH24" s="98"/>
      <c r="GHI24" s="98"/>
      <c r="GHJ24" s="98"/>
      <c r="GHK24" s="98"/>
      <c r="GHL24" s="98"/>
      <c r="GHM24" s="98"/>
      <c r="GHN24" s="98"/>
      <c r="GHO24" s="98"/>
      <c r="GHP24" s="98"/>
      <c r="GHQ24" s="98"/>
      <c r="GHR24" s="98"/>
      <c r="GHS24" s="98"/>
      <c r="GHT24" s="98"/>
      <c r="GHU24" s="98"/>
      <c r="GHV24" s="98"/>
      <c r="GHW24" s="98"/>
      <c r="GHX24" s="98"/>
      <c r="GHY24" s="98"/>
      <c r="GHZ24" s="98"/>
      <c r="GIA24" s="98"/>
      <c r="GIB24" s="98"/>
      <c r="GIC24" s="98"/>
      <c r="GID24" s="98"/>
      <c r="GIE24" s="98"/>
      <c r="GIF24" s="98"/>
      <c r="GIG24" s="98"/>
      <c r="GIH24" s="98"/>
      <c r="GII24" s="98"/>
      <c r="GIJ24" s="98"/>
      <c r="GIK24" s="98"/>
      <c r="GIL24" s="98"/>
      <c r="GIM24" s="98"/>
      <c r="GIN24" s="98"/>
      <c r="GIO24" s="98"/>
      <c r="GIP24" s="98"/>
      <c r="GIQ24" s="98"/>
      <c r="GIR24" s="98"/>
      <c r="GIS24" s="98"/>
      <c r="GIT24" s="98"/>
      <c r="GIU24" s="98"/>
      <c r="GIV24" s="98"/>
      <c r="GIW24" s="98"/>
      <c r="GIX24" s="98"/>
      <c r="GIY24" s="98"/>
      <c r="GIZ24" s="98"/>
      <c r="GJA24" s="98"/>
      <c r="GJB24" s="98"/>
      <c r="GJC24" s="98"/>
      <c r="GJD24" s="98"/>
      <c r="GJE24" s="98"/>
      <c r="GJF24" s="98"/>
      <c r="GJG24" s="98"/>
      <c r="GJH24" s="98"/>
      <c r="GJI24" s="98"/>
      <c r="GJJ24" s="98"/>
      <c r="GJK24" s="98"/>
      <c r="GJL24" s="98"/>
      <c r="GJM24" s="98"/>
      <c r="GJN24" s="98"/>
      <c r="GJO24" s="98"/>
      <c r="GJP24" s="98"/>
      <c r="GJQ24" s="98"/>
      <c r="GJR24" s="98"/>
      <c r="GJS24" s="98"/>
      <c r="GJT24" s="98"/>
      <c r="GJU24" s="98"/>
      <c r="GJV24" s="98"/>
      <c r="GJW24" s="98"/>
      <c r="GJX24" s="98"/>
      <c r="GJY24" s="98"/>
      <c r="GJZ24" s="98"/>
      <c r="GKA24" s="98"/>
      <c r="GKB24" s="98"/>
      <c r="GKC24" s="98"/>
      <c r="GKD24" s="98"/>
      <c r="GKE24" s="98"/>
      <c r="GKF24" s="98"/>
      <c r="GKG24" s="98"/>
      <c r="GKH24" s="98"/>
      <c r="GKI24" s="98"/>
      <c r="GKJ24" s="98"/>
      <c r="GKK24" s="98"/>
      <c r="GKL24" s="98"/>
      <c r="GKM24" s="98"/>
      <c r="GKN24" s="98"/>
      <c r="GKO24" s="98"/>
      <c r="GKP24" s="98"/>
      <c r="GKQ24" s="98"/>
      <c r="GKR24" s="98"/>
      <c r="GKS24" s="98"/>
      <c r="GKT24" s="98"/>
      <c r="GKU24" s="98"/>
      <c r="GKV24" s="98"/>
      <c r="GKW24" s="98"/>
      <c r="GKX24" s="98"/>
      <c r="GKY24" s="98"/>
      <c r="GKZ24" s="98"/>
      <c r="GLA24" s="98"/>
      <c r="GLB24" s="98"/>
      <c r="GLC24" s="98"/>
      <c r="GLD24" s="98"/>
      <c r="GLE24" s="98"/>
      <c r="GLF24" s="98"/>
      <c r="GLG24" s="98"/>
      <c r="GLH24" s="98"/>
      <c r="GLI24" s="98"/>
      <c r="GLJ24" s="98"/>
      <c r="GLK24" s="98"/>
      <c r="GLL24" s="98"/>
      <c r="GLM24" s="98"/>
      <c r="GLN24" s="98"/>
      <c r="GLO24" s="98"/>
      <c r="GLP24" s="98"/>
      <c r="GLQ24" s="98"/>
      <c r="GLR24" s="98"/>
      <c r="GLS24" s="98"/>
      <c r="GLT24" s="98"/>
      <c r="GLU24" s="98"/>
      <c r="GLV24" s="98"/>
      <c r="GLW24" s="98"/>
      <c r="GLX24" s="98"/>
      <c r="GLY24" s="98"/>
      <c r="GLZ24" s="98"/>
      <c r="GMA24" s="98"/>
      <c r="GMB24" s="98"/>
      <c r="GMC24" s="98"/>
      <c r="GMD24" s="98"/>
      <c r="GME24" s="98"/>
      <c r="GMF24" s="98"/>
      <c r="GMG24" s="98"/>
      <c r="GMH24" s="98"/>
      <c r="GMI24" s="98"/>
      <c r="GMJ24" s="98"/>
      <c r="GMK24" s="98"/>
      <c r="GML24" s="98"/>
      <c r="GMM24" s="98"/>
      <c r="GMN24" s="98"/>
      <c r="GMO24" s="98"/>
      <c r="GMP24" s="98"/>
      <c r="GMQ24" s="98"/>
      <c r="GMR24" s="98"/>
      <c r="GMS24" s="98"/>
      <c r="GMT24" s="98"/>
      <c r="GMU24" s="98"/>
      <c r="GMV24" s="98"/>
      <c r="GMW24" s="98"/>
      <c r="GMX24" s="98"/>
      <c r="GMY24" s="98"/>
      <c r="GMZ24" s="98"/>
      <c r="GNA24" s="98"/>
      <c r="GNB24" s="98"/>
      <c r="GNC24" s="98"/>
      <c r="GND24" s="98"/>
      <c r="GNE24" s="98"/>
      <c r="GNF24" s="98"/>
      <c r="GNG24" s="98"/>
      <c r="GNH24" s="98"/>
      <c r="GNI24" s="98"/>
      <c r="GNJ24" s="98"/>
      <c r="GNK24" s="98"/>
      <c r="GNL24" s="98"/>
      <c r="GNM24" s="98"/>
      <c r="GNN24" s="98"/>
      <c r="GNO24" s="98"/>
      <c r="GNP24" s="98"/>
      <c r="GNQ24" s="98"/>
      <c r="GNR24" s="98"/>
      <c r="GNS24" s="98"/>
      <c r="GNT24" s="98"/>
      <c r="GNU24" s="98"/>
      <c r="GNV24" s="98"/>
      <c r="GNW24" s="98"/>
      <c r="GNX24" s="98"/>
      <c r="GNY24" s="98"/>
      <c r="GNZ24" s="98"/>
      <c r="GOA24" s="98"/>
      <c r="GOB24" s="98"/>
      <c r="GOC24" s="98"/>
      <c r="GOD24" s="98"/>
      <c r="GOE24" s="98"/>
      <c r="GOF24" s="98"/>
      <c r="GOG24" s="98"/>
      <c r="GOH24" s="98"/>
      <c r="GOI24" s="98"/>
      <c r="GOJ24" s="98"/>
      <c r="GOK24" s="98"/>
      <c r="GOL24" s="98"/>
      <c r="GOM24" s="98"/>
      <c r="GON24" s="98"/>
      <c r="GOO24" s="98"/>
      <c r="GOP24" s="98"/>
      <c r="GOQ24" s="98"/>
      <c r="GOR24" s="98"/>
      <c r="GOS24" s="98"/>
      <c r="GOT24" s="98"/>
      <c r="GOU24" s="98"/>
      <c r="GOV24" s="98"/>
      <c r="GOW24" s="98"/>
      <c r="GOX24" s="98"/>
      <c r="GOY24" s="98"/>
      <c r="GOZ24" s="98"/>
      <c r="GPA24" s="98"/>
      <c r="GPB24" s="98"/>
      <c r="GPC24" s="98"/>
      <c r="GPD24" s="98"/>
      <c r="GPE24" s="98"/>
      <c r="GPF24" s="98"/>
      <c r="GPG24" s="98"/>
      <c r="GPH24" s="98"/>
      <c r="GPI24" s="98"/>
      <c r="GPJ24" s="98"/>
      <c r="GPK24" s="98"/>
      <c r="GPL24" s="98"/>
      <c r="GPM24" s="98"/>
      <c r="GPN24" s="98"/>
      <c r="GPO24" s="98"/>
      <c r="GPP24" s="98"/>
      <c r="GPQ24" s="98"/>
      <c r="GPR24" s="98"/>
      <c r="GPS24" s="98"/>
      <c r="GPT24" s="98"/>
      <c r="GPU24" s="98"/>
      <c r="GPV24" s="98"/>
      <c r="GPW24" s="98"/>
      <c r="GPX24" s="98"/>
      <c r="GPY24" s="98"/>
      <c r="GPZ24" s="98"/>
      <c r="GQA24" s="98"/>
      <c r="GQB24" s="98"/>
      <c r="GQC24" s="98"/>
      <c r="GQD24" s="98"/>
      <c r="GQE24" s="98"/>
      <c r="GQF24" s="98"/>
      <c r="GQG24" s="98"/>
      <c r="GQH24" s="98"/>
      <c r="GQI24" s="98"/>
      <c r="GQJ24" s="98"/>
      <c r="GQK24" s="98"/>
      <c r="GQL24" s="98"/>
      <c r="GQM24" s="98"/>
      <c r="GQN24" s="98"/>
      <c r="GQO24" s="98"/>
      <c r="GQP24" s="98"/>
      <c r="GQQ24" s="98"/>
      <c r="GQR24" s="98"/>
      <c r="GQS24" s="98"/>
      <c r="GQT24" s="98"/>
      <c r="GQU24" s="98"/>
      <c r="GQV24" s="98"/>
      <c r="GQW24" s="98"/>
      <c r="GQX24" s="98"/>
      <c r="GQY24" s="98"/>
      <c r="GQZ24" s="98"/>
      <c r="GRA24" s="98"/>
      <c r="GRB24" s="98"/>
      <c r="GRC24" s="98"/>
      <c r="GRD24" s="98"/>
      <c r="GRE24" s="98"/>
      <c r="GRF24" s="98"/>
      <c r="GRG24" s="98"/>
      <c r="GRH24" s="98"/>
      <c r="GRI24" s="98"/>
      <c r="GRJ24" s="98"/>
      <c r="GRK24" s="98"/>
      <c r="GRL24" s="98"/>
      <c r="GRM24" s="98"/>
      <c r="GRN24" s="98"/>
      <c r="GRO24" s="98"/>
      <c r="GRP24" s="98"/>
      <c r="GRQ24" s="98"/>
      <c r="GRR24" s="98"/>
      <c r="GRS24" s="98"/>
      <c r="GRT24" s="98"/>
      <c r="GRU24" s="98"/>
      <c r="GRV24" s="98"/>
      <c r="GRW24" s="98"/>
      <c r="GRX24" s="98"/>
      <c r="GRY24" s="98"/>
      <c r="GRZ24" s="98"/>
      <c r="GSA24" s="98"/>
      <c r="GSB24" s="98"/>
      <c r="GSC24" s="98"/>
      <c r="GSD24" s="98"/>
      <c r="GSE24" s="98"/>
      <c r="GSF24" s="98"/>
      <c r="GSG24" s="98"/>
      <c r="GSH24" s="98"/>
      <c r="GSI24" s="98"/>
      <c r="GSJ24" s="98"/>
      <c r="GSK24" s="98"/>
      <c r="GSL24" s="98"/>
      <c r="GSM24" s="98"/>
      <c r="GSN24" s="98"/>
      <c r="GSO24" s="98"/>
      <c r="GSP24" s="98"/>
      <c r="GSQ24" s="98"/>
      <c r="GSR24" s="98"/>
      <c r="GSS24" s="98"/>
      <c r="GST24" s="98"/>
      <c r="GSU24" s="98"/>
      <c r="GSV24" s="98"/>
      <c r="GSW24" s="98"/>
      <c r="GSX24" s="98"/>
      <c r="GSY24" s="98"/>
      <c r="GSZ24" s="98"/>
      <c r="GTA24" s="98"/>
      <c r="GTB24" s="98"/>
      <c r="GTC24" s="98"/>
      <c r="GTD24" s="98"/>
      <c r="GTE24" s="98"/>
      <c r="GTF24" s="98"/>
      <c r="GTG24" s="98"/>
      <c r="GTH24" s="98"/>
      <c r="GTI24" s="98"/>
      <c r="GTJ24" s="98"/>
      <c r="GTK24" s="98"/>
      <c r="GTL24" s="98"/>
      <c r="GTM24" s="98"/>
      <c r="GTN24" s="98"/>
      <c r="GTO24" s="98"/>
      <c r="GTP24" s="98"/>
      <c r="GTQ24" s="98"/>
      <c r="GTR24" s="98"/>
      <c r="GTS24" s="98"/>
      <c r="GTT24" s="98"/>
      <c r="GTU24" s="98"/>
      <c r="GTV24" s="98"/>
      <c r="GTW24" s="98"/>
      <c r="GTX24" s="98"/>
      <c r="GTY24" s="98"/>
      <c r="GTZ24" s="98"/>
      <c r="GUA24" s="98"/>
      <c r="GUB24" s="98"/>
      <c r="GUC24" s="98"/>
      <c r="GUD24" s="98"/>
      <c r="GUE24" s="98"/>
      <c r="GUF24" s="98"/>
      <c r="GUG24" s="98"/>
      <c r="GUH24" s="98"/>
      <c r="GUI24" s="98"/>
      <c r="GUJ24" s="98"/>
      <c r="GUK24" s="98"/>
      <c r="GUL24" s="98"/>
      <c r="GUM24" s="98"/>
      <c r="GUN24" s="98"/>
      <c r="GUO24" s="98"/>
      <c r="GUP24" s="98"/>
      <c r="GUQ24" s="98"/>
      <c r="GUR24" s="98"/>
      <c r="GUS24" s="98"/>
      <c r="GUT24" s="98"/>
      <c r="GUU24" s="98"/>
      <c r="GUV24" s="98"/>
      <c r="GUW24" s="98"/>
      <c r="GUX24" s="98"/>
      <c r="GUY24" s="98"/>
      <c r="GUZ24" s="98"/>
      <c r="GVA24" s="98"/>
      <c r="GVB24" s="98"/>
      <c r="GVC24" s="98"/>
      <c r="GVD24" s="98"/>
      <c r="GVE24" s="98"/>
      <c r="GVF24" s="98"/>
      <c r="GVG24" s="98"/>
      <c r="GVH24" s="98"/>
      <c r="GVI24" s="98"/>
      <c r="GVJ24" s="98"/>
      <c r="GVK24" s="98"/>
      <c r="GVL24" s="98"/>
      <c r="GVM24" s="98"/>
      <c r="GVN24" s="98"/>
      <c r="GVO24" s="98"/>
      <c r="GVP24" s="98"/>
      <c r="GVQ24" s="98"/>
      <c r="GVR24" s="98"/>
      <c r="GVS24" s="98"/>
      <c r="GVT24" s="98"/>
      <c r="GVU24" s="98"/>
      <c r="GVV24" s="98"/>
      <c r="GVW24" s="98"/>
      <c r="GVX24" s="98"/>
      <c r="GVY24" s="98"/>
      <c r="GVZ24" s="98"/>
      <c r="GWA24" s="98"/>
      <c r="GWB24" s="98"/>
      <c r="GWC24" s="98"/>
      <c r="GWD24" s="98"/>
      <c r="GWE24" s="98"/>
      <c r="GWF24" s="98"/>
      <c r="GWG24" s="98"/>
      <c r="GWH24" s="98"/>
      <c r="GWI24" s="98"/>
      <c r="GWJ24" s="98"/>
      <c r="GWK24" s="98"/>
      <c r="GWL24" s="98"/>
      <c r="GWM24" s="98"/>
      <c r="GWN24" s="98"/>
      <c r="GWO24" s="98"/>
      <c r="GWP24" s="98"/>
      <c r="GWQ24" s="98"/>
      <c r="GWR24" s="98"/>
      <c r="GWS24" s="98"/>
      <c r="GWT24" s="98"/>
      <c r="GWU24" s="98"/>
      <c r="GWV24" s="98"/>
      <c r="GWW24" s="98"/>
      <c r="GWX24" s="98"/>
      <c r="GWY24" s="98"/>
      <c r="GWZ24" s="98"/>
      <c r="GXA24" s="98"/>
      <c r="GXB24" s="98"/>
      <c r="GXC24" s="98"/>
      <c r="GXD24" s="98"/>
      <c r="GXE24" s="98"/>
      <c r="GXF24" s="98"/>
      <c r="GXG24" s="98"/>
      <c r="GXH24" s="98"/>
      <c r="GXI24" s="98"/>
      <c r="GXJ24" s="98"/>
      <c r="GXK24" s="98"/>
      <c r="GXL24" s="98"/>
      <c r="GXM24" s="98"/>
      <c r="GXN24" s="98"/>
      <c r="GXO24" s="98"/>
      <c r="GXP24" s="98"/>
      <c r="GXQ24" s="98"/>
      <c r="GXR24" s="98"/>
      <c r="GXS24" s="98"/>
      <c r="GXT24" s="98"/>
      <c r="GXU24" s="98"/>
      <c r="GXV24" s="98"/>
      <c r="GXW24" s="98"/>
      <c r="GXX24" s="98"/>
      <c r="GXY24" s="98"/>
      <c r="GXZ24" s="98"/>
      <c r="GYA24" s="98"/>
      <c r="GYB24" s="98"/>
      <c r="GYC24" s="98"/>
      <c r="GYD24" s="98"/>
      <c r="GYE24" s="98"/>
      <c r="GYF24" s="98"/>
      <c r="GYG24" s="98"/>
      <c r="GYH24" s="98"/>
      <c r="GYI24" s="98"/>
      <c r="GYJ24" s="98"/>
      <c r="GYK24" s="98"/>
      <c r="GYL24" s="98"/>
      <c r="GYM24" s="98"/>
      <c r="GYN24" s="98"/>
      <c r="GYO24" s="98"/>
      <c r="GYP24" s="98"/>
      <c r="GYQ24" s="98"/>
      <c r="GYR24" s="98"/>
      <c r="GYS24" s="98"/>
      <c r="GYT24" s="98"/>
      <c r="GYU24" s="98"/>
      <c r="GYV24" s="98"/>
      <c r="GYW24" s="98"/>
      <c r="GYX24" s="98"/>
      <c r="GYY24" s="98"/>
      <c r="GYZ24" s="98"/>
      <c r="GZA24" s="98"/>
      <c r="GZB24" s="98"/>
      <c r="GZC24" s="98"/>
      <c r="GZD24" s="98"/>
      <c r="GZE24" s="98"/>
      <c r="GZF24" s="98"/>
      <c r="GZG24" s="98"/>
      <c r="GZH24" s="98"/>
      <c r="GZI24" s="98"/>
      <c r="GZJ24" s="98"/>
      <c r="GZK24" s="98"/>
      <c r="GZL24" s="98"/>
      <c r="GZM24" s="98"/>
      <c r="GZN24" s="98"/>
      <c r="GZO24" s="98"/>
      <c r="GZP24" s="98"/>
      <c r="GZQ24" s="98"/>
      <c r="GZR24" s="98"/>
      <c r="GZS24" s="98"/>
      <c r="GZT24" s="98"/>
      <c r="GZU24" s="98"/>
      <c r="GZV24" s="98"/>
      <c r="GZW24" s="98"/>
      <c r="GZX24" s="98"/>
      <c r="GZY24" s="98"/>
      <c r="GZZ24" s="98"/>
      <c r="HAA24" s="98"/>
      <c r="HAB24" s="98"/>
      <c r="HAC24" s="98"/>
      <c r="HAD24" s="98"/>
      <c r="HAE24" s="98"/>
      <c r="HAF24" s="98"/>
      <c r="HAG24" s="98"/>
      <c r="HAH24" s="98"/>
      <c r="HAI24" s="98"/>
      <c r="HAJ24" s="98"/>
      <c r="HAK24" s="98"/>
      <c r="HAL24" s="98"/>
      <c r="HAM24" s="98"/>
      <c r="HAN24" s="98"/>
      <c r="HAO24" s="98"/>
      <c r="HAP24" s="98"/>
      <c r="HAQ24" s="98"/>
      <c r="HAR24" s="98"/>
      <c r="HAS24" s="98"/>
      <c r="HAT24" s="98"/>
      <c r="HAU24" s="98"/>
      <c r="HAV24" s="98"/>
      <c r="HAW24" s="98"/>
      <c r="HAX24" s="98"/>
      <c r="HAY24" s="98"/>
      <c r="HAZ24" s="98"/>
      <c r="HBA24" s="98"/>
      <c r="HBB24" s="98"/>
      <c r="HBC24" s="98"/>
      <c r="HBD24" s="98"/>
      <c r="HBE24" s="98"/>
      <c r="HBF24" s="98"/>
      <c r="HBG24" s="98"/>
      <c r="HBH24" s="98"/>
      <c r="HBI24" s="98"/>
      <c r="HBJ24" s="98"/>
      <c r="HBK24" s="98"/>
      <c r="HBL24" s="98"/>
      <c r="HBM24" s="98"/>
      <c r="HBN24" s="98"/>
      <c r="HBO24" s="98"/>
      <c r="HBP24" s="98"/>
      <c r="HBQ24" s="98"/>
      <c r="HBR24" s="98"/>
      <c r="HBS24" s="98"/>
      <c r="HBT24" s="98"/>
      <c r="HBU24" s="98"/>
      <c r="HBV24" s="98"/>
      <c r="HBW24" s="98"/>
      <c r="HBX24" s="98"/>
      <c r="HBY24" s="98"/>
      <c r="HBZ24" s="98"/>
      <c r="HCA24" s="98"/>
      <c r="HCB24" s="98"/>
      <c r="HCC24" s="98"/>
      <c r="HCD24" s="98"/>
      <c r="HCE24" s="98"/>
      <c r="HCF24" s="98"/>
      <c r="HCG24" s="98"/>
      <c r="HCH24" s="98"/>
      <c r="HCI24" s="98"/>
      <c r="HCJ24" s="98"/>
      <c r="HCK24" s="98"/>
      <c r="HCL24" s="98"/>
      <c r="HCM24" s="98"/>
      <c r="HCN24" s="98"/>
      <c r="HCO24" s="98"/>
      <c r="HCP24" s="98"/>
      <c r="HCQ24" s="98"/>
      <c r="HCR24" s="98"/>
      <c r="HCS24" s="98"/>
      <c r="HCT24" s="98"/>
      <c r="HCU24" s="98"/>
      <c r="HCV24" s="98"/>
      <c r="HCW24" s="98"/>
      <c r="HCX24" s="98"/>
      <c r="HCY24" s="98"/>
      <c r="HCZ24" s="98"/>
      <c r="HDA24" s="98"/>
      <c r="HDB24" s="98"/>
      <c r="HDC24" s="98"/>
      <c r="HDD24" s="98"/>
      <c r="HDE24" s="98"/>
      <c r="HDF24" s="98"/>
      <c r="HDG24" s="98"/>
      <c r="HDH24" s="98"/>
      <c r="HDI24" s="98"/>
      <c r="HDJ24" s="98"/>
      <c r="HDK24" s="98"/>
      <c r="HDL24" s="98"/>
      <c r="HDM24" s="98"/>
      <c r="HDN24" s="98"/>
      <c r="HDO24" s="98"/>
      <c r="HDP24" s="98"/>
      <c r="HDQ24" s="98"/>
      <c r="HDR24" s="98"/>
      <c r="HDS24" s="98"/>
      <c r="HDT24" s="98"/>
      <c r="HDU24" s="98"/>
      <c r="HDV24" s="98"/>
      <c r="HDW24" s="98"/>
      <c r="HDX24" s="98"/>
      <c r="HDY24" s="98"/>
      <c r="HDZ24" s="98"/>
      <c r="HEA24" s="98"/>
      <c r="HEB24" s="98"/>
      <c r="HEC24" s="98"/>
      <c r="HED24" s="98"/>
      <c r="HEE24" s="98"/>
      <c r="HEF24" s="98"/>
      <c r="HEG24" s="98"/>
      <c r="HEH24" s="98"/>
      <c r="HEI24" s="98"/>
      <c r="HEJ24" s="98"/>
      <c r="HEK24" s="98"/>
      <c r="HEL24" s="98"/>
      <c r="HEM24" s="98"/>
      <c r="HEN24" s="98"/>
      <c r="HEO24" s="98"/>
      <c r="HEP24" s="98"/>
      <c r="HEQ24" s="98"/>
      <c r="HER24" s="98"/>
      <c r="HES24" s="98"/>
      <c r="HET24" s="98"/>
      <c r="HEU24" s="98"/>
      <c r="HEV24" s="98"/>
      <c r="HEW24" s="98"/>
      <c r="HEX24" s="98"/>
      <c r="HEY24" s="98"/>
      <c r="HEZ24" s="98"/>
      <c r="HFA24" s="98"/>
      <c r="HFB24" s="98"/>
      <c r="HFC24" s="98"/>
      <c r="HFD24" s="98"/>
      <c r="HFE24" s="98"/>
      <c r="HFF24" s="98"/>
      <c r="HFG24" s="98"/>
      <c r="HFH24" s="98"/>
      <c r="HFI24" s="98"/>
      <c r="HFJ24" s="98"/>
      <c r="HFK24" s="98"/>
      <c r="HFL24" s="98"/>
      <c r="HFM24" s="98"/>
      <c r="HFN24" s="98"/>
      <c r="HFO24" s="98"/>
      <c r="HFP24" s="98"/>
      <c r="HFQ24" s="98"/>
      <c r="HFR24" s="98"/>
      <c r="HFS24" s="98"/>
      <c r="HFT24" s="98"/>
      <c r="HFU24" s="98"/>
      <c r="HFV24" s="98"/>
      <c r="HFW24" s="98"/>
      <c r="HFX24" s="98"/>
      <c r="HFY24" s="98"/>
      <c r="HFZ24" s="98"/>
      <c r="HGA24" s="98"/>
      <c r="HGB24" s="98"/>
      <c r="HGC24" s="98"/>
      <c r="HGD24" s="98"/>
      <c r="HGE24" s="98"/>
      <c r="HGF24" s="98"/>
      <c r="HGG24" s="98"/>
      <c r="HGH24" s="98"/>
      <c r="HGI24" s="98"/>
      <c r="HGJ24" s="98"/>
      <c r="HGK24" s="98"/>
      <c r="HGL24" s="98"/>
      <c r="HGM24" s="98"/>
      <c r="HGN24" s="98"/>
      <c r="HGO24" s="98"/>
      <c r="HGP24" s="98"/>
      <c r="HGQ24" s="98"/>
      <c r="HGR24" s="98"/>
      <c r="HGS24" s="98"/>
      <c r="HGT24" s="98"/>
      <c r="HGU24" s="98"/>
      <c r="HGV24" s="98"/>
      <c r="HGW24" s="98"/>
      <c r="HGX24" s="98"/>
      <c r="HGY24" s="98"/>
      <c r="HGZ24" s="98"/>
      <c r="HHA24" s="98"/>
      <c r="HHB24" s="98"/>
      <c r="HHC24" s="98"/>
      <c r="HHD24" s="98"/>
      <c r="HHE24" s="98"/>
      <c r="HHF24" s="98"/>
      <c r="HHG24" s="98"/>
      <c r="HHH24" s="98"/>
      <c r="HHI24" s="98"/>
      <c r="HHJ24" s="98"/>
      <c r="HHK24" s="98"/>
      <c r="HHL24" s="98"/>
      <c r="HHM24" s="98"/>
      <c r="HHN24" s="98"/>
      <c r="HHO24" s="98"/>
      <c r="HHP24" s="98"/>
      <c r="HHQ24" s="98"/>
      <c r="HHR24" s="98"/>
      <c r="HHS24" s="98"/>
      <c r="HHT24" s="98"/>
      <c r="HHU24" s="98"/>
      <c r="HHV24" s="98"/>
      <c r="HHW24" s="98"/>
      <c r="HHX24" s="98"/>
      <c r="HHY24" s="98"/>
      <c r="HHZ24" s="98"/>
      <c r="HIA24" s="98"/>
      <c r="HIB24" s="98"/>
      <c r="HIC24" s="98"/>
      <c r="HID24" s="98"/>
      <c r="HIE24" s="98"/>
      <c r="HIF24" s="98"/>
      <c r="HIG24" s="98"/>
      <c r="HIH24" s="98"/>
      <c r="HII24" s="98"/>
      <c r="HIJ24" s="98"/>
      <c r="HIK24" s="98"/>
      <c r="HIL24" s="98"/>
      <c r="HIM24" s="98"/>
      <c r="HIN24" s="98"/>
      <c r="HIO24" s="98"/>
      <c r="HIP24" s="98"/>
      <c r="HIQ24" s="98"/>
      <c r="HIR24" s="98"/>
      <c r="HIS24" s="98"/>
      <c r="HIT24" s="98"/>
      <c r="HIU24" s="98"/>
      <c r="HIV24" s="98"/>
      <c r="HIW24" s="98"/>
      <c r="HIX24" s="98"/>
      <c r="HIY24" s="98"/>
      <c r="HIZ24" s="98"/>
      <c r="HJA24" s="98"/>
      <c r="HJB24" s="98"/>
      <c r="HJC24" s="98"/>
      <c r="HJD24" s="98"/>
      <c r="HJE24" s="98"/>
      <c r="HJF24" s="98"/>
      <c r="HJG24" s="98"/>
      <c r="HJH24" s="98"/>
      <c r="HJI24" s="98"/>
      <c r="HJJ24" s="98"/>
      <c r="HJK24" s="98"/>
      <c r="HJL24" s="98"/>
      <c r="HJM24" s="98"/>
      <c r="HJN24" s="98"/>
      <c r="HJO24" s="98"/>
      <c r="HJP24" s="98"/>
      <c r="HJQ24" s="98"/>
      <c r="HJR24" s="98"/>
      <c r="HJS24" s="98"/>
      <c r="HJT24" s="98"/>
      <c r="HJU24" s="98"/>
      <c r="HJV24" s="98"/>
      <c r="HJW24" s="98"/>
      <c r="HJX24" s="98"/>
      <c r="HJY24" s="98"/>
      <c r="HJZ24" s="98"/>
      <c r="HKA24" s="98"/>
      <c r="HKB24" s="98"/>
      <c r="HKC24" s="98"/>
      <c r="HKD24" s="98"/>
      <c r="HKE24" s="98"/>
      <c r="HKF24" s="98"/>
      <c r="HKG24" s="98"/>
      <c r="HKH24" s="98"/>
      <c r="HKI24" s="98"/>
      <c r="HKJ24" s="98"/>
      <c r="HKK24" s="98"/>
      <c r="HKL24" s="98"/>
      <c r="HKM24" s="98"/>
      <c r="HKN24" s="98"/>
      <c r="HKO24" s="98"/>
      <c r="HKP24" s="98"/>
      <c r="HKQ24" s="98"/>
      <c r="HKR24" s="98"/>
      <c r="HKS24" s="98"/>
      <c r="HKT24" s="98"/>
      <c r="HKU24" s="98"/>
      <c r="HKV24" s="98"/>
      <c r="HKW24" s="98"/>
      <c r="HKX24" s="98"/>
      <c r="HKY24" s="98"/>
      <c r="HKZ24" s="98"/>
      <c r="HLA24" s="98"/>
      <c r="HLB24" s="98"/>
      <c r="HLC24" s="98"/>
      <c r="HLD24" s="98"/>
      <c r="HLE24" s="98"/>
      <c r="HLF24" s="98"/>
      <c r="HLG24" s="98"/>
      <c r="HLH24" s="98"/>
      <c r="HLI24" s="98"/>
      <c r="HLJ24" s="98"/>
      <c r="HLK24" s="98"/>
      <c r="HLL24" s="98"/>
      <c r="HLM24" s="98"/>
      <c r="HLN24" s="98"/>
      <c r="HLO24" s="98"/>
      <c r="HLP24" s="98"/>
      <c r="HLQ24" s="98"/>
      <c r="HLR24" s="98"/>
      <c r="HLS24" s="98"/>
      <c r="HLT24" s="98"/>
      <c r="HLU24" s="98"/>
      <c r="HLV24" s="98"/>
      <c r="HLW24" s="98"/>
      <c r="HLX24" s="98"/>
      <c r="HLY24" s="98"/>
      <c r="HLZ24" s="98"/>
      <c r="HMA24" s="98"/>
      <c r="HMB24" s="98"/>
      <c r="HMC24" s="98"/>
      <c r="HMD24" s="98"/>
      <c r="HME24" s="98"/>
      <c r="HMF24" s="98"/>
      <c r="HMG24" s="98"/>
      <c r="HMH24" s="98"/>
      <c r="HMI24" s="98"/>
      <c r="HMJ24" s="98"/>
      <c r="HMK24" s="98"/>
      <c r="HML24" s="98"/>
      <c r="HMM24" s="98"/>
      <c r="HMN24" s="98"/>
      <c r="HMO24" s="98"/>
      <c r="HMP24" s="98"/>
      <c r="HMQ24" s="98"/>
      <c r="HMR24" s="98"/>
      <c r="HMS24" s="98"/>
      <c r="HMT24" s="98"/>
      <c r="HMU24" s="98"/>
      <c r="HMV24" s="98"/>
      <c r="HMW24" s="98"/>
      <c r="HMX24" s="98"/>
      <c r="HMY24" s="98"/>
      <c r="HMZ24" s="98"/>
      <c r="HNA24" s="98"/>
      <c r="HNB24" s="98"/>
      <c r="HNC24" s="98"/>
      <c r="HND24" s="98"/>
      <c r="HNE24" s="98"/>
      <c r="HNF24" s="98"/>
      <c r="HNG24" s="98"/>
      <c r="HNH24" s="98"/>
      <c r="HNI24" s="98"/>
      <c r="HNJ24" s="98"/>
      <c r="HNK24" s="98"/>
      <c r="HNL24" s="98"/>
      <c r="HNM24" s="98"/>
      <c r="HNN24" s="98"/>
      <c r="HNO24" s="98"/>
      <c r="HNP24" s="98"/>
      <c r="HNQ24" s="98"/>
      <c r="HNR24" s="98"/>
      <c r="HNS24" s="98"/>
      <c r="HNT24" s="98"/>
      <c r="HNU24" s="98"/>
      <c r="HNV24" s="98"/>
      <c r="HNW24" s="98"/>
      <c r="HNX24" s="98"/>
      <c r="HNY24" s="98"/>
      <c r="HNZ24" s="98"/>
      <c r="HOA24" s="98"/>
      <c r="HOB24" s="98"/>
      <c r="HOC24" s="98"/>
      <c r="HOD24" s="98"/>
      <c r="HOE24" s="98"/>
      <c r="HOF24" s="98"/>
      <c r="HOG24" s="98"/>
      <c r="HOH24" s="98"/>
      <c r="HOI24" s="98"/>
      <c r="HOJ24" s="98"/>
      <c r="HOK24" s="98"/>
      <c r="HOL24" s="98"/>
      <c r="HOM24" s="98"/>
      <c r="HON24" s="98"/>
      <c r="HOO24" s="98"/>
      <c r="HOP24" s="98"/>
      <c r="HOQ24" s="98"/>
      <c r="HOR24" s="98"/>
      <c r="HOS24" s="98"/>
      <c r="HOT24" s="98"/>
      <c r="HOU24" s="98"/>
      <c r="HOV24" s="98"/>
      <c r="HOW24" s="98"/>
      <c r="HOX24" s="98"/>
      <c r="HOY24" s="98"/>
      <c r="HOZ24" s="98"/>
      <c r="HPA24" s="98"/>
      <c r="HPB24" s="98"/>
      <c r="HPC24" s="98"/>
      <c r="HPD24" s="98"/>
      <c r="HPE24" s="98"/>
      <c r="HPF24" s="98"/>
      <c r="HPG24" s="98"/>
      <c r="HPH24" s="98"/>
      <c r="HPI24" s="98"/>
      <c r="HPJ24" s="98"/>
      <c r="HPK24" s="98"/>
      <c r="HPL24" s="98"/>
      <c r="HPM24" s="98"/>
      <c r="HPN24" s="98"/>
      <c r="HPO24" s="98"/>
      <c r="HPP24" s="98"/>
      <c r="HPQ24" s="98"/>
      <c r="HPR24" s="98"/>
      <c r="HPS24" s="98"/>
      <c r="HPT24" s="98"/>
      <c r="HPU24" s="98"/>
      <c r="HPV24" s="98"/>
      <c r="HPW24" s="98"/>
      <c r="HPX24" s="98"/>
      <c r="HPY24" s="98"/>
      <c r="HPZ24" s="98"/>
      <c r="HQA24" s="98"/>
      <c r="HQB24" s="98"/>
      <c r="HQC24" s="98"/>
      <c r="HQD24" s="98"/>
      <c r="HQE24" s="98"/>
      <c r="HQF24" s="98"/>
      <c r="HQG24" s="98"/>
      <c r="HQH24" s="98"/>
      <c r="HQI24" s="98"/>
      <c r="HQJ24" s="98"/>
      <c r="HQK24" s="98"/>
      <c r="HQL24" s="98"/>
      <c r="HQM24" s="98"/>
      <c r="HQN24" s="98"/>
      <c r="HQO24" s="98"/>
      <c r="HQP24" s="98"/>
      <c r="HQQ24" s="98"/>
      <c r="HQR24" s="98"/>
      <c r="HQS24" s="98"/>
      <c r="HQT24" s="98"/>
      <c r="HQU24" s="98"/>
      <c r="HQV24" s="98"/>
      <c r="HQW24" s="98"/>
      <c r="HQX24" s="98"/>
      <c r="HQY24" s="98"/>
      <c r="HQZ24" s="98"/>
      <c r="HRA24" s="98"/>
      <c r="HRB24" s="98"/>
      <c r="HRC24" s="98"/>
      <c r="HRD24" s="98"/>
      <c r="HRE24" s="98"/>
      <c r="HRF24" s="98"/>
      <c r="HRG24" s="98"/>
      <c r="HRH24" s="98"/>
      <c r="HRI24" s="98"/>
      <c r="HRJ24" s="98"/>
      <c r="HRK24" s="98"/>
      <c r="HRL24" s="98"/>
      <c r="HRM24" s="98"/>
      <c r="HRN24" s="98"/>
      <c r="HRO24" s="98"/>
      <c r="HRP24" s="98"/>
      <c r="HRQ24" s="98"/>
      <c r="HRR24" s="98"/>
      <c r="HRS24" s="98"/>
      <c r="HRT24" s="98"/>
      <c r="HRU24" s="98"/>
      <c r="HRV24" s="98"/>
      <c r="HRW24" s="98"/>
      <c r="HRX24" s="98"/>
      <c r="HRY24" s="98"/>
      <c r="HRZ24" s="98"/>
      <c r="HSA24" s="98"/>
      <c r="HSB24" s="98"/>
      <c r="HSC24" s="98"/>
      <c r="HSD24" s="98"/>
      <c r="HSE24" s="98"/>
      <c r="HSF24" s="98"/>
      <c r="HSG24" s="98"/>
      <c r="HSH24" s="98"/>
      <c r="HSI24" s="98"/>
      <c r="HSJ24" s="98"/>
      <c r="HSK24" s="98"/>
      <c r="HSL24" s="98"/>
      <c r="HSM24" s="98"/>
      <c r="HSN24" s="98"/>
      <c r="HSO24" s="98"/>
      <c r="HSP24" s="98"/>
      <c r="HSQ24" s="98"/>
      <c r="HSR24" s="98"/>
      <c r="HSS24" s="98"/>
      <c r="HST24" s="98"/>
      <c r="HSU24" s="98"/>
      <c r="HSV24" s="98"/>
      <c r="HSW24" s="98"/>
      <c r="HSX24" s="98"/>
      <c r="HSY24" s="98"/>
      <c r="HSZ24" s="98"/>
      <c r="HTA24" s="98"/>
      <c r="HTB24" s="98"/>
      <c r="HTC24" s="98"/>
      <c r="HTD24" s="98"/>
      <c r="HTE24" s="98"/>
      <c r="HTF24" s="98"/>
      <c r="HTG24" s="98"/>
      <c r="HTH24" s="98"/>
      <c r="HTI24" s="98"/>
      <c r="HTJ24" s="98"/>
      <c r="HTK24" s="98"/>
      <c r="HTL24" s="98"/>
      <c r="HTM24" s="98"/>
      <c r="HTN24" s="98"/>
      <c r="HTO24" s="98"/>
      <c r="HTP24" s="98"/>
      <c r="HTQ24" s="98"/>
      <c r="HTR24" s="98"/>
      <c r="HTS24" s="98"/>
      <c r="HTT24" s="98"/>
      <c r="HTU24" s="98"/>
      <c r="HTV24" s="98"/>
      <c r="HTW24" s="98"/>
      <c r="HTX24" s="98"/>
      <c r="HTY24" s="98"/>
      <c r="HTZ24" s="98"/>
      <c r="HUA24" s="98"/>
      <c r="HUB24" s="98"/>
      <c r="HUC24" s="98"/>
      <c r="HUD24" s="98"/>
      <c r="HUE24" s="98"/>
      <c r="HUF24" s="98"/>
      <c r="HUG24" s="98"/>
      <c r="HUH24" s="98"/>
      <c r="HUI24" s="98"/>
      <c r="HUJ24" s="98"/>
      <c r="HUK24" s="98"/>
      <c r="HUL24" s="98"/>
      <c r="HUM24" s="98"/>
      <c r="HUN24" s="98"/>
      <c r="HUO24" s="98"/>
      <c r="HUP24" s="98"/>
      <c r="HUQ24" s="98"/>
      <c r="HUR24" s="98"/>
      <c r="HUS24" s="98"/>
      <c r="HUT24" s="98"/>
      <c r="HUU24" s="98"/>
      <c r="HUV24" s="98"/>
      <c r="HUW24" s="98"/>
      <c r="HUX24" s="98"/>
      <c r="HUY24" s="98"/>
      <c r="HUZ24" s="98"/>
      <c r="HVA24" s="98"/>
      <c r="HVB24" s="98"/>
      <c r="HVC24" s="98"/>
      <c r="HVD24" s="98"/>
      <c r="HVE24" s="98"/>
      <c r="HVF24" s="98"/>
      <c r="HVG24" s="98"/>
      <c r="HVH24" s="98"/>
      <c r="HVI24" s="98"/>
      <c r="HVJ24" s="98"/>
      <c r="HVK24" s="98"/>
      <c r="HVL24" s="98"/>
      <c r="HVM24" s="98"/>
      <c r="HVN24" s="98"/>
      <c r="HVO24" s="98"/>
      <c r="HVP24" s="98"/>
      <c r="HVQ24" s="98"/>
      <c r="HVR24" s="98"/>
      <c r="HVS24" s="98"/>
      <c r="HVT24" s="98"/>
      <c r="HVU24" s="98"/>
      <c r="HVV24" s="98"/>
      <c r="HVW24" s="98"/>
      <c r="HVX24" s="98"/>
      <c r="HVY24" s="98"/>
      <c r="HVZ24" s="98"/>
      <c r="HWA24" s="98"/>
      <c r="HWB24" s="98"/>
      <c r="HWC24" s="98"/>
      <c r="HWD24" s="98"/>
      <c r="HWE24" s="98"/>
      <c r="HWF24" s="98"/>
      <c r="HWG24" s="98"/>
      <c r="HWH24" s="98"/>
      <c r="HWI24" s="98"/>
      <c r="HWJ24" s="98"/>
      <c r="HWK24" s="98"/>
      <c r="HWL24" s="98"/>
      <c r="HWM24" s="98"/>
      <c r="HWN24" s="98"/>
      <c r="HWO24" s="98"/>
      <c r="HWP24" s="98"/>
      <c r="HWQ24" s="98"/>
      <c r="HWR24" s="98"/>
      <c r="HWS24" s="98"/>
      <c r="HWT24" s="98"/>
      <c r="HWU24" s="98"/>
      <c r="HWV24" s="98"/>
      <c r="HWW24" s="98"/>
      <c r="HWX24" s="98"/>
      <c r="HWY24" s="98"/>
      <c r="HWZ24" s="98"/>
      <c r="HXA24" s="98"/>
      <c r="HXB24" s="98"/>
      <c r="HXC24" s="98"/>
      <c r="HXD24" s="98"/>
      <c r="HXE24" s="98"/>
      <c r="HXF24" s="98"/>
      <c r="HXG24" s="98"/>
      <c r="HXH24" s="98"/>
      <c r="HXI24" s="98"/>
      <c r="HXJ24" s="98"/>
      <c r="HXK24" s="98"/>
      <c r="HXL24" s="98"/>
      <c r="HXM24" s="98"/>
      <c r="HXN24" s="98"/>
      <c r="HXO24" s="98"/>
      <c r="HXP24" s="98"/>
      <c r="HXQ24" s="98"/>
      <c r="HXR24" s="98"/>
      <c r="HXS24" s="98"/>
      <c r="HXT24" s="98"/>
      <c r="HXU24" s="98"/>
      <c r="HXV24" s="98"/>
      <c r="HXW24" s="98"/>
      <c r="HXX24" s="98"/>
      <c r="HXY24" s="98"/>
      <c r="HXZ24" s="98"/>
      <c r="HYA24" s="98"/>
      <c r="HYB24" s="98"/>
      <c r="HYC24" s="98"/>
      <c r="HYD24" s="98"/>
      <c r="HYE24" s="98"/>
      <c r="HYF24" s="98"/>
      <c r="HYG24" s="98"/>
      <c r="HYH24" s="98"/>
      <c r="HYI24" s="98"/>
      <c r="HYJ24" s="98"/>
      <c r="HYK24" s="98"/>
      <c r="HYL24" s="98"/>
      <c r="HYM24" s="98"/>
      <c r="HYN24" s="98"/>
      <c r="HYO24" s="98"/>
      <c r="HYP24" s="98"/>
      <c r="HYQ24" s="98"/>
      <c r="HYR24" s="98"/>
      <c r="HYS24" s="98"/>
      <c r="HYT24" s="98"/>
      <c r="HYU24" s="98"/>
      <c r="HYV24" s="98"/>
      <c r="HYW24" s="98"/>
      <c r="HYX24" s="98"/>
      <c r="HYY24" s="98"/>
      <c r="HYZ24" s="98"/>
      <c r="HZA24" s="98"/>
      <c r="HZB24" s="98"/>
      <c r="HZC24" s="98"/>
      <c r="HZD24" s="98"/>
      <c r="HZE24" s="98"/>
      <c r="HZF24" s="98"/>
      <c r="HZG24" s="98"/>
      <c r="HZH24" s="98"/>
      <c r="HZI24" s="98"/>
      <c r="HZJ24" s="98"/>
      <c r="HZK24" s="98"/>
      <c r="HZL24" s="98"/>
      <c r="HZM24" s="98"/>
      <c r="HZN24" s="98"/>
      <c r="HZO24" s="98"/>
      <c r="HZP24" s="98"/>
      <c r="HZQ24" s="98"/>
      <c r="HZR24" s="98"/>
      <c r="HZS24" s="98"/>
      <c r="HZT24" s="98"/>
      <c r="HZU24" s="98"/>
      <c r="HZV24" s="98"/>
      <c r="HZW24" s="98"/>
      <c r="HZX24" s="98"/>
      <c r="HZY24" s="98"/>
      <c r="HZZ24" s="98"/>
      <c r="IAA24" s="98"/>
      <c r="IAB24" s="98"/>
      <c r="IAC24" s="98"/>
      <c r="IAD24" s="98"/>
      <c r="IAE24" s="98"/>
      <c r="IAF24" s="98"/>
      <c r="IAG24" s="98"/>
      <c r="IAH24" s="98"/>
      <c r="IAI24" s="98"/>
      <c r="IAJ24" s="98"/>
      <c r="IAK24" s="98"/>
      <c r="IAL24" s="98"/>
      <c r="IAM24" s="98"/>
      <c r="IAN24" s="98"/>
      <c r="IAO24" s="98"/>
      <c r="IAP24" s="98"/>
      <c r="IAQ24" s="98"/>
      <c r="IAR24" s="98"/>
      <c r="IAS24" s="98"/>
      <c r="IAT24" s="98"/>
      <c r="IAU24" s="98"/>
      <c r="IAV24" s="98"/>
      <c r="IAW24" s="98"/>
      <c r="IAX24" s="98"/>
      <c r="IAY24" s="98"/>
      <c r="IAZ24" s="98"/>
      <c r="IBA24" s="98"/>
      <c r="IBB24" s="98"/>
      <c r="IBC24" s="98"/>
      <c r="IBD24" s="98"/>
      <c r="IBE24" s="98"/>
      <c r="IBF24" s="98"/>
      <c r="IBG24" s="98"/>
      <c r="IBH24" s="98"/>
      <c r="IBI24" s="98"/>
      <c r="IBJ24" s="98"/>
      <c r="IBK24" s="98"/>
      <c r="IBL24" s="98"/>
      <c r="IBM24" s="98"/>
      <c r="IBN24" s="98"/>
      <c r="IBO24" s="98"/>
      <c r="IBP24" s="98"/>
      <c r="IBQ24" s="98"/>
      <c r="IBR24" s="98"/>
      <c r="IBS24" s="98"/>
      <c r="IBT24" s="98"/>
      <c r="IBU24" s="98"/>
      <c r="IBV24" s="98"/>
      <c r="IBW24" s="98"/>
      <c r="IBX24" s="98"/>
      <c r="IBY24" s="98"/>
      <c r="IBZ24" s="98"/>
      <c r="ICA24" s="98"/>
      <c r="ICB24" s="98"/>
      <c r="ICC24" s="98"/>
      <c r="ICD24" s="98"/>
      <c r="ICE24" s="98"/>
      <c r="ICF24" s="98"/>
      <c r="ICG24" s="98"/>
      <c r="ICH24" s="98"/>
      <c r="ICI24" s="98"/>
      <c r="ICJ24" s="98"/>
      <c r="ICK24" s="98"/>
      <c r="ICL24" s="98"/>
      <c r="ICM24" s="98"/>
      <c r="ICN24" s="98"/>
      <c r="ICO24" s="98"/>
      <c r="ICP24" s="98"/>
      <c r="ICQ24" s="98"/>
      <c r="ICR24" s="98"/>
      <c r="ICS24" s="98"/>
      <c r="ICT24" s="98"/>
      <c r="ICU24" s="98"/>
      <c r="ICV24" s="98"/>
      <c r="ICW24" s="98"/>
      <c r="ICX24" s="98"/>
      <c r="ICY24" s="98"/>
      <c r="ICZ24" s="98"/>
      <c r="IDA24" s="98"/>
      <c r="IDB24" s="98"/>
      <c r="IDC24" s="98"/>
      <c r="IDD24" s="98"/>
      <c r="IDE24" s="98"/>
      <c r="IDF24" s="98"/>
      <c r="IDG24" s="98"/>
      <c r="IDH24" s="98"/>
      <c r="IDI24" s="98"/>
      <c r="IDJ24" s="98"/>
      <c r="IDK24" s="98"/>
      <c r="IDL24" s="98"/>
      <c r="IDM24" s="98"/>
      <c r="IDN24" s="98"/>
      <c r="IDO24" s="98"/>
      <c r="IDP24" s="98"/>
      <c r="IDQ24" s="98"/>
      <c r="IDR24" s="98"/>
      <c r="IDS24" s="98"/>
      <c r="IDT24" s="98"/>
      <c r="IDU24" s="98"/>
      <c r="IDV24" s="98"/>
      <c r="IDW24" s="98"/>
      <c r="IDX24" s="98"/>
      <c r="IDY24" s="98"/>
      <c r="IDZ24" s="98"/>
      <c r="IEA24" s="98"/>
      <c r="IEB24" s="98"/>
      <c r="IEC24" s="98"/>
      <c r="IED24" s="98"/>
      <c r="IEE24" s="98"/>
      <c r="IEF24" s="98"/>
      <c r="IEG24" s="98"/>
      <c r="IEH24" s="98"/>
      <c r="IEI24" s="98"/>
      <c r="IEJ24" s="98"/>
      <c r="IEK24" s="98"/>
      <c r="IEL24" s="98"/>
      <c r="IEM24" s="98"/>
      <c r="IEN24" s="98"/>
      <c r="IEO24" s="98"/>
      <c r="IEP24" s="98"/>
      <c r="IEQ24" s="98"/>
      <c r="IER24" s="98"/>
      <c r="IES24" s="98"/>
      <c r="IET24" s="98"/>
      <c r="IEU24" s="98"/>
      <c r="IEV24" s="98"/>
      <c r="IEW24" s="98"/>
      <c r="IEX24" s="98"/>
      <c r="IEY24" s="98"/>
      <c r="IEZ24" s="98"/>
      <c r="IFA24" s="98"/>
      <c r="IFB24" s="98"/>
      <c r="IFC24" s="98"/>
      <c r="IFD24" s="98"/>
      <c r="IFE24" s="98"/>
      <c r="IFF24" s="98"/>
      <c r="IFG24" s="98"/>
      <c r="IFH24" s="98"/>
      <c r="IFI24" s="98"/>
      <c r="IFJ24" s="98"/>
      <c r="IFK24" s="98"/>
      <c r="IFL24" s="98"/>
      <c r="IFM24" s="98"/>
      <c r="IFN24" s="98"/>
      <c r="IFO24" s="98"/>
      <c r="IFP24" s="98"/>
      <c r="IFQ24" s="98"/>
      <c r="IFR24" s="98"/>
      <c r="IFS24" s="98"/>
      <c r="IFT24" s="98"/>
      <c r="IFU24" s="98"/>
      <c r="IFV24" s="98"/>
      <c r="IFW24" s="98"/>
      <c r="IFX24" s="98"/>
      <c r="IFY24" s="98"/>
      <c r="IFZ24" s="98"/>
      <c r="IGA24" s="98"/>
      <c r="IGB24" s="98"/>
      <c r="IGC24" s="98"/>
      <c r="IGD24" s="98"/>
      <c r="IGE24" s="98"/>
      <c r="IGF24" s="98"/>
      <c r="IGG24" s="98"/>
      <c r="IGH24" s="98"/>
      <c r="IGI24" s="98"/>
      <c r="IGJ24" s="98"/>
      <c r="IGK24" s="98"/>
      <c r="IGL24" s="98"/>
      <c r="IGM24" s="98"/>
      <c r="IGN24" s="98"/>
      <c r="IGO24" s="98"/>
      <c r="IGP24" s="98"/>
      <c r="IGQ24" s="98"/>
      <c r="IGR24" s="98"/>
      <c r="IGS24" s="98"/>
      <c r="IGT24" s="98"/>
      <c r="IGU24" s="98"/>
      <c r="IGV24" s="98"/>
      <c r="IGW24" s="98"/>
      <c r="IGX24" s="98"/>
      <c r="IGY24" s="98"/>
      <c r="IGZ24" s="98"/>
      <c r="IHA24" s="98"/>
      <c r="IHB24" s="98"/>
      <c r="IHC24" s="98"/>
      <c r="IHD24" s="98"/>
      <c r="IHE24" s="98"/>
      <c r="IHF24" s="98"/>
      <c r="IHG24" s="98"/>
      <c r="IHH24" s="98"/>
      <c r="IHI24" s="98"/>
      <c r="IHJ24" s="98"/>
      <c r="IHK24" s="98"/>
      <c r="IHL24" s="98"/>
      <c r="IHM24" s="98"/>
      <c r="IHN24" s="98"/>
      <c r="IHO24" s="98"/>
      <c r="IHP24" s="98"/>
      <c r="IHQ24" s="98"/>
      <c r="IHR24" s="98"/>
      <c r="IHS24" s="98"/>
      <c r="IHT24" s="98"/>
      <c r="IHU24" s="98"/>
      <c r="IHV24" s="98"/>
      <c r="IHW24" s="98"/>
      <c r="IHX24" s="98"/>
      <c r="IHY24" s="98"/>
      <c r="IHZ24" s="98"/>
      <c r="IIA24" s="98"/>
      <c r="IIB24" s="98"/>
      <c r="IIC24" s="98"/>
      <c r="IID24" s="98"/>
      <c r="IIE24" s="98"/>
      <c r="IIF24" s="98"/>
      <c r="IIG24" s="98"/>
      <c r="IIH24" s="98"/>
      <c r="III24" s="98"/>
      <c r="IIJ24" s="98"/>
      <c r="IIK24" s="98"/>
      <c r="IIL24" s="98"/>
      <c r="IIM24" s="98"/>
      <c r="IIN24" s="98"/>
      <c r="IIO24" s="98"/>
      <c r="IIP24" s="98"/>
      <c r="IIQ24" s="98"/>
      <c r="IIR24" s="98"/>
      <c r="IIS24" s="98"/>
      <c r="IIT24" s="98"/>
      <c r="IIU24" s="98"/>
      <c r="IIV24" s="98"/>
      <c r="IIW24" s="98"/>
      <c r="IIX24" s="98"/>
      <c r="IIY24" s="98"/>
      <c r="IIZ24" s="98"/>
      <c r="IJA24" s="98"/>
      <c r="IJB24" s="98"/>
      <c r="IJC24" s="98"/>
      <c r="IJD24" s="98"/>
      <c r="IJE24" s="98"/>
      <c r="IJF24" s="98"/>
      <c r="IJG24" s="98"/>
      <c r="IJH24" s="98"/>
      <c r="IJI24" s="98"/>
      <c r="IJJ24" s="98"/>
      <c r="IJK24" s="98"/>
      <c r="IJL24" s="98"/>
      <c r="IJM24" s="98"/>
      <c r="IJN24" s="98"/>
      <c r="IJO24" s="98"/>
      <c r="IJP24" s="98"/>
      <c r="IJQ24" s="98"/>
      <c r="IJR24" s="98"/>
      <c r="IJS24" s="98"/>
      <c r="IJT24" s="98"/>
      <c r="IJU24" s="98"/>
      <c r="IJV24" s="98"/>
      <c r="IJW24" s="98"/>
      <c r="IJX24" s="98"/>
      <c r="IJY24" s="98"/>
      <c r="IJZ24" s="98"/>
      <c r="IKA24" s="98"/>
      <c r="IKB24" s="98"/>
      <c r="IKC24" s="98"/>
      <c r="IKD24" s="98"/>
      <c r="IKE24" s="98"/>
      <c r="IKF24" s="98"/>
      <c r="IKG24" s="98"/>
      <c r="IKH24" s="98"/>
      <c r="IKI24" s="98"/>
      <c r="IKJ24" s="98"/>
      <c r="IKK24" s="98"/>
      <c r="IKL24" s="98"/>
      <c r="IKM24" s="98"/>
      <c r="IKN24" s="98"/>
      <c r="IKO24" s="98"/>
      <c r="IKP24" s="98"/>
      <c r="IKQ24" s="98"/>
      <c r="IKR24" s="98"/>
      <c r="IKS24" s="98"/>
      <c r="IKT24" s="98"/>
      <c r="IKU24" s="98"/>
      <c r="IKV24" s="98"/>
      <c r="IKW24" s="98"/>
      <c r="IKX24" s="98"/>
      <c r="IKY24" s="98"/>
      <c r="IKZ24" s="98"/>
      <c r="ILA24" s="98"/>
      <c r="ILB24" s="98"/>
      <c r="ILC24" s="98"/>
      <c r="ILD24" s="98"/>
      <c r="ILE24" s="98"/>
      <c r="ILF24" s="98"/>
      <c r="ILG24" s="98"/>
      <c r="ILH24" s="98"/>
      <c r="ILI24" s="98"/>
      <c r="ILJ24" s="98"/>
      <c r="ILK24" s="98"/>
      <c r="ILL24" s="98"/>
      <c r="ILM24" s="98"/>
      <c r="ILN24" s="98"/>
      <c r="ILO24" s="98"/>
      <c r="ILP24" s="98"/>
      <c r="ILQ24" s="98"/>
      <c r="ILR24" s="98"/>
      <c r="ILS24" s="98"/>
      <c r="ILT24" s="98"/>
      <c r="ILU24" s="98"/>
      <c r="ILV24" s="98"/>
      <c r="ILW24" s="98"/>
      <c r="ILX24" s="98"/>
      <c r="ILY24" s="98"/>
      <c r="ILZ24" s="98"/>
      <c r="IMA24" s="98"/>
      <c r="IMB24" s="98"/>
      <c r="IMC24" s="98"/>
      <c r="IMD24" s="98"/>
      <c r="IME24" s="98"/>
      <c r="IMF24" s="98"/>
      <c r="IMG24" s="98"/>
      <c r="IMH24" s="98"/>
      <c r="IMI24" s="98"/>
      <c r="IMJ24" s="98"/>
      <c r="IMK24" s="98"/>
      <c r="IML24" s="98"/>
      <c r="IMM24" s="98"/>
      <c r="IMN24" s="98"/>
      <c r="IMO24" s="98"/>
      <c r="IMP24" s="98"/>
      <c r="IMQ24" s="98"/>
      <c r="IMR24" s="98"/>
      <c r="IMS24" s="98"/>
      <c r="IMT24" s="98"/>
      <c r="IMU24" s="98"/>
      <c r="IMV24" s="98"/>
      <c r="IMW24" s="98"/>
      <c r="IMX24" s="98"/>
      <c r="IMY24" s="98"/>
      <c r="IMZ24" s="98"/>
      <c r="INA24" s="98"/>
      <c r="INB24" s="98"/>
      <c r="INC24" s="98"/>
      <c r="IND24" s="98"/>
      <c r="INE24" s="98"/>
      <c r="INF24" s="98"/>
      <c r="ING24" s="98"/>
      <c r="INH24" s="98"/>
      <c r="INI24" s="98"/>
      <c r="INJ24" s="98"/>
      <c r="INK24" s="98"/>
      <c r="INL24" s="98"/>
      <c r="INM24" s="98"/>
      <c r="INN24" s="98"/>
      <c r="INO24" s="98"/>
      <c r="INP24" s="98"/>
      <c r="INQ24" s="98"/>
      <c r="INR24" s="98"/>
      <c r="INS24" s="98"/>
      <c r="INT24" s="98"/>
      <c r="INU24" s="98"/>
      <c r="INV24" s="98"/>
      <c r="INW24" s="98"/>
      <c r="INX24" s="98"/>
      <c r="INY24" s="98"/>
      <c r="INZ24" s="98"/>
      <c r="IOA24" s="98"/>
      <c r="IOB24" s="98"/>
      <c r="IOC24" s="98"/>
      <c r="IOD24" s="98"/>
      <c r="IOE24" s="98"/>
      <c r="IOF24" s="98"/>
      <c r="IOG24" s="98"/>
      <c r="IOH24" s="98"/>
      <c r="IOI24" s="98"/>
      <c r="IOJ24" s="98"/>
      <c r="IOK24" s="98"/>
      <c r="IOL24" s="98"/>
      <c r="IOM24" s="98"/>
      <c r="ION24" s="98"/>
      <c r="IOO24" s="98"/>
      <c r="IOP24" s="98"/>
      <c r="IOQ24" s="98"/>
      <c r="IOR24" s="98"/>
      <c r="IOS24" s="98"/>
      <c r="IOT24" s="98"/>
      <c r="IOU24" s="98"/>
      <c r="IOV24" s="98"/>
      <c r="IOW24" s="98"/>
      <c r="IOX24" s="98"/>
      <c r="IOY24" s="98"/>
      <c r="IOZ24" s="98"/>
      <c r="IPA24" s="98"/>
      <c r="IPB24" s="98"/>
      <c r="IPC24" s="98"/>
      <c r="IPD24" s="98"/>
      <c r="IPE24" s="98"/>
      <c r="IPF24" s="98"/>
      <c r="IPG24" s="98"/>
      <c r="IPH24" s="98"/>
      <c r="IPI24" s="98"/>
      <c r="IPJ24" s="98"/>
      <c r="IPK24" s="98"/>
      <c r="IPL24" s="98"/>
      <c r="IPM24" s="98"/>
      <c r="IPN24" s="98"/>
      <c r="IPO24" s="98"/>
      <c r="IPP24" s="98"/>
      <c r="IPQ24" s="98"/>
      <c r="IPR24" s="98"/>
      <c r="IPS24" s="98"/>
      <c r="IPT24" s="98"/>
      <c r="IPU24" s="98"/>
      <c r="IPV24" s="98"/>
      <c r="IPW24" s="98"/>
      <c r="IPX24" s="98"/>
      <c r="IPY24" s="98"/>
      <c r="IPZ24" s="98"/>
      <c r="IQA24" s="98"/>
      <c r="IQB24" s="98"/>
      <c r="IQC24" s="98"/>
      <c r="IQD24" s="98"/>
      <c r="IQE24" s="98"/>
      <c r="IQF24" s="98"/>
      <c r="IQG24" s="98"/>
      <c r="IQH24" s="98"/>
      <c r="IQI24" s="98"/>
      <c r="IQJ24" s="98"/>
      <c r="IQK24" s="98"/>
      <c r="IQL24" s="98"/>
      <c r="IQM24" s="98"/>
      <c r="IQN24" s="98"/>
      <c r="IQO24" s="98"/>
      <c r="IQP24" s="98"/>
      <c r="IQQ24" s="98"/>
      <c r="IQR24" s="98"/>
      <c r="IQS24" s="98"/>
      <c r="IQT24" s="98"/>
      <c r="IQU24" s="98"/>
      <c r="IQV24" s="98"/>
      <c r="IQW24" s="98"/>
      <c r="IQX24" s="98"/>
      <c r="IQY24" s="98"/>
      <c r="IQZ24" s="98"/>
      <c r="IRA24" s="98"/>
      <c r="IRB24" s="98"/>
      <c r="IRC24" s="98"/>
      <c r="IRD24" s="98"/>
      <c r="IRE24" s="98"/>
      <c r="IRF24" s="98"/>
      <c r="IRG24" s="98"/>
      <c r="IRH24" s="98"/>
      <c r="IRI24" s="98"/>
      <c r="IRJ24" s="98"/>
      <c r="IRK24" s="98"/>
      <c r="IRL24" s="98"/>
      <c r="IRM24" s="98"/>
      <c r="IRN24" s="98"/>
      <c r="IRO24" s="98"/>
      <c r="IRP24" s="98"/>
      <c r="IRQ24" s="98"/>
      <c r="IRR24" s="98"/>
      <c r="IRS24" s="98"/>
      <c r="IRT24" s="98"/>
      <c r="IRU24" s="98"/>
      <c r="IRV24" s="98"/>
      <c r="IRW24" s="98"/>
      <c r="IRX24" s="98"/>
      <c r="IRY24" s="98"/>
      <c r="IRZ24" s="98"/>
      <c r="ISA24" s="98"/>
      <c r="ISB24" s="98"/>
      <c r="ISC24" s="98"/>
      <c r="ISD24" s="98"/>
      <c r="ISE24" s="98"/>
      <c r="ISF24" s="98"/>
      <c r="ISG24" s="98"/>
      <c r="ISH24" s="98"/>
      <c r="ISI24" s="98"/>
      <c r="ISJ24" s="98"/>
      <c r="ISK24" s="98"/>
      <c r="ISL24" s="98"/>
      <c r="ISM24" s="98"/>
      <c r="ISN24" s="98"/>
      <c r="ISO24" s="98"/>
      <c r="ISP24" s="98"/>
      <c r="ISQ24" s="98"/>
      <c r="ISR24" s="98"/>
      <c r="ISS24" s="98"/>
      <c r="IST24" s="98"/>
      <c r="ISU24" s="98"/>
      <c r="ISV24" s="98"/>
      <c r="ISW24" s="98"/>
      <c r="ISX24" s="98"/>
      <c r="ISY24" s="98"/>
      <c r="ISZ24" s="98"/>
      <c r="ITA24" s="98"/>
      <c r="ITB24" s="98"/>
      <c r="ITC24" s="98"/>
      <c r="ITD24" s="98"/>
      <c r="ITE24" s="98"/>
      <c r="ITF24" s="98"/>
      <c r="ITG24" s="98"/>
      <c r="ITH24" s="98"/>
      <c r="ITI24" s="98"/>
      <c r="ITJ24" s="98"/>
      <c r="ITK24" s="98"/>
      <c r="ITL24" s="98"/>
      <c r="ITM24" s="98"/>
      <c r="ITN24" s="98"/>
      <c r="ITO24" s="98"/>
      <c r="ITP24" s="98"/>
      <c r="ITQ24" s="98"/>
      <c r="ITR24" s="98"/>
      <c r="ITS24" s="98"/>
      <c r="ITT24" s="98"/>
      <c r="ITU24" s="98"/>
      <c r="ITV24" s="98"/>
      <c r="ITW24" s="98"/>
      <c r="ITX24" s="98"/>
      <c r="ITY24" s="98"/>
      <c r="ITZ24" s="98"/>
      <c r="IUA24" s="98"/>
      <c r="IUB24" s="98"/>
      <c r="IUC24" s="98"/>
      <c r="IUD24" s="98"/>
      <c r="IUE24" s="98"/>
      <c r="IUF24" s="98"/>
      <c r="IUG24" s="98"/>
      <c r="IUH24" s="98"/>
      <c r="IUI24" s="98"/>
      <c r="IUJ24" s="98"/>
      <c r="IUK24" s="98"/>
      <c r="IUL24" s="98"/>
      <c r="IUM24" s="98"/>
      <c r="IUN24" s="98"/>
      <c r="IUO24" s="98"/>
      <c r="IUP24" s="98"/>
      <c r="IUQ24" s="98"/>
      <c r="IUR24" s="98"/>
      <c r="IUS24" s="98"/>
      <c r="IUT24" s="98"/>
      <c r="IUU24" s="98"/>
      <c r="IUV24" s="98"/>
      <c r="IUW24" s="98"/>
      <c r="IUX24" s="98"/>
      <c r="IUY24" s="98"/>
      <c r="IUZ24" s="98"/>
      <c r="IVA24" s="98"/>
      <c r="IVB24" s="98"/>
      <c r="IVC24" s="98"/>
      <c r="IVD24" s="98"/>
      <c r="IVE24" s="98"/>
      <c r="IVF24" s="98"/>
      <c r="IVG24" s="98"/>
      <c r="IVH24" s="98"/>
      <c r="IVI24" s="98"/>
      <c r="IVJ24" s="98"/>
      <c r="IVK24" s="98"/>
      <c r="IVL24" s="98"/>
      <c r="IVM24" s="98"/>
      <c r="IVN24" s="98"/>
      <c r="IVO24" s="98"/>
      <c r="IVP24" s="98"/>
      <c r="IVQ24" s="98"/>
      <c r="IVR24" s="98"/>
      <c r="IVS24" s="98"/>
      <c r="IVT24" s="98"/>
      <c r="IVU24" s="98"/>
      <c r="IVV24" s="98"/>
      <c r="IVW24" s="98"/>
      <c r="IVX24" s="98"/>
      <c r="IVY24" s="98"/>
      <c r="IVZ24" s="98"/>
      <c r="IWA24" s="98"/>
      <c r="IWB24" s="98"/>
      <c r="IWC24" s="98"/>
      <c r="IWD24" s="98"/>
      <c r="IWE24" s="98"/>
      <c r="IWF24" s="98"/>
      <c r="IWG24" s="98"/>
      <c r="IWH24" s="98"/>
      <c r="IWI24" s="98"/>
      <c r="IWJ24" s="98"/>
      <c r="IWK24" s="98"/>
      <c r="IWL24" s="98"/>
      <c r="IWM24" s="98"/>
      <c r="IWN24" s="98"/>
      <c r="IWO24" s="98"/>
      <c r="IWP24" s="98"/>
      <c r="IWQ24" s="98"/>
      <c r="IWR24" s="98"/>
      <c r="IWS24" s="98"/>
      <c r="IWT24" s="98"/>
      <c r="IWU24" s="98"/>
      <c r="IWV24" s="98"/>
      <c r="IWW24" s="98"/>
      <c r="IWX24" s="98"/>
      <c r="IWY24" s="98"/>
      <c r="IWZ24" s="98"/>
      <c r="IXA24" s="98"/>
      <c r="IXB24" s="98"/>
      <c r="IXC24" s="98"/>
      <c r="IXD24" s="98"/>
      <c r="IXE24" s="98"/>
      <c r="IXF24" s="98"/>
      <c r="IXG24" s="98"/>
      <c r="IXH24" s="98"/>
      <c r="IXI24" s="98"/>
      <c r="IXJ24" s="98"/>
      <c r="IXK24" s="98"/>
      <c r="IXL24" s="98"/>
      <c r="IXM24" s="98"/>
      <c r="IXN24" s="98"/>
      <c r="IXO24" s="98"/>
      <c r="IXP24" s="98"/>
      <c r="IXQ24" s="98"/>
      <c r="IXR24" s="98"/>
      <c r="IXS24" s="98"/>
      <c r="IXT24" s="98"/>
      <c r="IXU24" s="98"/>
      <c r="IXV24" s="98"/>
      <c r="IXW24" s="98"/>
      <c r="IXX24" s="98"/>
      <c r="IXY24" s="98"/>
      <c r="IXZ24" s="98"/>
      <c r="IYA24" s="98"/>
      <c r="IYB24" s="98"/>
      <c r="IYC24" s="98"/>
      <c r="IYD24" s="98"/>
      <c r="IYE24" s="98"/>
      <c r="IYF24" s="98"/>
      <c r="IYG24" s="98"/>
      <c r="IYH24" s="98"/>
      <c r="IYI24" s="98"/>
      <c r="IYJ24" s="98"/>
      <c r="IYK24" s="98"/>
      <c r="IYL24" s="98"/>
      <c r="IYM24" s="98"/>
      <c r="IYN24" s="98"/>
      <c r="IYO24" s="98"/>
      <c r="IYP24" s="98"/>
      <c r="IYQ24" s="98"/>
      <c r="IYR24" s="98"/>
      <c r="IYS24" s="98"/>
      <c r="IYT24" s="98"/>
      <c r="IYU24" s="98"/>
      <c r="IYV24" s="98"/>
      <c r="IYW24" s="98"/>
      <c r="IYX24" s="98"/>
      <c r="IYY24" s="98"/>
      <c r="IYZ24" s="98"/>
      <c r="IZA24" s="98"/>
      <c r="IZB24" s="98"/>
      <c r="IZC24" s="98"/>
      <c r="IZD24" s="98"/>
      <c r="IZE24" s="98"/>
      <c r="IZF24" s="98"/>
      <c r="IZG24" s="98"/>
      <c r="IZH24" s="98"/>
      <c r="IZI24" s="98"/>
      <c r="IZJ24" s="98"/>
      <c r="IZK24" s="98"/>
      <c r="IZL24" s="98"/>
      <c r="IZM24" s="98"/>
      <c r="IZN24" s="98"/>
      <c r="IZO24" s="98"/>
      <c r="IZP24" s="98"/>
      <c r="IZQ24" s="98"/>
      <c r="IZR24" s="98"/>
      <c r="IZS24" s="98"/>
      <c r="IZT24" s="98"/>
      <c r="IZU24" s="98"/>
      <c r="IZV24" s="98"/>
      <c r="IZW24" s="98"/>
      <c r="IZX24" s="98"/>
      <c r="IZY24" s="98"/>
      <c r="IZZ24" s="98"/>
      <c r="JAA24" s="98"/>
      <c r="JAB24" s="98"/>
      <c r="JAC24" s="98"/>
      <c r="JAD24" s="98"/>
      <c r="JAE24" s="98"/>
      <c r="JAF24" s="98"/>
      <c r="JAG24" s="98"/>
      <c r="JAH24" s="98"/>
      <c r="JAI24" s="98"/>
      <c r="JAJ24" s="98"/>
      <c r="JAK24" s="98"/>
      <c r="JAL24" s="98"/>
      <c r="JAM24" s="98"/>
      <c r="JAN24" s="98"/>
      <c r="JAO24" s="98"/>
      <c r="JAP24" s="98"/>
      <c r="JAQ24" s="98"/>
      <c r="JAR24" s="98"/>
      <c r="JAS24" s="98"/>
      <c r="JAT24" s="98"/>
      <c r="JAU24" s="98"/>
      <c r="JAV24" s="98"/>
      <c r="JAW24" s="98"/>
      <c r="JAX24" s="98"/>
      <c r="JAY24" s="98"/>
      <c r="JAZ24" s="98"/>
      <c r="JBA24" s="98"/>
      <c r="JBB24" s="98"/>
      <c r="JBC24" s="98"/>
      <c r="JBD24" s="98"/>
      <c r="JBE24" s="98"/>
      <c r="JBF24" s="98"/>
      <c r="JBG24" s="98"/>
      <c r="JBH24" s="98"/>
      <c r="JBI24" s="98"/>
      <c r="JBJ24" s="98"/>
      <c r="JBK24" s="98"/>
      <c r="JBL24" s="98"/>
      <c r="JBM24" s="98"/>
      <c r="JBN24" s="98"/>
      <c r="JBO24" s="98"/>
      <c r="JBP24" s="98"/>
      <c r="JBQ24" s="98"/>
      <c r="JBR24" s="98"/>
      <c r="JBS24" s="98"/>
      <c r="JBT24" s="98"/>
      <c r="JBU24" s="98"/>
      <c r="JBV24" s="98"/>
      <c r="JBW24" s="98"/>
      <c r="JBX24" s="98"/>
      <c r="JBY24" s="98"/>
      <c r="JBZ24" s="98"/>
      <c r="JCA24" s="98"/>
      <c r="JCB24" s="98"/>
      <c r="JCC24" s="98"/>
      <c r="JCD24" s="98"/>
      <c r="JCE24" s="98"/>
      <c r="JCF24" s="98"/>
      <c r="JCG24" s="98"/>
      <c r="JCH24" s="98"/>
      <c r="JCI24" s="98"/>
      <c r="JCJ24" s="98"/>
      <c r="JCK24" s="98"/>
      <c r="JCL24" s="98"/>
      <c r="JCM24" s="98"/>
      <c r="JCN24" s="98"/>
      <c r="JCO24" s="98"/>
      <c r="JCP24" s="98"/>
      <c r="JCQ24" s="98"/>
      <c r="JCR24" s="98"/>
      <c r="JCS24" s="98"/>
      <c r="JCT24" s="98"/>
      <c r="JCU24" s="98"/>
      <c r="JCV24" s="98"/>
      <c r="JCW24" s="98"/>
      <c r="JCX24" s="98"/>
      <c r="JCY24" s="98"/>
      <c r="JCZ24" s="98"/>
      <c r="JDA24" s="98"/>
      <c r="JDB24" s="98"/>
      <c r="JDC24" s="98"/>
      <c r="JDD24" s="98"/>
      <c r="JDE24" s="98"/>
      <c r="JDF24" s="98"/>
      <c r="JDG24" s="98"/>
      <c r="JDH24" s="98"/>
      <c r="JDI24" s="98"/>
      <c r="JDJ24" s="98"/>
      <c r="JDK24" s="98"/>
      <c r="JDL24" s="98"/>
      <c r="JDM24" s="98"/>
      <c r="JDN24" s="98"/>
      <c r="JDO24" s="98"/>
      <c r="JDP24" s="98"/>
      <c r="JDQ24" s="98"/>
      <c r="JDR24" s="98"/>
      <c r="JDS24" s="98"/>
      <c r="JDT24" s="98"/>
      <c r="JDU24" s="98"/>
      <c r="JDV24" s="98"/>
      <c r="JDW24" s="98"/>
      <c r="JDX24" s="98"/>
      <c r="JDY24" s="98"/>
      <c r="JDZ24" s="98"/>
      <c r="JEA24" s="98"/>
      <c r="JEB24" s="98"/>
      <c r="JEC24" s="98"/>
      <c r="JED24" s="98"/>
      <c r="JEE24" s="98"/>
      <c r="JEF24" s="98"/>
      <c r="JEG24" s="98"/>
      <c r="JEH24" s="98"/>
      <c r="JEI24" s="98"/>
      <c r="JEJ24" s="98"/>
      <c r="JEK24" s="98"/>
      <c r="JEL24" s="98"/>
      <c r="JEM24" s="98"/>
      <c r="JEN24" s="98"/>
      <c r="JEO24" s="98"/>
      <c r="JEP24" s="98"/>
      <c r="JEQ24" s="98"/>
      <c r="JER24" s="98"/>
      <c r="JES24" s="98"/>
      <c r="JET24" s="98"/>
      <c r="JEU24" s="98"/>
      <c r="JEV24" s="98"/>
      <c r="JEW24" s="98"/>
      <c r="JEX24" s="98"/>
      <c r="JEY24" s="98"/>
      <c r="JEZ24" s="98"/>
      <c r="JFA24" s="98"/>
      <c r="JFB24" s="98"/>
      <c r="JFC24" s="98"/>
      <c r="JFD24" s="98"/>
      <c r="JFE24" s="98"/>
      <c r="JFF24" s="98"/>
      <c r="JFG24" s="98"/>
      <c r="JFH24" s="98"/>
      <c r="JFI24" s="98"/>
      <c r="JFJ24" s="98"/>
      <c r="JFK24" s="98"/>
      <c r="JFL24" s="98"/>
      <c r="JFM24" s="98"/>
      <c r="JFN24" s="98"/>
      <c r="JFO24" s="98"/>
      <c r="JFP24" s="98"/>
      <c r="JFQ24" s="98"/>
      <c r="JFR24" s="98"/>
      <c r="JFS24" s="98"/>
      <c r="JFT24" s="98"/>
      <c r="JFU24" s="98"/>
      <c r="JFV24" s="98"/>
      <c r="JFW24" s="98"/>
      <c r="JFX24" s="98"/>
      <c r="JFY24" s="98"/>
      <c r="JFZ24" s="98"/>
      <c r="JGA24" s="98"/>
      <c r="JGB24" s="98"/>
      <c r="JGC24" s="98"/>
      <c r="JGD24" s="98"/>
      <c r="JGE24" s="98"/>
      <c r="JGF24" s="98"/>
      <c r="JGG24" s="98"/>
      <c r="JGH24" s="98"/>
      <c r="JGI24" s="98"/>
      <c r="JGJ24" s="98"/>
      <c r="JGK24" s="98"/>
      <c r="JGL24" s="98"/>
      <c r="JGM24" s="98"/>
      <c r="JGN24" s="98"/>
      <c r="JGO24" s="98"/>
      <c r="JGP24" s="98"/>
      <c r="JGQ24" s="98"/>
      <c r="JGR24" s="98"/>
      <c r="JGS24" s="98"/>
      <c r="JGT24" s="98"/>
      <c r="JGU24" s="98"/>
      <c r="JGV24" s="98"/>
      <c r="JGW24" s="98"/>
      <c r="JGX24" s="98"/>
      <c r="JGY24" s="98"/>
      <c r="JGZ24" s="98"/>
      <c r="JHA24" s="98"/>
      <c r="JHB24" s="98"/>
      <c r="JHC24" s="98"/>
      <c r="JHD24" s="98"/>
      <c r="JHE24" s="98"/>
      <c r="JHF24" s="98"/>
      <c r="JHG24" s="98"/>
      <c r="JHH24" s="98"/>
      <c r="JHI24" s="98"/>
      <c r="JHJ24" s="98"/>
      <c r="JHK24" s="98"/>
      <c r="JHL24" s="98"/>
      <c r="JHM24" s="98"/>
      <c r="JHN24" s="98"/>
      <c r="JHO24" s="98"/>
      <c r="JHP24" s="98"/>
      <c r="JHQ24" s="98"/>
      <c r="JHR24" s="98"/>
      <c r="JHS24" s="98"/>
      <c r="JHT24" s="98"/>
      <c r="JHU24" s="98"/>
      <c r="JHV24" s="98"/>
      <c r="JHW24" s="98"/>
      <c r="JHX24" s="98"/>
      <c r="JHY24" s="98"/>
      <c r="JHZ24" s="98"/>
      <c r="JIA24" s="98"/>
      <c r="JIB24" s="98"/>
      <c r="JIC24" s="98"/>
      <c r="JID24" s="98"/>
      <c r="JIE24" s="98"/>
      <c r="JIF24" s="98"/>
      <c r="JIG24" s="98"/>
      <c r="JIH24" s="98"/>
      <c r="JII24" s="98"/>
      <c r="JIJ24" s="98"/>
      <c r="JIK24" s="98"/>
      <c r="JIL24" s="98"/>
      <c r="JIM24" s="98"/>
      <c r="JIN24" s="98"/>
      <c r="JIO24" s="98"/>
      <c r="JIP24" s="98"/>
      <c r="JIQ24" s="98"/>
      <c r="JIR24" s="98"/>
      <c r="JIS24" s="98"/>
      <c r="JIT24" s="98"/>
      <c r="JIU24" s="98"/>
      <c r="JIV24" s="98"/>
      <c r="JIW24" s="98"/>
      <c r="JIX24" s="98"/>
      <c r="JIY24" s="98"/>
      <c r="JIZ24" s="98"/>
      <c r="JJA24" s="98"/>
      <c r="JJB24" s="98"/>
      <c r="JJC24" s="98"/>
      <c r="JJD24" s="98"/>
      <c r="JJE24" s="98"/>
      <c r="JJF24" s="98"/>
      <c r="JJG24" s="98"/>
      <c r="JJH24" s="98"/>
      <c r="JJI24" s="98"/>
      <c r="JJJ24" s="98"/>
      <c r="JJK24" s="98"/>
      <c r="JJL24" s="98"/>
      <c r="JJM24" s="98"/>
      <c r="JJN24" s="98"/>
      <c r="JJO24" s="98"/>
      <c r="JJP24" s="98"/>
      <c r="JJQ24" s="98"/>
      <c r="JJR24" s="98"/>
      <c r="JJS24" s="98"/>
      <c r="JJT24" s="98"/>
      <c r="JJU24" s="98"/>
      <c r="JJV24" s="98"/>
      <c r="JJW24" s="98"/>
      <c r="JJX24" s="98"/>
      <c r="JJY24" s="98"/>
      <c r="JJZ24" s="98"/>
      <c r="JKA24" s="98"/>
      <c r="JKB24" s="98"/>
      <c r="JKC24" s="98"/>
      <c r="JKD24" s="98"/>
      <c r="JKE24" s="98"/>
      <c r="JKF24" s="98"/>
      <c r="JKG24" s="98"/>
      <c r="JKH24" s="98"/>
      <c r="JKI24" s="98"/>
      <c r="JKJ24" s="98"/>
      <c r="JKK24" s="98"/>
      <c r="JKL24" s="98"/>
      <c r="JKM24" s="98"/>
      <c r="JKN24" s="98"/>
      <c r="JKO24" s="98"/>
      <c r="JKP24" s="98"/>
      <c r="JKQ24" s="98"/>
      <c r="JKR24" s="98"/>
      <c r="JKS24" s="98"/>
      <c r="JKT24" s="98"/>
      <c r="JKU24" s="98"/>
      <c r="JKV24" s="98"/>
      <c r="JKW24" s="98"/>
      <c r="JKX24" s="98"/>
      <c r="JKY24" s="98"/>
      <c r="JKZ24" s="98"/>
      <c r="JLA24" s="98"/>
      <c r="JLB24" s="98"/>
      <c r="JLC24" s="98"/>
      <c r="JLD24" s="98"/>
      <c r="JLE24" s="98"/>
      <c r="JLF24" s="98"/>
      <c r="JLG24" s="98"/>
      <c r="JLH24" s="98"/>
      <c r="JLI24" s="98"/>
      <c r="JLJ24" s="98"/>
      <c r="JLK24" s="98"/>
      <c r="JLL24" s="98"/>
      <c r="JLM24" s="98"/>
      <c r="JLN24" s="98"/>
      <c r="JLO24" s="98"/>
      <c r="JLP24" s="98"/>
      <c r="JLQ24" s="98"/>
      <c r="JLR24" s="98"/>
      <c r="JLS24" s="98"/>
      <c r="JLT24" s="98"/>
      <c r="JLU24" s="98"/>
      <c r="JLV24" s="98"/>
      <c r="JLW24" s="98"/>
      <c r="JLX24" s="98"/>
      <c r="JLY24" s="98"/>
      <c r="JLZ24" s="98"/>
      <c r="JMA24" s="98"/>
      <c r="JMB24" s="98"/>
      <c r="JMC24" s="98"/>
      <c r="JMD24" s="98"/>
      <c r="JME24" s="98"/>
      <c r="JMF24" s="98"/>
      <c r="JMG24" s="98"/>
      <c r="JMH24" s="98"/>
      <c r="JMI24" s="98"/>
      <c r="JMJ24" s="98"/>
      <c r="JMK24" s="98"/>
      <c r="JML24" s="98"/>
      <c r="JMM24" s="98"/>
      <c r="JMN24" s="98"/>
      <c r="JMO24" s="98"/>
      <c r="JMP24" s="98"/>
      <c r="JMQ24" s="98"/>
      <c r="JMR24" s="98"/>
      <c r="JMS24" s="98"/>
      <c r="JMT24" s="98"/>
      <c r="JMU24" s="98"/>
      <c r="JMV24" s="98"/>
      <c r="JMW24" s="98"/>
      <c r="JMX24" s="98"/>
      <c r="JMY24" s="98"/>
      <c r="JMZ24" s="98"/>
      <c r="JNA24" s="98"/>
      <c r="JNB24" s="98"/>
      <c r="JNC24" s="98"/>
      <c r="JND24" s="98"/>
      <c r="JNE24" s="98"/>
      <c r="JNF24" s="98"/>
      <c r="JNG24" s="98"/>
      <c r="JNH24" s="98"/>
      <c r="JNI24" s="98"/>
      <c r="JNJ24" s="98"/>
      <c r="JNK24" s="98"/>
      <c r="JNL24" s="98"/>
      <c r="JNM24" s="98"/>
      <c r="JNN24" s="98"/>
      <c r="JNO24" s="98"/>
      <c r="JNP24" s="98"/>
      <c r="JNQ24" s="98"/>
      <c r="JNR24" s="98"/>
      <c r="JNS24" s="98"/>
      <c r="JNT24" s="98"/>
      <c r="JNU24" s="98"/>
      <c r="JNV24" s="98"/>
      <c r="JNW24" s="98"/>
      <c r="JNX24" s="98"/>
      <c r="JNY24" s="98"/>
      <c r="JNZ24" s="98"/>
      <c r="JOA24" s="98"/>
      <c r="JOB24" s="98"/>
      <c r="JOC24" s="98"/>
      <c r="JOD24" s="98"/>
      <c r="JOE24" s="98"/>
      <c r="JOF24" s="98"/>
      <c r="JOG24" s="98"/>
      <c r="JOH24" s="98"/>
      <c r="JOI24" s="98"/>
      <c r="JOJ24" s="98"/>
      <c r="JOK24" s="98"/>
      <c r="JOL24" s="98"/>
      <c r="JOM24" s="98"/>
      <c r="JON24" s="98"/>
      <c r="JOO24" s="98"/>
      <c r="JOP24" s="98"/>
      <c r="JOQ24" s="98"/>
      <c r="JOR24" s="98"/>
      <c r="JOS24" s="98"/>
      <c r="JOT24" s="98"/>
      <c r="JOU24" s="98"/>
      <c r="JOV24" s="98"/>
      <c r="JOW24" s="98"/>
      <c r="JOX24" s="98"/>
      <c r="JOY24" s="98"/>
      <c r="JOZ24" s="98"/>
      <c r="JPA24" s="98"/>
      <c r="JPB24" s="98"/>
      <c r="JPC24" s="98"/>
      <c r="JPD24" s="98"/>
      <c r="JPE24" s="98"/>
      <c r="JPF24" s="98"/>
      <c r="JPG24" s="98"/>
      <c r="JPH24" s="98"/>
      <c r="JPI24" s="98"/>
      <c r="JPJ24" s="98"/>
      <c r="JPK24" s="98"/>
      <c r="JPL24" s="98"/>
      <c r="JPM24" s="98"/>
      <c r="JPN24" s="98"/>
      <c r="JPO24" s="98"/>
      <c r="JPP24" s="98"/>
      <c r="JPQ24" s="98"/>
      <c r="JPR24" s="98"/>
      <c r="JPS24" s="98"/>
      <c r="JPT24" s="98"/>
      <c r="JPU24" s="98"/>
      <c r="JPV24" s="98"/>
      <c r="JPW24" s="98"/>
      <c r="JPX24" s="98"/>
      <c r="JPY24" s="98"/>
      <c r="JPZ24" s="98"/>
      <c r="JQA24" s="98"/>
      <c r="JQB24" s="98"/>
      <c r="JQC24" s="98"/>
      <c r="JQD24" s="98"/>
      <c r="JQE24" s="98"/>
      <c r="JQF24" s="98"/>
      <c r="JQG24" s="98"/>
      <c r="JQH24" s="98"/>
      <c r="JQI24" s="98"/>
      <c r="JQJ24" s="98"/>
      <c r="JQK24" s="98"/>
      <c r="JQL24" s="98"/>
      <c r="JQM24" s="98"/>
      <c r="JQN24" s="98"/>
      <c r="JQO24" s="98"/>
      <c r="JQP24" s="98"/>
      <c r="JQQ24" s="98"/>
      <c r="JQR24" s="98"/>
      <c r="JQS24" s="98"/>
      <c r="JQT24" s="98"/>
      <c r="JQU24" s="98"/>
      <c r="JQV24" s="98"/>
      <c r="JQW24" s="98"/>
      <c r="JQX24" s="98"/>
      <c r="JQY24" s="98"/>
      <c r="JQZ24" s="98"/>
      <c r="JRA24" s="98"/>
      <c r="JRB24" s="98"/>
      <c r="JRC24" s="98"/>
      <c r="JRD24" s="98"/>
      <c r="JRE24" s="98"/>
      <c r="JRF24" s="98"/>
      <c r="JRG24" s="98"/>
      <c r="JRH24" s="98"/>
      <c r="JRI24" s="98"/>
      <c r="JRJ24" s="98"/>
      <c r="JRK24" s="98"/>
      <c r="JRL24" s="98"/>
      <c r="JRM24" s="98"/>
      <c r="JRN24" s="98"/>
      <c r="JRO24" s="98"/>
      <c r="JRP24" s="98"/>
      <c r="JRQ24" s="98"/>
      <c r="JRR24" s="98"/>
      <c r="JRS24" s="98"/>
      <c r="JRT24" s="98"/>
      <c r="JRU24" s="98"/>
      <c r="JRV24" s="98"/>
      <c r="JRW24" s="98"/>
      <c r="JRX24" s="98"/>
      <c r="JRY24" s="98"/>
      <c r="JRZ24" s="98"/>
      <c r="JSA24" s="98"/>
      <c r="JSB24" s="98"/>
      <c r="JSC24" s="98"/>
      <c r="JSD24" s="98"/>
      <c r="JSE24" s="98"/>
      <c r="JSF24" s="98"/>
      <c r="JSG24" s="98"/>
      <c r="JSH24" s="98"/>
      <c r="JSI24" s="98"/>
      <c r="JSJ24" s="98"/>
      <c r="JSK24" s="98"/>
      <c r="JSL24" s="98"/>
      <c r="JSM24" s="98"/>
      <c r="JSN24" s="98"/>
      <c r="JSO24" s="98"/>
      <c r="JSP24" s="98"/>
      <c r="JSQ24" s="98"/>
      <c r="JSR24" s="98"/>
      <c r="JSS24" s="98"/>
      <c r="JST24" s="98"/>
      <c r="JSU24" s="98"/>
      <c r="JSV24" s="98"/>
      <c r="JSW24" s="98"/>
      <c r="JSX24" s="98"/>
      <c r="JSY24" s="98"/>
      <c r="JSZ24" s="98"/>
      <c r="JTA24" s="98"/>
      <c r="JTB24" s="98"/>
      <c r="JTC24" s="98"/>
      <c r="JTD24" s="98"/>
      <c r="JTE24" s="98"/>
      <c r="JTF24" s="98"/>
      <c r="JTG24" s="98"/>
      <c r="JTH24" s="98"/>
      <c r="JTI24" s="98"/>
      <c r="JTJ24" s="98"/>
      <c r="JTK24" s="98"/>
      <c r="JTL24" s="98"/>
      <c r="JTM24" s="98"/>
      <c r="JTN24" s="98"/>
      <c r="JTO24" s="98"/>
      <c r="JTP24" s="98"/>
      <c r="JTQ24" s="98"/>
      <c r="JTR24" s="98"/>
      <c r="JTS24" s="98"/>
      <c r="JTT24" s="98"/>
      <c r="JTU24" s="98"/>
      <c r="JTV24" s="98"/>
      <c r="JTW24" s="98"/>
      <c r="JTX24" s="98"/>
      <c r="JTY24" s="98"/>
      <c r="JTZ24" s="98"/>
      <c r="JUA24" s="98"/>
      <c r="JUB24" s="98"/>
      <c r="JUC24" s="98"/>
      <c r="JUD24" s="98"/>
      <c r="JUE24" s="98"/>
      <c r="JUF24" s="98"/>
      <c r="JUG24" s="98"/>
      <c r="JUH24" s="98"/>
      <c r="JUI24" s="98"/>
      <c r="JUJ24" s="98"/>
      <c r="JUK24" s="98"/>
      <c r="JUL24" s="98"/>
      <c r="JUM24" s="98"/>
      <c r="JUN24" s="98"/>
      <c r="JUO24" s="98"/>
      <c r="JUP24" s="98"/>
      <c r="JUQ24" s="98"/>
      <c r="JUR24" s="98"/>
      <c r="JUS24" s="98"/>
      <c r="JUT24" s="98"/>
      <c r="JUU24" s="98"/>
      <c r="JUV24" s="98"/>
      <c r="JUW24" s="98"/>
      <c r="JUX24" s="98"/>
      <c r="JUY24" s="98"/>
      <c r="JUZ24" s="98"/>
      <c r="JVA24" s="98"/>
      <c r="JVB24" s="98"/>
      <c r="JVC24" s="98"/>
      <c r="JVD24" s="98"/>
      <c r="JVE24" s="98"/>
      <c r="JVF24" s="98"/>
      <c r="JVG24" s="98"/>
      <c r="JVH24" s="98"/>
      <c r="JVI24" s="98"/>
      <c r="JVJ24" s="98"/>
      <c r="JVK24" s="98"/>
      <c r="JVL24" s="98"/>
      <c r="JVM24" s="98"/>
      <c r="JVN24" s="98"/>
      <c r="JVO24" s="98"/>
      <c r="JVP24" s="98"/>
      <c r="JVQ24" s="98"/>
      <c r="JVR24" s="98"/>
      <c r="JVS24" s="98"/>
      <c r="JVT24" s="98"/>
      <c r="JVU24" s="98"/>
      <c r="JVV24" s="98"/>
      <c r="JVW24" s="98"/>
      <c r="JVX24" s="98"/>
      <c r="JVY24" s="98"/>
      <c r="JVZ24" s="98"/>
      <c r="JWA24" s="98"/>
      <c r="JWB24" s="98"/>
      <c r="JWC24" s="98"/>
      <c r="JWD24" s="98"/>
      <c r="JWE24" s="98"/>
      <c r="JWF24" s="98"/>
      <c r="JWG24" s="98"/>
      <c r="JWH24" s="98"/>
      <c r="JWI24" s="98"/>
      <c r="JWJ24" s="98"/>
      <c r="JWK24" s="98"/>
      <c r="JWL24" s="98"/>
      <c r="JWM24" s="98"/>
      <c r="JWN24" s="98"/>
      <c r="JWO24" s="98"/>
      <c r="JWP24" s="98"/>
      <c r="JWQ24" s="98"/>
      <c r="JWR24" s="98"/>
      <c r="JWS24" s="98"/>
      <c r="JWT24" s="98"/>
      <c r="JWU24" s="98"/>
      <c r="JWV24" s="98"/>
      <c r="JWW24" s="98"/>
      <c r="JWX24" s="98"/>
      <c r="JWY24" s="98"/>
      <c r="JWZ24" s="98"/>
      <c r="JXA24" s="98"/>
      <c r="JXB24" s="98"/>
      <c r="JXC24" s="98"/>
      <c r="JXD24" s="98"/>
      <c r="JXE24" s="98"/>
      <c r="JXF24" s="98"/>
      <c r="JXG24" s="98"/>
      <c r="JXH24" s="98"/>
      <c r="JXI24" s="98"/>
      <c r="JXJ24" s="98"/>
      <c r="JXK24" s="98"/>
      <c r="JXL24" s="98"/>
      <c r="JXM24" s="98"/>
      <c r="JXN24" s="98"/>
      <c r="JXO24" s="98"/>
      <c r="JXP24" s="98"/>
      <c r="JXQ24" s="98"/>
      <c r="JXR24" s="98"/>
      <c r="JXS24" s="98"/>
      <c r="JXT24" s="98"/>
      <c r="JXU24" s="98"/>
      <c r="JXV24" s="98"/>
      <c r="JXW24" s="98"/>
      <c r="JXX24" s="98"/>
      <c r="JXY24" s="98"/>
      <c r="JXZ24" s="98"/>
      <c r="JYA24" s="98"/>
      <c r="JYB24" s="98"/>
      <c r="JYC24" s="98"/>
      <c r="JYD24" s="98"/>
      <c r="JYE24" s="98"/>
      <c r="JYF24" s="98"/>
      <c r="JYG24" s="98"/>
      <c r="JYH24" s="98"/>
      <c r="JYI24" s="98"/>
      <c r="JYJ24" s="98"/>
      <c r="JYK24" s="98"/>
      <c r="JYL24" s="98"/>
      <c r="JYM24" s="98"/>
      <c r="JYN24" s="98"/>
      <c r="JYO24" s="98"/>
      <c r="JYP24" s="98"/>
      <c r="JYQ24" s="98"/>
      <c r="JYR24" s="98"/>
      <c r="JYS24" s="98"/>
      <c r="JYT24" s="98"/>
      <c r="JYU24" s="98"/>
      <c r="JYV24" s="98"/>
      <c r="JYW24" s="98"/>
      <c r="JYX24" s="98"/>
      <c r="JYY24" s="98"/>
      <c r="JYZ24" s="98"/>
      <c r="JZA24" s="98"/>
      <c r="JZB24" s="98"/>
      <c r="JZC24" s="98"/>
      <c r="JZD24" s="98"/>
      <c r="JZE24" s="98"/>
      <c r="JZF24" s="98"/>
      <c r="JZG24" s="98"/>
      <c r="JZH24" s="98"/>
      <c r="JZI24" s="98"/>
      <c r="JZJ24" s="98"/>
      <c r="JZK24" s="98"/>
      <c r="JZL24" s="98"/>
      <c r="JZM24" s="98"/>
      <c r="JZN24" s="98"/>
      <c r="JZO24" s="98"/>
      <c r="JZP24" s="98"/>
      <c r="JZQ24" s="98"/>
      <c r="JZR24" s="98"/>
      <c r="JZS24" s="98"/>
      <c r="JZT24" s="98"/>
      <c r="JZU24" s="98"/>
      <c r="JZV24" s="98"/>
      <c r="JZW24" s="98"/>
      <c r="JZX24" s="98"/>
      <c r="JZY24" s="98"/>
      <c r="JZZ24" s="98"/>
      <c r="KAA24" s="98"/>
      <c r="KAB24" s="98"/>
      <c r="KAC24" s="98"/>
      <c r="KAD24" s="98"/>
      <c r="KAE24" s="98"/>
      <c r="KAF24" s="98"/>
      <c r="KAG24" s="98"/>
      <c r="KAH24" s="98"/>
      <c r="KAI24" s="98"/>
      <c r="KAJ24" s="98"/>
      <c r="KAK24" s="98"/>
      <c r="KAL24" s="98"/>
      <c r="KAM24" s="98"/>
      <c r="KAN24" s="98"/>
      <c r="KAO24" s="98"/>
      <c r="KAP24" s="98"/>
      <c r="KAQ24" s="98"/>
      <c r="KAR24" s="98"/>
      <c r="KAS24" s="98"/>
      <c r="KAT24" s="98"/>
      <c r="KAU24" s="98"/>
      <c r="KAV24" s="98"/>
      <c r="KAW24" s="98"/>
      <c r="KAX24" s="98"/>
      <c r="KAY24" s="98"/>
      <c r="KAZ24" s="98"/>
      <c r="KBA24" s="98"/>
      <c r="KBB24" s="98"/>
      <c r="KBC24" s="98"/>
      <c r="KBD24" s="98"/>
      <c r="KBE24" s="98"/>
      <c r="KBF24" s="98"/>
      <c r="KBG24" s="98"/>
      <c r="KBH24" s="98"/>
      <c r="KBI24" s="98"/>
      <c r="KBJ24" s="98"/>
      <c r="KBK24" s="98"/>
      <c r="KBL24" s="98"/>
      <c r="KBM24" s="98"/>
      <c r="KBN24" s="98"/>
      <c r="KBO24" s="98"/>
      <c r="KBP24" s="98"/>
      <c r="KBQ24" s="98"/>
      <c r="KBR24" s="98"/>
      <c r="KBS24" s="98"/>
      <c r="KBT24" s="98"/>
      <c r="KBU24" s="98"/>
      <c r="KBV24" s="98"/>
      <c r="KBW24" s="98"/>
      <c r="KBX24" s="98"/>
      <c r="KBY24" s="98"/>
      <c r="KBZ24" s="98"/>
      <c r="KCA24" s="98"/>
      <c r="KCB24" s="98"/>
      <c r="KCC24" s="98"/>
      <c r="KCD24" s="98"/>
      <c r="KCE24" s="98"/>
      <c r="KCF24" s="98"/>
      <c r="KCG24" s="98"/>
      <c r="KCH24" s="98"/>
      <c r="KCI24" s="98"/>
      <c r="KCJ24" s="98"/>
      <c r="KCK24" s="98"/>
      <c r="KCL24" s="98"/>
      <c r="KCM24" s="98"/>
      <c r="KCN24" s="98"/>
      <c r="KCO24" s="98"/>
      <c r="KCP24" s="98"/>
      <c r="KCQ24" s="98"/>
      <c r="KCR24" s="98"/>
      <c r="KCS24" s="98"/>
      <c r="KCT24" s="98"/>
      <c r="KCU24" s="98"/>
      <c r="KCV24" s="98"/>
      <c r="KCW24" s="98"/>
      <c r="KCX24" s="98"/>
      <c r="KCY24" s="98"/>
      <c r="KCZ24" s="98"/>
      <c r="KDA24" s="98"/>
      <c r="KDB24" s="98"/>
      <c r="KDC24" s="98"/>
      <c r="KDD24" s="98"/>
      <c r="KDE24" s="98"/>
      <c r="KDF24" s="98"/>
      <c r="KDG24" s="98"/>
      <c r="KDH24" s="98"/>
      <c r="KDI24" s="98"/>
      <c r="KDJ24" s="98"/>
      <c r="KDK24" s="98"/>
      <c r="KDL24" s="98"/>
      <c r="KDM24" s="98"/>
      <c r="KDN24" s="98"/>
      <c r="KDO24" s="98"/>
      <c r="KDP24" s="98"/>
      <c r="KDQ24" s="98"/>
      <c r="KDR24" s="98"/>
      <c r="KDS24" s="98"/>
      <c r="KDT24" s="98"/>
      <c r="KDU24" s="98"/>
      <c r="KDV24" s="98"/>
      <c r="KDW24" s="98"/>
      <c r="KDX24" s="98"/>
      <c r="KDY24" s="98"/>
      <c r="KDZ24" s="98"/>
      <c r="KEA24" s="98"/>
      <c r="KEB24" s="98"/>
      <c r="KEC24" s="98"/>
      <c r="KED24" s="98"/>
      <c r="KEE24" s="98"/>
      <c r="KEF24" s="98"/>
      <c r="KEG24" s="98"/>
      <c r="KEH24" s="98"/>
      <c r="KEI24" s="98"/>
      <c r="KEJ24" s="98"/>
      <c r="KEK24" s="98"/>
      <c r="KEL24" s="98"/>
      <c r="KEM24" s="98"/>
      <c r="KEN24" s="98"/>
      <c r="KEO24" s="98"/>
      <c r="KEP24" s="98"/>
      <c r="KEQ24" s="98"/>
      <c r="KER24" s="98"/>
      <c r="KES24" s="98"/>
      <c r="KET24" s="98"/>
      <c r="KEU24" s="98"/>
      <c r="KEV24" s="98"/>
      <c r="KEW24" s="98"/>
      <c r="KEX24" s="98"/>
      <c r="KEY24" s="98"/>
      <c r="KEZ24" s="98"/>
      <c r="KFA24" s="98"/>
      <c r="KFB24" s="98"/>
      <c r="KFC24" s="98"/>
      <c r="KFD24" s="98"/>
      <c r="KFE24" s="98"/>
      <c r="KFF24" s="98"/>
      <c r="KFG24" s="98"/>
      <c r="KFH24" s="98"/>
      <c r="KFI24" s="98"/>
      <c r="KFJ24" s="98"/>
      <c r="KFK24" s="98"/>
      <c r="KFL24" s="98"/>
      <c r="KFM24" s="98"/>
      <c r="KFN24" s="98"/>
      <c r="KFO24" s="98"/>
      <c r="KFP24" s="98"/>
      <c r="KFQ24" s="98"/>
      <c r="KFR24" s="98"/>
      <c r="KFS24" s="98"/>
      <c r="KFT24" s="98"/>
      <c r="KFU24" s="98"/>
      <c r="KFV24" s="98"/>
      <c r="KFW24" s="98"/>
      <c r="KFX24" s="98"/>
      <c r="KFY24" s="98"/>
      <c r="KFZ24" s="98"/>
      <c r="KGA24" s="98"/>
      <c r="KGB24" s="98"/>
      <c r="KGC24" s="98"/>
      <c r="KGD24" s="98"/>
      <c r="KGE24" s="98"/>
      <c r="KGF24" s="98"/>
      <c r="KGG24" s="98"/>
      <c r="KGH24" s="98"/>
      <c r="KGI24" s="98"/>
      <c r="KGJ24" s="98"/>
      <c r="KGK24" s="98"/>
      <c r="KGL24" s="98"/>
      <c r="KGM24" s="98"/>
      <c r="KGN24" s="98"/>
      <c r="KGO24" s="98"/>
      <c r="KGP24" s="98"/>
      <c r="KGQ24" s="98"/>
      <c r="KGR24" s="98"/>
      <c r="KGS24" s="98"/>
      <c r="KGT24" s="98"/>
      <c r="KGU24" s="98"/>
      <c r="KGV24" s="98"/>
      <c r="KGW24" s="98"/>
      <c r="KGX24" s="98"/>
      <c r="KGY24" s="98"/>
      <c r="KGZ24" s="98"/>
      <c r="KHA24" s="98"/>
      <c r="KHB24" s="98"/>
      <c r="KHC24" s="98"/>
      <c r="KHD24" s="98"/>
      <c r="KHE24" s="98"/>
      <c r="KHF24" s="98"/>
      <c r="KHG24" s="98"/>
      <c r="KHH24" s="98"/>
      <c r="KHI24" s="98"/>
      <c r="KHJ24" s="98"/>
      <c r="KHK24" s="98"/>
      <c r="KHL24" s="98"/>
      <c r="KHM24" s="98"/>
      <c r="KHN24" s="98"/>
      <c r="KHO24" s="98"/>
      <c r="KHP24" s="98"/>
      <c r="KHQ24" s="98"/>
      <c r="KHR24" s="98"/>
      <c r="KHS24" s="98"/>
      <c r="KHT24" s="98"/>
      <c r="KHU24" s="98"/>
      <c r="KHV24" s="98"/>
      <c r="KHW24" s="98"/>
      <c r="KHX24" s="98"/>
      <c r="KHY24" s="98"/>
      <c r="KHZ24" s="98"/>
      <c r="KIA24" s="98"/>
      <c r="KIB24" s="98"/>
      <c r="KIC24" s="98"/>
      <c r="KID24" s="98"/>
      <c r="KIE24" s="98"/>
      <c r="KIF24" s="98"/>
      <c r="KIG24" s="98"/>
      <c r="KIH24" s="98"/>
      <c r="KII24" s="98"/>
      <c r="KIJ24" s="98"/>
      <c r="KIK24" s="98"/>
      <c r="KIL24" s="98"/>
      <c r="KIM24" s="98"/>
      <c r="KIN24" s="98"/>
      <c r="KIO24" s="98"/>
      <c r="KIP24" s="98"/>
      <c r="KIQ24" s="98"/>
      <c r="KIR24" s="98"/>
      <c r="KIS24" s="98"/>
      <c r="KIT24" s="98"/>
      <c r="KIU24" s="98"/>
      <c r="KIV24" s="98"/>
      <c r="KIW24" s="98"/>
      <c r="KIX24" s="98"/>
      <c r="KIY24" s="98"/>
      <c r="KIZ24" s="98"/>
      <c r="KJA24" s="98"/>
      <c r="KJB24" s="98"/>
      <c r="KJC24" s="98"/>
      <c r="KJD24" s="98"/>
      <c r="KJE24" s="98"/>
      <c r="KJF24" s="98"/>
      <c r="KJG24" s="98"/>
      <c r="KJH24" s="98"/>
      <c r="KJI24" s="98"/>
      <c r="KJJ24" s="98"/>
      <c r="KJK24" s="98"/>
      <c r="KJL24" s="98"/>
      <c r="KJM24" s="98"/>
      <c r="KJN24" s="98"/>
      <c r="KJO24" s="98"/>
      <c r="KJP24" s="98"/>
      <c r="KJQ24" s="98"/>
      <c r="KJR24" s="98"/>
      <c r="KJS24" s="98"/>
      <c r="KJT24" s="98"/>
      <c r="KJU24" s="98"/>
      <c r="KJV24" s="98"/>
      <c r="KJW24" s="98"/>
      <c r="KJX24" s="98"/>
      <c r="KJY24" s="98"/>
      <c r="KJZ24" s="98"/>
      <c r="KKA24" s="98"/>
      <c r="KKB24" s="98"/>
      <c r="KKC24" s="98"/>
      <c r="KKD24" s="98"/>
      <c r="KKE24" s="98"/>
      <c r="KKF24" s="98"/>
      <c r="KKG24" s="98"/>
      <c r="KKH24" s="98"/>
      <c r="KKI24" s="98"/>
      <c r="KKJ24" s="98"/>
      <c r="KKK24" s="98"/>
      <c r="KKL24" s="98"/>
      <c r="KKM24" s="98"/>
      <c r="KKN24" s="98"/>
      <c r="KKO24" s="98"/>
      <c r="KKP24" s="98"/>
      <c r="KKQ24" s="98"/>
      <c r="KKR24" s="98"/>
      <c r="KKS24" s="98"/>
      <c r="KKT24" s="98"/>
      <c r="KKU24" s="98"/>
      <c r="KKV24" s="98"/>
      <c r="KKW24" s="98"/>
      <c r="KKX24" s="98"/>
      <c r="KKY24" s="98"/>
      <c r="KKZ24" s="98"/>
      <c r="KLA24" s="98"/>
      <c r="KLB24" s="98"/>
      <c r="KLC24" s="98"/>
      <c r="KLD24" s="98"/>
      <c r="KLE24" s="98"/>
      <c r="KLF24" s="98"/>
      <c r="KLG24" s="98"/>
      <c r="KLH24" s="98"/>
      <c r="KLI24" s="98"/>
      <c r="KLJ24" s="98"/>
      <c r="KLK24" s="98"/>
      <c r="KLL24" s="98"/>
      <c r="KLM24" s="98"/>
      <c r="KLN24" s="98"/>
      <c r="KLO24" s="98"/>
      <c r="KLP24" s="98"/>
      <c r="KLQ24" s="98"/>
      <c r="KLR24" s="98"/>
      <c r="KLS24" s="98"/>
      <c r="KLT24" s="98"/>
      <c r="KLU24" s="98"/>
      <c r="KLV24" s="98"/>
      <c r="KLW24" s="98"/>
      <c r="KLX24" s="98"/>
      <c r="KLY24" s="98"/>
      <c r="KLZ24" s="98"/>
      <c r="KMA24" s="98"/>
      <c r="KMB24" s="98"/>
      <c r="KMC24" s="98"/>
      <c r="KMD24" s="98"/>
      <c r="KME24" s="98"/>
      <c r="KMF24" s="98"/>
      <c r="KMG24" s="98"/>
      <c r="KMH24" s="98"/>
      <c r="KMI24" s="98"/>
      <c r="KMJ24" s="98"/>
      <c r="KMK24" s="98"/>
      <c r="KML24" s="98"/>
      <c r="KMM24" s="98"/>
      <c r="KMN24" s="98"/>
      <c r="KMO24" s="98"/>
      <c r="KMP24" s="98"/>
      <c r="KMQ24" s="98"/>
      <c r="KMR24" s="98"/>
      <c r="KMS24" s="98"/>
      <c r="KMT24" s="98"/>
      <c r="KMU24" s="98"/>
      <c r="KMV24" s="98"/>
      <c r="KMW24" s="98"/>
      <c r="KMX24" s="98"/>
      <c r="KMY24" s="98"/>
      <c r="KMZ24" s="98"/>
      <c r="KNA24" s="98"/>
      <c r="KNB24" s="98"/>
      <c r="KNC24" s="98"/>
      <c r="KND24" s="98"/>
      <c r="KNE24" s="98"/>
      <c r="KNF24" s="98"/>
      <c r="KNG24" s="98"/>
      <c r="KNH24" s="98"/>
      <c r="KNI24" s="98"/>
      <c r="KNJ24" s="98"/>
      <c r="KNK24" s="98"/>
      <c r="KNL24" s="98"/>
      <c r="KNM24" s="98"/>
      <c r="KNN24" s="98"/>
      <c r="KNO24" s="98"/>
      <c r="KNP24" s="98"/>
      <c r="KNQ24" s="98"/>
      <c r="KNR24" s="98"/>
      <c r="KNS24" s="98"/>
      <c r="KNT24" s="98"/>
      <c r="KNU24" s="98"/>
      <c r="KNV24" s="98"/>
      <c r="KNW24" s="98"/>
      <c r="KNX24" s="98"/>
      <c r="KNY24" s="98"/>
      <c r="KNZ24" s="98"/>
      <c r="KOA24" s="98"/>
      <c r="KOB24" s="98"/>
      <c r="KOC24" s="98"/>
      <c r="KOD24" s="98"/>
      <c r="KOE24" s="98"/>
      <c r="KOF24" s="98"/>
      <c r="KOG24" s="98"/>
      <c r="KOH24" s="98"/>
      <c r="KOI24" s="98"/>
      <c r="KOJ24" s="98"/>
      <c r="KOK24" s="98"/>
      <c r="KOL24" s="98"/>
      <c r="KOM24" s="98"/>
      <c r="KON24" s="98"/>
      <c r="KOO24" s="98"/>
      <c r="KOP24" s="98"/>
      <c r="KOQ24" s="98"/>
      <c r="KOR24" s="98"/>
      <c r="KOS24" s="98"/>
      <c r="KOT24" s="98"/>
      <c r="KOU24" s="98"/>
      <c r="KOV24" s="98"/>
      <c r="KOW24" s="98"/>
      <c r="KOX24" s="98"/>
      <c r="KOY24" s="98"/>
      <c r="KOZ24" s="98"/>
      <c r="KPA24" s="98"/>
      <c r="KPB24" s="98"/>
      <c r="KPC24" s="98"/>
      <c r="KPD24" s="98"/>
      <c r="KPE24" s="98"/>
      <c r="KPF24" s="98"/>
      <c r="KPG24" s="98"/>
      <c r="KPH24" s="98"/>
      <c r="KPI24" s="98"/>
      <c r="KPJ24" s="98"/>
      <c r="KPK24" s="98"/>
      <c r="KPL24" s="98"/>
      <c r="KPM24" s="98"/>
      <c r="KPN24" s="98"/>
      <c r="KPO24" s="98"/>
      <c r="KPP24" s="98"/>
      <c r="KPQ24" s="98"/>
      <c r="KPR24" s="98"/>
      <c r="KPS24" s="98"/>
      <c r="KPT24" s="98"/>
      <c r="KPU24" s="98"/>
      <c r="KPV24" s="98"/>
      <c r="KPW24" s="98"/>
      <c r="KPX24" s="98"/>
      <c r="KPY24" s="98"/>
      <c r="KPZ24" s="98"/>
      <c r="KQA24" s="98"/>
      <c r="KQB24" s="98"/>
      <c r="KQC24" s="98"/>
      <c r="KQD24" s="98"/>
      <c r="KQE24" s="98"/>
      <c r="KQF24" s="98"/>
      <c r="KQG24" s="98"/>
      <c r="KQH24" s="98"/>
      <c r="KQI24" s="98"/>
      <c r="KQJ24" s="98"/>
      <c r="KQK24" s="98"/>
      <c r="KQL24" s="98"/>
      <c r="KQM24" s="98"/>
      <c r="KQN24" s="98"/>
      <c r="KQO24" s="98"/>
      <c r="KQP24" s="98"/>
      <c r="KQQ24" s="98"/>
      <c r="KQR24" s="98"/>
      <c r="KQS24" s="98"/>
      <c r="KQT24" s="98"/>
      <c r="KQU24" s="98"/>
      <c r="KQV24" s="98"/>
      <c r="KQW24" s="98"/>
      <c r="KQX24" s="98"/>
      <c r="KQY24" s="98"/>
      <c r="KQZ24" s="98"/>
      <c r="KRA24" s="98"/>
      <c r="KRB24" s="98"/>
      <c r="KRC24" s="98"/>
      <c r="KRD24" s="98"/>
      <c r="KRE24" s="98"/>
      <c r="KRF24" s="98"/>
      <c r="KRG24" s="98"/>
      <c r="KRH24" s="98"/>
      <c r="KRI24" s="98"/>
      <c r="KRJ24" s="98"/>
      <c r="KRK24" s="98"/>
      <c r="KRL24" s="98"/>
      <c r="KRM24" s="98"/>
      <c r="KRN24" s="98"/>
      <c r="KRO24" s="98"/>
      <c r="KRP24" s="98"/>
      <c r="KRQ24" s="98"/>
      <c r="KRR24" s="98"/>
      <c r="KRS24" s="98"/>
      <c r="KRT24" s="98"/>
      <c r="KRU24" s="98"/>
      <c r="KRV24" s="98"/>
      <c r="KRW24" s="98"/>
      <c r="KRX24" s="98"/>
      <c r="KRY24" s="98"/>
      <c r="KRZ24" s="98"/>
      <c r="KSA24" s="98"/>
      <c r="KSB24" s="98"/>
      <c r="KSC24" s="98"/>
      <c r="KSD24" s="98"/>
      <c r="KSE24" s="98"/>
      <c r="KSF24" s="98"/>
      <c r="KSG24" s="98"/>
      <c r="KSH24" s="98"/>
      <c r="KSI24" s="98"/>
      <c r="KSJ24" s="98"/>
      <c r="KSK24" s="98"/>
      <c r="KSL24" s="98"/>
      <c r="KSM24" s="98"/>
      <c r="KSN24" s="98"/>
      <c r="KSO24" s="98"/>
      <c r="KSP24" s="98"/>
      <c r="KSQ24" s="98"/>
      <c r="KSR24" s="98"/>
      <c r="KSS24" s="98"/>
      <c r="KST24" s="98"/>
      <c r="KSU24" s="98"/>
      <c r="KSV24" s="98"/>
      <c r="KSW24" s="98"/>
      <c r="KSX24" s="98"/>
      <c r="KSY24" s="98"/>
      <c r="KSZ24" s="98"/>
      <c r="KTA24" s="98"/>
      <c r="KTB24" s="98"/>
      <c r="KTC24" s="98"/>
      <c r="KTD24" s="98"/>
      <c r="KTE24" s="98"/>
      <c r="KTF24" s="98"/>
      <c r="KTG24" s="98"/>
      <c r="KTH24" s="98"/>
      <c r="KTI24" s="98"/>
      <c r="KTJ24" s="98"/>
      <c r="KTK24" s="98"/>
      <c r="KTL24" s="98"/>
      <c r="KTM24" s="98"/>
      <c r="KTN24" s="98"/>
      <c r="KTO24" s="98"/>
      <c r="KTP24" s="98"/>
      <c r="KTQ24" s="98"/>
      <c r="KTR24" s="98"/>
      <c r="KTS24" s="98"/>
      <c r="KTT24" s="98"/>
      <c r="KTU24" s="98"/>
      <c r="KTV24" s="98"/>
      <c r="KTW24" s="98"/>
      <c r="KTX24" s="98"/>
      <c r="KTY24" s="98"/>
      <c r="KTZ24" s="98"/>
      <c r="KUA24" s="98"/>
      <c r="KUB24" s="98"/>
      <c r="KUC24" s="98"/>
      <c r="KUD24" s="98"/>
      <c r="KUE24" s="98"/>
      <c r="KUF24" s="98"/>
      <c r="KUG24" s="98"/>
      <c r="KUH24" s="98"/>
      <c r="KUI24" s="98"/>
      <c r="KUJ24" s="98"/>
      <c r="KUK24" s="98"/>
      <c r="KUL24" s="98"/>
      <c r="KUM24" s="98"/>
      <c r="KUN24" s="98"/>
      <c r="KUO24" s="98"/>
      <c r="KUP24" s="98"/>
      <c r="KUQ24" s="98"/>
      <c r="KUR24" s="98"/>
      <c r="KUS24" s="98"/>
      <c r="KUT24" s="98"/>
      <c r="KUU24" s="98"/>
      <c r="KUV24" s="98"/>
      <c r="KUW24" s="98"/>
      <c r="KUX24" s="98"/>
      <c r="KUY24" s="98"/>
      <c r="KUZ24" s="98"/>
      <c r="KVA24" s="98"/>
      <c r="KVB24" s="98"/>
      <c r="KVC24" s="98"/>
      <c r="KVD24" s="98"/>
      <c r="KVE24" s="98"/>
      <c r="KVF24" s="98"/>
      <c r="KVG24" s="98"/>
      <c r="KVH24" s="98"/>
      <c r="KVI24" s="98"/>
      <c r="KVJ24" s="98"/>
      <c r="KVK24" s="98"/>
      <c r="KVL24" s="98"/>
      <c r="KVM24" s="98"/>
      <c r="KVN24" s="98"/>
      <c r="KVO24" s="98"/>
      <c r="KVP24" s="98"/>
      <c r="KVQ24" s="98"/>
      <c r="KVR24" s="98"/>
      <c r="KVS24" s="98"/>
      <c r="KVT24" s="98"/>
      <c r="KVU24" s="98"/>
      <c r="KVV24" s="98"/>
      <c r="KVW24" s="98"/>
      <c r="KVX24" s="98"/>
      <c r="KVY24" s="98"/>
      <c r="KVZ24" s="98"/>
      <c r="KWA24" s="98"/>
      <c r="KWB24" s="98"/>
      <c r="KWC24" s="98"/>
      <c r="KWD24" s="98"/>
      <c r="KWE24" s="98"/>
      <c r="KWF24" s="98"/>
      <c r="KWG24" s="98"/>
      <c r="KWH24" s="98"/>
      <c r="KWI24" s="98"/>
      <c r="KWJ24" s="98"/>
      <c r="KWK24" s="98"/>
      <c r="KWL24" s="98"/>
      <c r="KWM24" s="98"/>
      <c r="KWN24" s="98"/>
      <c r="KWO24" s="98"/>
      <c r="KWP24" s="98"/>
      <c r="KWQ24" s="98"/>
      <c r="KWR24" s="98"/>
      <c r="KWS24" s="98"/>
      <c r="KWT24" s="98"/>
      <c r="KWU24" s="98"/>
      <c r="KWV24" s="98"/>
      <c r="KWW24" s="98"/>
      <c r="KWX24" s="98"/>
      <c r="KWY24" s="98"/>
      <c r="KWZ24" s="98"/>
      <c r="KXA24" s="98"/>
      <c r="KXB24" s="98"/>
      <c r="KXC24" s="98"/>
      <c r="KXD24" s="98"/>
      <c r="KXE24" s="98"/>
      <c r="KXF24" s="98"/>
      <c r="KXG24" s="98"/>
      <c r="KXH24" s="98"/>
      <c r="KXI24" s="98"/>
      <c r="KXJ24" s="98"/>
      <c r="KXK24" s="98"/>
      <c r="KXL24" s="98"/>
      <c r="KXM24" s="98"/>
      <c r="KXN24" s="98"/>
      <c r="KXO24" s="98"/>
      <c r="KXP24" s="98"/>
      <c r="KXQ24" s="98"/>
      <c r="KXR24" s="98"/>
      <c r="KXS24" s="98"/>
      <c r="KXT24" s="98"/>
      <c r="KXU24" s="98"/>
      <c r="KXV24" s="98"/>
      <c r="KXW24" s="98"/>
      <c r="KXX24" s="98"/>
      <c r="KXY24" s="98"/>
      <c r="KXZ24" s="98"/>
      <c r="KYA24" s="98"/>
      <c r="KYB24" s="98"/>
      <c r="KYC24" s="98"/>
      <c r="KYD24" s="98"/>
      <c r="KYE24" s="98"/>
      <c r="KYF24" s="98"/>
      <c r="KYG24" s="98"/>
      <c r="KYH24" s="98"/>
      <c r="KYI24" s="98"/>
      <c r="KYJ24" s="98"/>
      <c r="KYK24" s="98"/>
      <c r="KYL24" s="98"/>
      <c r="KYM24" s="98"/>
      <c r="KYN24" s="98"/>
      <c r="KYO24" s="98"/>
      <c r="KYP24" s="98"/>
      <c r="KYQ24" s="98"/>
      <c r="KYR24" s="98"/>
      <c r="KYS24" s="98"/>
      <c r="KYT24" s="98"/>
      <c r="KYU24" s="98"/>
      <c r="KYV24" s="98"/>
      <c r="KYW24" s="98"/>
      <c r="KYX24" s="98"/>
      <c r="KYY24" s="98"/>
      <c r="KYZ24" s="98"/>
      <c r="KZA24" s="98"/>
      <c r="KZB24" s="98"/>
      <c r="KZC24" s="98"/>
      <c r="KZD24" s="98"/>
      <c r="KZE24" s="98"/>
      <c r="KZF24" s="98"/>
      <c r="KZG24" s="98"/>
      <c r="KZH24" s="98"/>
      <c r="KZI24" s="98"/>
      <c r="KZJ24" s="98"/>
      <c r="KZK24" s="98"/>
      <c r="KZL24" s="98"/>
      <c r="KZM24" s="98"/>
      <c r="KZN24" s="98"/>
      <c r="KZO24" s="98"/>
      <c r="KZP24" s="98"/>
      <c r="KZQ24" s="98"/>
      <c r="KZR24" s="98"/>
      <c r="KZS24" s="98"/>
      <c r="KZT24" s="98"/>
      <c r="KZU24" s="98"/>
      <c r="KZV24" s="98"/>
      <c r="KZW24" s="98"/>
      <c r="KZX24" s="98"/>
      <c r="KZY24" s="98"/>
      <c r="KZZ24" s="98"/>
      <c r="LAA24" s="98"/>
      <c r="LAB24" s="98"/>
      <c r="LAC24" s="98"/>
      <c r="LAD24" s="98"/>
      <c r="LAE24" s="98"/>
      <c r="LAF24" s="98"/>
      <c r="LAG24" s="98"/>
      <c r="LAH24" s="98"/>
      <c r="LAI24" s="98"/>
      <c r="LAJ24" s="98"/>
      <c r="LAK24" s="98"/>
      <c r="LAL24" s="98"/>
      <c r="LAM24" s="98"/>
      <c r="LAN24" s="98"/>
      <c r="LAO24" s="98"/>
      <c r="LAP24" s="98"/>
      <c r="LAQ24" s="98"/>
      <c r="LAR24" s="98"/>
      <c r="LAS24" s="98"/>
      <c r="LAT24" s="98"/>
      <c r="LAU24" s="98"/>
      <c r="LAV24" s="98"/>
      <c r="LAW24" s="98"/>
      <c r="LAX24" s="98"/>
      <c r="LAY24" s="98"/>
      <c r="LAZ24" s="98"/>
      <c r="LBA24" s="98"/>
      <c r="LBB24" s="98"/>
      <c r="LBC24" s="98"/>
      <c r="LBD24" s="98"/>
      <c r="LBE24" s="98"/>
      <c r="LBF24" s="98"/>
      <c r="LBG24" s="98"/>
      <c r="LBH24" s="98"/>
      <c r="LBI24" s="98"/>
      <c r="LBJ24" s="98"/>
      <c r="LBK24" s="98"/>
      <c r="LBL24" s="98"/>
      <c r="LBM24" s="98"/>
      <c r="LBN24" s="98"/>
      <c r="LBO24" s="98"/>
      <c r="LBP24" s="98"/>
      <c r="LBQ24" s="98"/>
      <c r="LBR24" s="98"/>
      <c r="LBS24" s="98"/>
      <c r="LBT24" s="98"/>
      <c r="LBU24" s="98"/>
      <c r="LBV24" s="98"/>
      <c r="LBW24" s="98"/>
      <c r="LBX24" s="98"/>
      <c r="LBY24" s="98"/>
      <c r="LBZ24" s="98"/>
      <c r="LCA24" s="98"/>
      <c r="LCB24" s="98"/>
      <c r="LCC24" s="98"/>
      <c r="LCD24" s="98"/>
      <c r="LCE24" s="98"/>
      <c r="LCF24" s="98"/>
      <c r="LCG24" s="98"/>
      <c r="LCH24" s="98"/>
      <c r="LCI24" s="98"/>
      <c r="LCJ24" s="98"/>
      <c r="LCK24" s="98"/>
      <c r="LCL24" s="98"/>
      <c r="LCM24" s="98"/>
      <c r="LCN24" s="98"/>
      <c r="LCO24" s="98"/>
      <c r="LCP24" s="98"/>
      <c r="LCQ24" s="98"/>
      <c r="LCR24" s="98"/>
      <c r="LCS24" s="98"/>
      <c r="LCT24" s="98"/>
      <c r="LCU24" s="98"/>
      <c r="LCV24" s="98"/>
      <c r="LCW24" s="98"/>
      <c r="LCX24" s="98"/>
      <c r="LCY24" s="98"/>
      <c r="LCZ24" s="98"/>
      <c r="LDA24" s="98"/>
      <c r="LDB24" s="98"/>
      <c r="LDC24" s="98"/>
      <c r="LDD24" s="98"/>
      <c r="LDE24" s="98"/>
      <c r="LDF24" s="98"/>
      <c r="LDG24" s="98"/>
      <c r="LDH24" s="98"/>
      <c r="LDI24" s="98"/>
      <c r="LDJ24" s="98"/>
      <c r="LDK24" s="98"/>
      <c r="LDL24" s="98"/>
      <c r="LDM24" s="98"/>
      <c r="LDN24" s="98"/>
      <c r="LDO24" s="98"/>
      <c r="LDP24" s="98"/>
      <c r="LDQ24" s="98"/>
      <c r="LDR24" s="98"/>
      <c r="LDS24" s="98"/>
      <c r="LDT24" s="98"/>
      <c r="LDU24" s="98"/>
      <c r="LDV24" s="98"/>
      <c r="LDW24" s="98"/>
      <c r="LDX24" s="98"/>
      <c r="LDY24" s="98"/>
      <c r="LDZ24" s="98"/>
      <c r="LEA24" s="98"/>
      <c r="LEB24" s="98"/>
      <c r="LEC24" s="98"/>
      <c r="LED24" s="98"/>
      <c r="LEE24" s="98"/>
      <c r="LEF24" s="98"/>
      <c r="LEG24" s="98"/>
      <c r="LEH24" s="98"/>
      <c r="LEI24" s="98"/>
      <c r="LEJ24" s="98"/>
      <c r="LEK24" s="98"/>
      <c r="LEL24" s="98"/>
      <c r="LEM24" s="98"/>
      <c r="LEN24" s="98"/>
      <c r="LEO24" s="98"/>
      <c r="LEP24" s="98"/>
      <c r="LEQ24" s="98"/>
      <c r="LER24" s="98"/>
      <c r="LES24" s="98"/>
      <c r="LET24" s="98"/>
      <c r="LEU24" s="98"/>
      <c r="LEV24" s="98"/>
      <c r="LEW24" s="98"/>
      <c r="LEX24" s="98"/>
      <c r="LEY24" s="98"/>
      <c r="LEZ24" s="98"/>
      <c r="LFA24" s="98"/>
      <c r="LFB24" s="98"/>
      <c r="LFC24" s="98"/>
      <c r="LFD24" s="98"/>
      <c r="LFE24" s="98"/>
      <c r="LFF24" s="98"/>
      <c r="LFG24" s="98"/>
      <c r="LFH24" s="98"/>
      <c r="LFI24" s="98"/>
      <c r="LFJ24" s="98"/>
      <c r="LFK24" s="98"/>
      <c r="LFL24" s="98"/>
      <c r="LFM24" s="98"/>
      <c r="LFN24" s="98"/>
      <c r="LFO24" s="98"/>
      <c r="LFP24" s="98"/>
      <c r="LFQ24" s="98"/>
      <c r="LFR24" s="98"/>
      <c r="LFS24" s="98"/>
      <c r="LFT24" s="98"/>
      <c r="LFU24" s="98"/>
      <c r="LFV24" s="98"/>
      <c r="LFW24" s="98"/>
      <c r="LFX24" s="98"/>
      <c r="LFY24" s="98"/>
      <c r="LFZ24" s="98"/>
      <c r="LGA24" s="98"/>
      <c r="LGB24" s="98"/>
      <c r="LGC24" s="98"/>
      <c r="LGD24" s="98"/>
      <c r="LGE24" s="98"/>
      <c r="LGF24" s="98"/>
      <c r="LGG24" s="98"/>
      <c r="LGH24" s="98"/>
      <c r="LGI24" s="98"/>
      <c r="LGJ24" s="98"/>
      <c r="LGK24" s="98"/>
      <c r="LGL24" s="98"/>
      <c r="LGM24" s="98"/>
      <c r="LGN24" s="98"/>
      <c r="LGO24" s="98"/>
      <c r="LGP24" s="98"/>
      <c r="LGQ24" s="98"/>
      <c r="LGR24" s="98"/>
      <c r="LGS24" s="98"/>
      <c r="LGT24" s="98"/>
      <c r="LGU24" s="98"/>
      <c r="LGV24" s="98"/>
      <c r="LGW24" s="98"/>
      <c r="LGX24" s="98"/>
      <c r="LGY24" s="98"/>
      <c r="LGZ24" s="98"/>
      <c r="LHA24" s="98"/>
      <c r="LHB24" s="98"/>
      <c r="LHC24" s="98"/>
      <c r="LHD24" s="98"/>
      <c r="LHE24" s="98"/>
      <c r="LHF24" s="98"/>
      <c r="LHG24" s="98"/>
      <c r="LHH24" s="98"/>
      <c r="LHI24" s="98"/>
      <c r="LHJ24" s="98"/>
      <c r="LHK24" s="98"/>
      <c r="LHL24" s="98"/>
      <c r="LHM24" s="98"/>
      <c r="LHN24" s="98"/>
      <c r="LHO24" s="98"/>
      <c r="LHP24" s="98"/>
      <c r="LHQ24" s="98"/>
      <c r="LHR24" s="98"/>
      <c r="LHS24" s="98"/>
      <c r="LHT24" s="98"/>
      <c r="LHU24" s="98"/>
      <c r="LHV24" s="98"/>
      <c r="LHW24" s="98"/>
      <c r="LHX24" s="98"/>
      <c r="LHY24" s="98"/>
      <c r="LHZ24" s="98"/>
      <c r="LIA24" s="98"/>
      <c r="LIB24" s="98"/>
      <c r="LIC24" s="98"/>
      <c r="LID24" s="98"/>
      <c r="LIE24" s="98"/>
      <c r="LIF24" s="98"/>
      <c r="LIG24" s="98"/>
      <c r="LIH24" s="98"/>
      <c r="LII24" s="98"/>
      <c r="LIJ24" s="98"/>
      <c r="LIK24" s="98"/>
      <c r="LIL24" s="98"/>
      <c r="LIM24" s="98"/>
      <c r="LIN24" s="98"/>
      <c r="LIO24" s="98"/>
      <c r="LIP24" s="98"/>
      <c r="LIQ24" s="98"/>
      <c r="LIR24" s="98"/>
      <c r="LIS24" s="98"/>
      <c r="LIT24" s="98"/>
      <c r="LIU24" s="98"/>
      <c r="LIV24" s="98"/>
      <c r="LIW24" s="98"/>
      <c r="LIX24" s="98"/>
      <c r="LIY24" s="98"/>
      <c r="LIZ24" s="98"/>
      <c r="LJA24" s="98"/>
      <c r="LJB24" s="98"/>
      <c r="LJC24" s="98"/>
      <c r="LJD24" s="98"/>
      <c r="LJE24" s="98"/>
      <c r="LJF24" s="98"/>
      <c r="LJG24" s="98"/>
      <c r="LJH24" s="98"/>
      <c r="LJI24" s="98"/>
      <c r="LJJ24" s="98"/>
      <c r="LJK24" s="98"/>
      <c r="LJL24" s="98"/>
      <c r="LJM24" s="98"/>
      <c r="LJN24" s="98"/>
      <c r="LJO24" s="98"/>
      <c r="LJP24" s="98"/>
      <c r="LJQ24" s="98"/>
      <c r="LJR24" s="98"/>
      <c r="LJS24" s="98"/>
      <c r="LJT24" s="98"/>
      <c r="LJU24" s="98"/>
      <c r="LJV24" s="98"/>
      <c r="LJW24" s="98"/>
      <c r="LJX24" s="98"/>
      <c r="LJY24" s="98"/>
      <c r="LJZ24" s="98"/>
      <c r="LKA24" s="98"/>
      <c r="LKB24" s="98"/>
      <c r="LKC24" s="98"/>
      <c r="LKD24" s="98"/>
      <c r="LKE24" s="98"/>
      <c r="LKF24" s="98"/>
      <c r="LKG24" s="98"/>
      <c r="LKH24" s="98"/>
      <c r="LKI24" s="98"/>
      <c r="LKJ24" s="98"/>
      <c r="LKK24" s="98"/>
      <c r="LKL24" s="98"/>
      <c r="LKM24" s="98"/>
      <c r="LKN24" s="98"/>
      <c r="LKO24" s="98"/>
      <c r="LKP24" s="98"/>
      <c r="LKQ24" s="98"/>
      <c r="LKR24" s="98"/>
      <c r="LKS24" s="98"/>
      <c r="LKT24" s="98"/>
      <c r="LKU24" s="98"/>
      <c r="LKV24" s="98"/>
      <c r="LKW24" s="98"/>
      <c r="LKX24" s="98"/>
      <c r="LKY24" s="98"/>
      <c r="LKZ24" s="98"/>
      <c r="LLA24" s="98"/>
      <c r="LLB24" s="98"/>
      <c r="LLC24" s="98"/>
      <c r="LLD24" s="98"/>
      <c r="LLE24" s="98"/>
      <c r="LLF24" s="98"/>
      <c r="LLG24" s="98"/>
      <c r="LLH24" s="98"/>
      <c r="LLI24" s="98"/>
      <c r="LLJ24" s="98"/>
      <c r="LLK24" s="98"/>
      <c r="LLL24" s="98"/>
      <c r="LLM24" s="98"/>
      <c r="LLN24" s="98"/>
      <c r="LLO24" s="98"/>
      <c r="LLP24" s="98"/>
      <c r="LLQ24" s="98"/>
      <c r="LLR24" s="98"/>
      <c r="LLS24" s="98"/>
      <c r="LLT24" s="98"/>
      <c r="LLU24" s="98"/>
      <c r="LLV24" s="98"/>
      <c r="LLW24" s="98"/>
      <c r="LLX24" s="98"/>
      <c r="LLY24" s="98"/>
      <c r="LLZ24" s="98"/>
      <c r="LMA24" s="98"/>
      <c r="LMB24" s="98"/>
      <c r="LMC24" s="98"/>
      <c r="LMD24" s="98"/>
      <c r="LME24" s="98"/>
      <c r="LMF24" s="98"/>
      <c r="LMG24" s="98"/>
      <c r="LMH24" s="98"/>
      <c r="LMI24" s="98"/>
      <c r="LMJ24" s="98"/>
      <c r="LMK24" s="98"/>
      <c r="LML24" s="98"/>
      <c r="LMM24" s="98"/>
      <c r="LMN24" s="98"/>
      <c r="LMO24" s="98"/>
      <c r="LMP24" s="98"/>
      <c r="LMQ24" s="98"/>
      <c r="LMR24" s="98"/>
      <c r="LMS24" s="98"/>
      <c r="LMT24" s="98"/>
      <c r="LMU24" s="98"/>
      <c r="LMV24" s="98"/>
      <c r="LMW24" s="98"/>
      <c r="LMX24" s="98"/>
      <c r="LMY24" s="98"/>
      <c r="LMZ24" s="98"/>
      <c r="LNA24" s="98"/>
      <c r="LNB24" s="98"/>
      <c r="LNC24" s="98"/>
      <c r="LND24" s="98"/>
      <c r="LNE24" s="98"/>
      <c r="LNF24" s="98"/>
      <c r="LNG24" s="98"/>
      <c r="LNH24" s="98"/>
      <c r="LNI24" s="98"/>
      <c r="LNJ24" s="98"/>
      <c r="LNK24" s="98"/>
      <c r="LNL24" s="98"/>
      <c r="LNM24" s="98"/>
      <c r="LNN24" s="98"/>
      <c r="LNO24" s="98"/>
      <c r="LNP24" s="98"/>
      <c r="LNQ24" s="98"/>
      <c r="LNR24" s="98"/>
      <c r="LNS24" s="98"/>
      <c r="LNT24" s="98"/>
      <c r="LNU24" s="98"/>
      <c r="LNV24" s="98"/>
      <c r="LNW24" s="98"/>
      <c r="LNX24" s="98"/>
      <c r="LNY24" s="98"/>
      <c r="LNZ24" s="98"/>
      <c r="LOA24" s="98"/>
      <c r="LOB24" s="98"/>
      <c r="LOC24" s="98"/>
      <c r="LOD24" s="98"/>
      <c r="LOE24" s="98"/>
      <c r="LOF24" s="98"/>
      <c r="LOG24" s="98"/>
      <c r="LOH24" s="98"/>
      <c r="LOI24" s="98"/>
      <c r="LOJ24" s="98"/>
      <c r="LOK24" s="98"/>
      <c r="LOL24" s="98"/>
      <c r="LOM24" s="98"/>
      <c r="LON24" s="98"/>
      <c r="LOO24" s="98"/>
      <c r="LOP24" s="98"/>
      <c r="LOQ24" s="98"/>
      <c r="LOR24" s="98"/>
      <c r="LOS24" s="98"/>
      <c r="LOT24" s="98"/>
      <c r="LOU24" s="98"/>
      <c r="LOV24" s="98"/>
      <c r="LOW24" s="98"/>
      <c r="LOX24" s="98"/>
      <c r="LOY24" s="98"/>
      <c r="LOZ24" s="98"/>
      <c r="LPA24" s="98"/>
      <c r="LPB24" s="98"/>
      <c r="LPC24" s="98"/>
      <c r="LPD24" s="98"/>
      <c r="LPE24" s="98"/>
      <c r="LPF24" s="98"/>
      <c r="LPG24" s="98"/>
      <c r="LPH24" s="98"/>
      <c r="LPI24" s="98"/>
      <c r="LPJ24" s="98"/>
      <c r="LPK24" s="98"/>
      <c r="LPL24" s="98"/>
      <c r="LPM24" s="98"/>
      <c r="LPN24" s="98"/>
      <c r="LPO24" s="98"/>
      <c r="LPP24" s="98"/>
      <c r="LPQ24" s="98"/>
      <c r="LPR24" s="98"/>
      <c r="LPS24" s="98"/>
      <c r="LPT24" s="98"/>
      <c r="LPU24" s="98"/>
      <c r="LPV24" s="98"/>
      <c r="LPW24" s="98"/>
      <c r="LPX24" s="98"/>
      <c r="LPY24" s="98"/>
      <c r="LPZ24" s="98"/>
      <c r="LQA24" s="98"/>
      <c r="LQB24" s="98"/>
      <c r="LQC24" s="98"/>
      <c r="LQD24" s="98"/>
      <c r="LQE24" s="98"/>
      <c r="LQF24" s="98"/>
      <c r="LQG24" s="98"/>
      <c r="LQH24" s="98"/>
      <c r="LQI24" s="98"/>
      <c r="LQJ24" s="98"/>
      <c r="LQK24" s="98"/>
      <c r="LQL24" s="98"/>
      <c r="LQM24" s="98"/>
      <c r="LQN24" s="98"/>
      <c r="LQO24" s="98"/>
      <c r="LQP24" s="98"/>
      <c r="LQQ24" s="98"/>
      <c r="LQR24" s="98"/>
      <c r="LQS24" s="98"/>
      <c r="LQT24" s="98"/>
      <c r="LQU24" s="98"/>
      <c r="LQV24" s="98"/>
      <c r="LQW24" s="98"/>
      <c r="LQX24" s="98"/>
      <c r="LQY24" s="98"/>
      <c r="LQZ24" s="98"/>
      <c r="LRA24" s="98"/>
      <c r="LRB24" s="98"/>
      <c r="LRC24" s="98"/>
      <c r="LRD24" s="98"/>
      <c r="LRE24" s="98"/>
      <c r="LRF24" s="98"/>
      <c r="LRG24" s="98"/>
      <c r="LRH24" s="98"/>
      <c r="LRI24" s="98"/>
      <c r="LRJ24" s="98"/>
      <c r="LRK24" s="98"/>
      <c r="LRL24" s="98"/>
      <c r="LRM24" s="98"/>
      <c r="LRN24" s="98"/>
      <c r="LRO24" s="98"/>
      <c r="LRP24" s="98"/>
      <c r="LRQ24" s="98"/>
      <c r="LRR24" s="98"/>
      <c r="LRS24" s="98"/>
      <c r="LRT24" s="98"/>
      <c r="LRU24" s="98"/>
      <c r="LRV24" s="98"/>
      <c r="LRW24" s="98"/>
      <c r="LRX24" s="98"/>
      <c r="LRY24" s="98"/>
      <c r="LRZ24" s="98"/>
      <c r="LSA24" s="98"/>
      <c r="LSB24" s="98"/>
      <c r="LSC24" s="98"/>
      <c r="LSD24" s="98"/>
      <c r="LSE24" s="98"/>
      <c r="LSF24" s="98"/>
      <c r="LSG24" s="98"/>
      <c r="LSH24" s="98"/>
      <c r="LSI24" s="98"/>
      <c r="LSJ24" s="98"/>
      <c r="LSK24" s="98"/>
      <c r="LSL24" s="98"/>
      <c r="LSM24" s="98"/>
      <c r="LSN24" s="98"/>
      <c r="LSO24" s="98"/>
      <c r="LSP24" s="98"/>
      <c r="LSQ24" s="98"/>
      <c r="LSR24" s="98"/>
      <c r="LSS24" s="98"/>
      <c r="LST24" s="98"/>
      <c r="LSU24" s="98"/>
      <c r="LSV24" s="98"/>
      <c r="LSW24" s="98"/>
      <c r="LSX24" s="98"/>
      <c r="LSY24" s="98"/>
      <c r="LSZ24" s="98"/>
      <c r="LTA24" s="98"/>
      <c r="LTB24" s="98"/>
      <c r="LTC24" s="98"/>
      <c r="LTD24" s="98"/>
      <c r="LTE24" s="98"/>
      <c r="LTF24" s="98"/>
      <c r="LTG24" s="98"/>
      <c r="LTH24" s="98"/>
      <c r="LTI24" s="98"/>
      <c r="LTJ24" s="98"/>
      <c r="LTK24" s="98"/>
      <c r="LTL24" s="98"/>
      <c r="LTM24" s="98"/>
      <c r="LTN24" s="98"/>
      <c r="LTO24" s="98"/>
      <c r="LTP24" s="98"/>
      <c r="LTQ24" s="98"/>
      <c r="LTR24" s="98"/>
      <c r="LTS24" s="98"/>
      <c r="LTT24" s="98"/>
      <c r="LTU24" s="98"/>
      <c r="LTV24" s="98"/>
      <c r="LTW24" s="98"/>
      <c r="LTX24" s="98"/>
      <c r="LTY24" s="98"/>
      <c r="LTZ24" s="98"/>
      <c r="LUA24" s="98"/>
      <c r="LUB24" s="98"/>
      <c r="LUC24" s="98"/>
      <c r="LUD24" s="98"/>
      <c r="LUE24" s="98"/>
      <c r="LUF24" s="98"/>
      <c r="LUG24" s="98"/>
      <c r="LUH24" s="98"/>
      <c r="LUI24" s="98"/>
      <c r="LUJ24" s="98"/>
      <c r="LUK24" s="98"/>
      <c r="LUL24" s="98"/>
      <c r="LUM24" s="98"/>
      <c r="LUN24" s="98"/>
      <c r="LUO24" s="98"/>
      <c r="LUP24" s="98"/>
      <c r="LUQ24" s="98"/>
      <c r="LUR24" s="98"/>
      <c r="LUS24" s="98"/>
      <c r="LUT24" s="98"/>
      <c r="LUU24" s="98"/>
      <c r="LUV24" s="98"/>
      <c r="LUW24" s="98"/>
      <c r="LUX24" s="98"/>
      <c r="LUY24" s="98"/>
      <c r="LUZ24" s="98"/>
      <c r="LVA24" s="98"/>
      <c r="LVB24" s="98"/>
      <c r="LVC24" s="98"/>
      <c r="LVD24" s="98"/>
      <c r="LVE24" s="98"/>
      <c r="LVF24" s="98"/>
      <c r="LVG24" s="98"/>
      <c r="LVH24" s="98"/>
      <c r="LVI24" s="98"/>
      <c r="LVJ24" s="98"/>
      <c r="LVK24" s="98"/>
      <c r="LVL24" s="98"/>
      <c r="LVM24" s="98"/>
      <c r="LVN24" s="98"/>
      <c r="LVO24" s="98"/>
      <c r="LVP24" s="98"/>
      <c r="LVQ24" s="98"/>
      <c r="LVR24" s="98"/>
      <c r="LVS24" s="98"/>
      <c r="LVT24" s="98"/>
      <c r="LVU24" s="98"/>
      <c r="LVV24" s="98"/>
      <c r="LVW24" s="98"/>
      <c r="LVX24" s="98"/>
      <c r="LVY24" s="98"/>
      <c r="LVZ24" s="98"/>
      <c r="LWA24" s="98"/>
      <c r="LWB24" s="98"/>
      <c r="LWC24" s="98"/>
      <c r="LWD24" s="98"/>
      <c r="LWE24" s="98"/>
      <c r="LWF24" s="98"/>
      <c r="LWG24" s="98"/>
      <c r="LWH24" s="98"/>
      <c r="LWI24" s="98"/>
      <c r="LWJ24" s="98"/>
      <c r="LWK24" s="98"/>
      <c r="LWL24" s="98"/>
      <c r="LWM24" s="98"/>
      <c r="LWN24" s="98"/>
      <c r="LWO24" s="98"/>
      <c r="LWP24" s="98"/>
      <c r="LWQ24" s="98"/>
      <c r="LWR24" s="98"/>
      <c r="LWS24" s="98"/>
      <c r="LWT24" s="98"/>
      <c r="LWU24" s="98"/>
      <c r="LWV24" s="98"/>
      <c r="LWW24" s="98"/>
      <c r="LWX24" s="98"/>
      <c r="LWY24" s="98"/>
      <c r="LWZ24" s="98"/>
      <c r="LXA24" s="98"/>
      <c r="LXB24" s="98"/>
      <c r="LXC24" s="98"/>
      <c r="LXD24" s="98"/>
      <c r="LXE24" s="98"/>
      <c r="LXF24" s="98"/>
      <c r="LXG24" s="98"/>
      <c r="LXH24" s="98"/>
      <c r="LXI24" s="98"/>
      <c r="LXJ24" s="98"/>
      <c r="LXK24" s="98"/>
      <c r="LXL24" s="98"/>
      <c r="LXM24" s="98"/>
      <c r="LXN24" s="98"/>
      <c r="LXO24" s="98"/>
      <c r="LXP24" s="98"/>
      <c r="LXQ24" s="98"/>
      <c r="LXR24" s="98"/>
      <c r="LXS24" s="98"/>
      <c r="LXT24" s="98"/>
      <c r="LXU24" s="98"/>
      <c r="LXV24" s="98"/>
      <c r="LXW24" s="98"/>
      <c r="LXX24" s="98"/>
      <c r="LXY24" s="98"/>
      <c r="LXZ24" s="98"/>
      <c r="LYA24" s="98"/>
      <c r="LYB24" s="98"/>
      <c r="LYC24" s="98"/>
      <c r="LYD24" s="98"/>
      <c r="LYE24" s="98"/>
      <c r="LYF24" s="98"/>
      <c r="LYG24" s="98"/>
      <c r="LYH24" s="98"/>
      <c r="LYI24" s="98"/>
      <c r="LYJ24" s="98"/>
      <c r="LYK24" s="98"/>
      <c r="LYL24" s="98"/>
      <c r="LYM24" s="98"/>
      <c r="LYN24" s="98"/>
      <c r="LYO24" s="98"/>
      <c r="LYP24" s="98"/>
      <c r="LYQ24" s="98"/>
      <c r="LYR24" s="98"/>
      <c r="LYS24" s="98"/>
      <c r="LYT24" s="98"/>
      <c r="LYU24" s="98"/>
      <c r="LYV24" s="98"/>
      <c r="LYW24" s="98"/>
      <c r="LYX24" s="98"/>
      <c r="LYY24" s="98"/>
      <c r="LYZ24" s="98"/>
      <c r="LZA24" s="98"/>
      <c r="LZB24" s="98"/>
      <c r="LZC24" s="98"/>
      <c r="LZD24" s="98"/>
      <c r="LZE24" s="98"/>
      <c r="LZF24" s="98"/>
      <c r="LZG24" s="98"/>
      <c r="LZH24" s="98"/>
      <c r="LZI24" s="98"/>
      <c r="LZJ24" s="98"/>
      <c r="LZK24" s="98"/>
      <c r="LZL24" s="98"/>
      <c r="LZM24" s="98"/>
      <c r="LZN24" s="98"/>
      <c r="LZO24" s="98"/>
      <c r="LZP24" s="98"/>
      <c r="LZQ24" s="98"/>
      <c r="LZR24" s="98"/>
      <c r="LZS24" s="98"/>
      <c r="LZT24" s="98"/>
      <c r="LZU24" s="98"/>
      <c r="LZV24" s="98"/>
      <c r="LZW24" s="98"/>
      <c r="LZX24" s="98"/>
      <c r="LZY24" s="98"/>
      <c r="LZZ24" s="98"/>
      <c r="MAA24" s="98"/>
      <c r="MAB24" s="98"/>
      <c r="MAC24" s="98"/>
      <c r="MAD24" s="98"/>
      <c r="MAE24" s="98"/>
      <c r="MAF24" s="98"/>
      <c r="MAG24" s="98"/>
      <c r="MAH24" s="98"/>
      <c r="MAI24" s="98"/>
      <c r="MAJ24" s="98"/>
      <c r="MAK24" s="98"/>
      <c r="MAL24" s="98"/>
      <c r="MAM24" s="98"/>
      <c r="MAN24" s="98"/>
      <c r="MAO24" s="98"/>
      <c r="MAP24" s="98"/>
      <c r="MAQ24" s="98"/>
      <c r="MAR24" s="98"/>
      <c r="MAS24" s="98"/>
      <c r="MAT24" s="98"/>
      <c r="MAU24" s="98"/>
      <c r="MAV24" s="98"/>
      <c r="MAW24" s="98"/>
      <c r="MAX24" s="98"/>
      <c r="MAY24" s="98"/>
      <c r="MAZ24" s="98"/>
      <c r="MBA24" s="98"/>
      <c r="MBB24" s="98"/>
      <c r="MBC24" s="98"/>
      <c r="MBD24" s="98"/>
      <c r="MBE24" s="98"/>
      <c r="MBF24" s="98"/>
      <c r="MBG24" s="98"/>
      <c r="MBH24" s="98"/>
      <c r="MBI24" s="98"/>
      <c r="MBJ24" s="98"/>
      <c r="MBK24" s="98"/>
      <c r="MBL24" s="98"/>
      <c r="MBM24" s="98"/>
      <c r="MBN24" s="98"/>
      <c r="MBO24" s="98"/>
      <c r="MBP24" s="98"/>
      <c r="MBQ24" s="98"/>
      <c r="MBR24" s="98"/>
      <c r="MBS24" s="98"/>
      <c r="MBT24" s="98"/>
      <c r="MBU24" s="98"/>
      <c r="MBV24" s="98"/>
      <c r="MBW24" s="98"/>
      <c r="MBX24" s="98"/>
      <c r="MBY24" s="98"/>
      <c r="MBZ24" s="98"/>
      <c r="MCA24" s="98"/>
      <c r="MCB24" s="98"/>
      <c r="MCC24" s="98"/>
      <c r="MCD24" s="98"/>
      <c r="MCE24" s="98"/>
      <c r="MCF24" s="98"/>
      <c r="MCG24" s="98"/>
      <c r="MCH24" s="98"/>
      <c r="MCI24" s="98"/>
      <c r="MCJ24" s="98"/>
      <c r="MCK24" s="98"/>
      <c r="MCL24" s="98"/>
      <c r="MCM24" s="98"/>
      <c r="MCN24" s="98"/>
      <c r="MCO24" s="98"/>
      <c r="MCP24" s="98"/>
      <c r="MCQ24" s="98"/>
      <c r="MCR24" s="98"/>
      <c r="MCS24" s="98"/>
      <c r="MCT24" s="98"/>
      <c r="MCU24" s="98"/>
      <c r="MCV24" s="98"/>
      <c r="MCW24" s="98"/>
      <c r="MCX24" s="98"/>
      <c r="MCY24" s="98"/>
      <c r="MCZ24" s="98"/>
      <c r="MDA24" s="98"/>
      <c r="MDB24" s="98"/>
      <c r="MDC24" s="98"/>
      <c r="MDD24" s="98"/>
      <c r="MDE24" s="98"/>
      <c r="MDF24" s="98"/>
      <c r="MDG24" s="98"/>
      <c r="MDH24" s="98"/>
      <c r="MDI24" s="98"/>
      <c r="MDJ24" s="98"/>
      <c r="MDK24" s="98"/>
      <c r="MDL24" s="98"/>
      <c r="MDM24" s="98"/>
      <c r="MDN24" s="98"/>
      <c r="MDO24" s="98"/>
      <c r="MDP24" s="98"/>
      <c r="MDQ24" s="98"/>
      <c r="MDR24" s="98"/>
      <c r="MDS24" s="98"/>
      <c r="MDT24" s="98"/>
      <c r="MDU24" s="98"/>
      <c r="MDV24" s="98"/>
      <c r="MDW24" s="98"/>
      <c r="MDX24" s="98"/>
      <c r="MDY24" s="98"/>
      <c r="MDZ24" s="98"/>
      <c r="MEA24" s="98"/>
      <c r="MEB24" s="98"/>
      <c r="MEC24" s="98"/>
      <c r="MED24" s="98"/>
      <c r="MEE24" s="98"/>
      <c r="MEF24" s="98"/>
      <c r="MEG24" s="98"/>
      <c r="MEH24" s="98"/>
      <c r="MEI24" s="98"/>
      <c r="MEJ24" s="98"/>
      <c r="MEK24" s="98"/>
      <c r="MEL24" s="98"/>
      <c r="MEM24" s="98"/>
      <c r="MEN24" s="98"/>
      <c r="MEO24" s="98"/>
      <c r="MEP24" s="98"/>
      <c r="MEQ24" s="98"/>
      <c r="MER24" s="98"/>
      <c r="MES24" s="98"/>
      <c r="MET24" s="98"/>
      <c r="MEU24" s="98"/>
      <c r="MEV24" s="98"/>
      <c r="MEW24" s="98"/>
      <c r="MEX24" s="98"/>
      <c r="MEY24" s="98"/>
      <c r="MEZ24" s="98"/>
      <c r="MFA24" s="98"/>
      <c r="MFB24" s="98"/>
      <c r="MFC24" s="98"/>
      <c r="MFD24" s="98"/>
      <c r="MFE24" s="98"/>
      <c r="MFF24" s="98"/>
      <c r="MFG24" s="98"/>
      <c r="MFH24" s="98"/>
      <c r="MFI24" s="98"/>
      <c r="MFJ24" s="98"/>
      <c r="MFK24" s="98"/>
      <c r="MFL24" s="98"/>
      <c r="MFM24" s="98"/>
      <c r="MFN24" s="98"/>
      <c r="MFO24" s="98"/>
      <c r="MFP24" s="98"/>
      <c r="MFQ24" s="98"/>
      <c r="MFR24" s="98"/>
      <c r="MFS24" s="98"/>
      <c r="MFT24" s="98"/>
      <c r="MFU24" s="98"/>
      <c r="MFV24" s="98"/>
      <c r="MFW24" s="98"/>
      <c r="MFX24" s="98"/>
      <c r="MFY24" s="98"/>
      <c r="MFZ24" s="98"/>
      <c r="MGA24" s="98"/>
      <c r="MGB24" s="98"/>
      <c r="MGC24" s="98"/>
      <c r="MGD24" s="98"/>
      <c r="MGE24" s="98"/>
      <c r="MGF24" s="98"/>
      <c r="MGG24" s="98"/>
      <c r="MGH24" s="98"/>
      <c r="MGI24" s="98"/>
      <c r="MGJ24" s="98"/>
      <c r="MGK24" s="98"/>
      <c r="MGL24" s="98"/>
      <c r="MGM24" s="98"/>
      <c r="MGN24" s="98"/>
      <c r="MGO24" s="98"/>
      <c r="MGP24" s="98"/>
      <c r="MGQ24" s="98"/>
      <c r="MGR24" s="98"/>
      <c r="MGS24" s="98"/>
      <c r="MGT24" s="98"/>
      <c r="MGU24" s="98"/>
      <c r="MGV24" s="98"/>
      <c r="MGW24" s="98"/>
      <c r="MGX24" s="98"/>
      <c r="MGY24" s="98"/>
      <c r="MGZ24" s="98"/>
      <c r="MHA24" s="98"/>
      <c r="MHB24" s="98"/>
      <c r="MHC24" s="98"/>
      <c r="MHD24" s="98"/>
      <c r="MHE24" s="98"/>
      <c r="MHF24" s="98"/>
      <c r="MHG24" s="98"/>
      <c r="MHH24" s="98"/>
      <c r="MHI24" s="98"/>
      <c r="MHJ24" s="98"/>
      <c r="MHK24" s="98"/>
      <c r="MHL24" s="98"/>
      <c r="MHM24" s="98"/>
      <c r="MHN24" s="98"/>
      <c r="MHO24" s="98"/>
      <c r="MHP24" s="98"/>
      <c r="MHQ24" s="98"/>
      <c r="MHR24" s="98"/>
      <c r="MHS24" s="98"/>
      <c r="MHT24" s="98"/>
      <c r="MHU24" s="98"/>
      <c r="MHV24" s="98"/>
      <c r="MHW24" s="98"/>
      <c r="MHX24" s="98"/>
      <c r="MHY24" s="98"/>
      <c r="MHZ24" s="98"/>
      <c r="MIA24" s="98"/>
      <c r="MIB24" s="98"/>
      <c r="MIC24" s="98"/>
      <c r="MID24" s="98"/>
      <c r="MIE24" s="98"/>
      <c r="MIF24" s="98"/>
      <c r="MIG24" s="98"/>
      <c r="MIH24" s="98"/>
      <c r="MII24" s="98"/>
      <c r="MIJ24" s="98"/>
      <c r="MIK24" s="98"/>
      <c r="MIL24" s="98"/>
      <c r="MIM24" s="98"/>
      <c r="MIN24" s="98"/>
      <c r="MIO24" s="98"/>
      <c r="MIP24" s="98"/>
      <c r="MIQ24" s="98"/>
      <c r="MIR24" s="98"/>
      <c r="MIS24" s="98"/>
      <c r="MIT24" s="98"/>
      <c r="MIU24" s="98"/>
      <c r="MIV24" s="98"/>
      <c r="MIW24" s="98"/>
      <c r="MIX24" s="98"/>
      <c r="MIY24" s="98"/>
      <c r="MIZ24" s="98"/>
      <c r="MJA24" s="98"/>
      <c r="MJB24" s="98"/>
      <c r="MJC24" s="98"/>
      <c r="MJD24" s="98"/>
      <c r="MJE24" s="98"/>
      <c r="MJF24" s="98"/>
      <c r="MJG24" s="98"/>
      <c r="MJH24" s="98"/>
      <c r="MJI24" s="98"/>
      <c r="MJJ24" s="98"/>
      <c r="MJK24" s="98"/>
      <c r="MJL24" s="98"/>
      <c r="MJM24" s="98"/>
      <c r="MJN24" s="98"/>
      <c r="MJO24" s="98"/>
      <c r="MJP24" s="98"/>
      <c r="MJQ24" s="98"/>
      <c r="MJR24" s="98"/>
      <c r="MJS24" s="98"/>
      <c r="MJT24" s="98"/>
      <c r="MJU24" s="98"/>
      <c r="MJV24" s="98"/>
      <c r="MJW24" s="98"/>
      <c r="MJX24" s="98"/>
      <c r="MJY24" s="98"/>
      <c r="MJZ24" s="98"/>
      <c r="MKA24" s="98"/>
      <c r="MKB24" s="98"/>
      <c r="MKC24" s="98"/>
      <c r="MKD24" s="98"/>
      <c r="MKE24" s="98"/>
      <c r="MKF24" s="98"/>
      <c r="MKG24" s="98"/>
      <c r="MKH24" s="98"/>
      <c r="MKI24" s="98"/>
      <c r="MKJ24" s="98"/>
      <c r="MKK24" s="98"/>
      <c r="MKL24" s="98"/>
      <c r="MKM24" s="98"/>
      <c r="MKN24" s="98"/>
      <c r="MKO24" s="98"/>
      <c r="MKP24" s="98"/>
      <c r="MKQ24" s="98"/>
      <c r="MKR24" s="98"/>
      <c r="MKS24" s="98"/>
      <c r="MKT24" s="98"/>
      <c r="MKU24" s="98"/>
      <c r="MKV24" s="98"/>
      <c r="MKW24" s="98"/>
      <c r="MKX24" s="98"/>
      <c r="MKY24" s="98"/>
      <c r="MKZ24" s="98"/>
      <c r="MLA24" s="98"/>
      <c r="MLB24" s="98"/>
      <c r="MLC24" s="98"/>
      <c r="MLD24" s="98"/>
      <c r="MLE24" s="98"/>
      <c r="MLF24" s="98"/>
      <c r="MLG24" s="98"/>
      <c r="MLH24" s="98"/>
      <c r="MLI24" s="98"/>
      <c r="MLJ24" s="98"/>
      <c r="MLK24" s="98"/>
      <c r="MLL24" s="98"/>
      <c r="MLM24" s="98"/>
      <c r="MLN24" s="98"/>
      <c r="MLO24" s="98"/>
      <c r="MLP24" s="98"/>
      <c r="MLQ24" s="98"/>
      <c r="MLR24" s="98"/>
      <c r="MLS24" s="98"/>
      <c r="MLT24" s="98"/>
      <c r="MLU24" s="98"/>
      <c r="MLV24" s="98"/>
      <c r="MLW24" s="98"/>
      <c r="MLX24" s="98"/>
      <c r="MLY24" s="98"/>
      <c r="MLZ24" s="98"/>
      <c r="MMA24" s="98"/>
      <c r="MMB24" s="98"/>
      <c r="MMC24" s="98"/>
      <c r="MMD24" s="98"/>
      <c r="MME24" s="98"/>
      <c r="MMF24" s="98"/>
      <c r="MMG24" s="98"/>
      <c r="MMH24" s="98"/>
      <c r="MMI24" s="98"/>
      <c r="MMJ24" s="98"/>
      <c r="MMK24" s="98"/>
      <c r="MML24" s="98"/>
      <c r="MMM24" s="98"/>
      <c r="MMN24" s="98"/>
      <c r="MMO24" s="98"/>
      <c r="MMP24" s="98"/>
      <c r="MMQ24" s="98"/>
      <c r="MMR24" s="98"/>
      <c r="MMS24" s="98"/>
      <c r="MMT24" s="98"/>
      <c r="MMU24" s="98"/>
      <c r="MMV24" s="98"/>
      <c r="MMW24" s="98"/>
      <c r="MMX24" s="98"/>
      <c r="MMY24" s="98"/>
      <c r="MMZ24" s="98"/>
      <c r="MNA24" s="98"/>
      <c r="MNB24" s="98"/>
      <c r="MNC24" s="98"/>
      <c r="MND24" s="98"/>
      <c r="MNE24" s="98"/>
      <c r="MNF24" s="98"/>
      <c r="MNG24" s="98"/>
      <c r="MNH24" s="98"/>
      <c r="MNI24" s="98"/>
      <c r="MNJ24" s="98"/>
      <c r="MNK24" s="98"/>
      <c r="MNL24" s="98"/>
      <c r="MNM24" s="98"/>
      <c r="MNN24" s="98"/>
      <c r="MNO24" s="98"/>
      <c r="MNP24" s="98"/>
      <c r="MNQ24" s="98"/>
      <c r="MNR24" s="98"/>
      <c r="MNS24" s="98"/>
      <c r="MNT24" s="98"/>
      <c r="MNU24" s="98"/>
      <c r="MNV24" s="98"/>
      <c r="MNW24" s="98"/>
      <c r="MNX24" s="98"/>
      <c r="MNY24" s="98"/>
      <c r="MNZ24" s="98"/>
      <c r="MOA24" s="98"/>
      <c r="MOB24" s="98"/>
      <c r="MOC24" s="98"/>
      <c r="MOD24" s="98"/>
      <c r="MOE24" s="98"/>
      <c r="MOF24" s="98"/>
      <c r="MOG24" s="98"/>
      <c r="MOH24" s="98"/>
      <c r="MOI24" s="98"/>
      <c r="MOJ24" s="98"/>
      <c r="MOK24" s="98"/>
      <c r="MOL24" s="98"/>
      <c r="MOM24" s="98"/>
      <c r="MON24" s="98"/>
      <c r="MOO24" s="98"/>
      <c r="MOP24" s="98"/>
      <c r="MOQ24" s="98"/>
      <c r="MOR24" s="98"/>
      <c r="MOS24" s="98"/>
      <c r="MOT24" s="98"/>
      <c r="MOU24" s="98"/>
      <c r="MOV24" s="98"/>
      <c r="MOW24" s="98"/>
      <c r="MOX24" s="98"/>
      <c r="MOY24" s="98"/>
      <c r="MOZ24" s="98"/>
      <c r="MPA24" s="98"/>
      <c r="MPB24" s="98"/>
      <c r="MPC24" s="98"/>
      <c r="MPD24" s="98"/>
      <c r="MPE24" s="98"/>
      <c r="MPF24" s="98"/>
      <c r="MPG24" s="98"/>
      <c r="MPH24" s="98"/>
      <c r="MPI24" s="98"/>
      <c r="MPJ24" s="98"/>
      <c r="MPK24" s="98"/>
      <c r="MPL24" s="98"/>
      <c r="MPM24" s="98"/>
      <c r="MPN24" s="98"/>
      <c r="MPO24" s="98"/>
      <c r="MPP24" s="98"/>
      <c r="MPQ24" s="98"/>
      <c r="MPR24" s="98"/>
      <c r="MPS24" s="98"/>
      <c r="MPT24" s="98"/>
      <c r="MPU24" s="98"/>
      <c r="MPV24" s="98"/>
      <c r="MPW24" s="98"/>
      <c r="MPX24" s="98"/>
      <c r="MPY24" s="98"/>
      <c r="MPZ24" s="98"/>
      <c r="MQA24" s="98"/>
      <c r="MQB24" s="98"/>
      <c r="MQC24" s="98"/>
      <c r="MQD24" s="98"/>
      <c r="MQE24" s="98"/>
      <c r="MQF24" s="98"/>
      <c r="MQG24" s="98"/>
      <c r="MQH24" s="98"/>
      <c r="MQI24" s="98"/>
      <c r="MQJ24" s="98"/>
      <c r="MQK24" s="98"/>
      <c r="MQL24" s="98"/>
      <c r="MQM24" s="98"/>
      <c r="MQN24" s="98"/>
      <c r="MQO24" s="98"/>
      <c r="MQP24" s="98"/>
      <c r="MQQ24" s="98"/>
      <c r="MQR24" s="98"/>
      <c r="MQS24" s="98"/>
      <c r="MQT24" s="98"/>
      <c r="MQU24" s="98"/>
      <c r="MQV24" s="98"/>
      <c r="MQW24" s="98"/>
      <c r="MQX24" s="98"/>
      <c r="MQY24" s="98"/>
      <c r="MQZ24" s="98"/>
      <c r="MRA24" s="98"/>
      <c r="MRB24" s="98"/>
      <c r="MRC24" s="98"/>
      <c r="MRD24" s="98"/>
      <c r="MRE24" s="98"/>
      <c r="MRF24" s="98"/>
      <c r="MRG24" s="98"/>
      <c r="MRH24" s="98"/>
      <c r="MRI24" s="98"/>
      <c r="MRJ24" s="98"/>
      <c r="MRK24" s="98"/>
      <c r="MRL24" s="98"/>
      <c r="MRM24" s="98"/>
      <c r="MRN24" s="98"/>
      <c r="MRO24" s="98"/>
      <c r="MRP24" s="98"/>
      <c r="MRQ24" s="98"/>
      <c r="MRR24" s="98"/>
      <c r="MRS24" s="98"/>
      <c r="MRT24" s="98"/>
      <c r="MRU24" s="98"/>
      <c r="MRV24" s="98"/>
      <c r="MRW24" s="98"/>
      <c r="MRX24" s="98"/>
      <c r="MRY24" s="98"/>
      <c r="MRZ24" s="98"/>
      <c r="MSA24" s="98"/>
      <c r="MSB24" s="98"/>
      <c r="MSC24" s="98"/>
      <c r="MSD24" s="98"/>
      <c r="MSE24" s="98"/>
      <c r="MSF24" s="98"/>
      <c r="MSG24" s="98"/>
      <c r="MSH24" s="98"/>
      <c r="MSI24" s="98"/>
      <c r="MSJ24" s="98"/>
      <c r="MSK24" s="98"/>
      <c r="MSL24" s="98"/>
      <c r="MSM24" s="98"/>
      <c r="MSN24" s="98"/>
      <c r="MSO24" s="98"/>
      <c r="MSP24" s="98"/>
      <c r="MSQ24" s="98"/>
      <c r="MSR24" s="98"/>
      <c r="MSS24" s="98"/>
      <c r="MST24" s="98"/>
      <c r="MSU24" s="98"/>
      <c r="MSV24" s="98"/>
      <c r="MSW24" s="98"/>
      <c r="MSX24" s="98"/>
      <c r="MSY24" s="98"/>
      <c r="MSZ24" s="98"/>
      <c r="MTA24" s="98"/>
      <c r="MTB24" s="98"/>
      <c r="MTC24" s="98"/>
      <c r="MTD24" s="98"/>
      <c r="MTE24" s="98"/>
      <c r="MTF24" s="98"/>
      <c r="MTG24" s="98"/>
      <c r="MTH24" s="98"/>
      <c r="MTI24" s="98"/>
      <c r="MTJ24" s="98"/>
      <c r="MTK24" s="98"/>
      <c r="MTL24" s="98"/>
      <c r="MTM24" s="98"/>
      <c r="MTN24" s="98"/>
      <c r="MTO24" s="98"/>
      <c r="MTP24" s="98"/>
      <c r="MTQ24" s="98"/>
      <c r="MTR24" s="98"/>
      <c r="MTS24" s="98"/>
      <c r="MTT24" s="98"/>
      <c r="MTU24" s="98"/>
      <c r="MTV24" s="98"/>
      <c r="MTW24" s="98"/>
      <c r="MTX24" s="98"/>
      <c r="MTY24" s="98"/>
      <c r="MTZ24" s="98"/>
      <c r="MUA24" s="98"/>
      <c r="MUB24" s="98"/>
      <c r="MUC24" s="98"/>
      <c r="MUD24" s="98"/>
      <c r="MUE24" s="98"/>
      <c r="MUF24" s="98"/>
      <c r="MUG24" s="98"/>
      <c r="MUH24" s="98"/>
      <c r="MUI24" s="98"/>
      <c r="MUJ24" s="98"/>
      <c r="MUK24" s="98"/>
      <c r="MUL24" s="98"/>
      <c r="MUM24" s="98"/>
      <c r="MUN24" s="98"/>
      <c r="MUO24" s="98"/>
      <c r="MUP24" s="98"/>
      <c r="MUQ24" s="98"/>
      <c r="MUR24" s="98"/>
      <c r="MUS24" s="98"/>
      <c r="MUT24" s="98"/>
      <c r="MUU24" s="98"/>
      <c r="MUV24" s="98"/>
      <c r="MUW24" s="98"/>
      <c r="MUX24" s="98"/>
      <c r="MUY24" s="98"/>
      <c r="MUZ24" s="98"/>
      <c r="MVA24" s="98"/>
      <c r="MVB24" s="98"/>
      <c r="MVC24" s="98"/>
      <c r="MVD24" s="98"/>
      <c r="MVE24" s="98"/>
      <c r="MVF24" s="98"/>
      <c r="MVG24" s="98"/>
      <c r="MVH24" s="98"/>
      <c r="MVI24" s="98"/>
      <c r="MVJ24" s="98"/>
      <c r="MVK24" s="98"/>
      <c r="MVL24" s="98"/>
      <c r="MVM24" s="98"/>
      <c r="MVN24" s="98"/>
      <c r="MVO24" s="98"/>
      <c r="MVP24" s="98"/>
      <c r="MVQ24" s="98"/>
      <c r="MVR24" s="98"/>
      <c r="MVS24" s="98"/>
      <c r="MVT24" s="98"/>
      <c r="MVU24" s="98"/>
      <c r="MVV24" s="98"/>
      <c r="MVW24" s="98"/>
      <c r="MVX24" s="98"/>
      <c r="MVY24" s="98"/>
      <c r="MVZ24" s="98"/>
      <c r="MWA24" s="98"/>
      <c r="MWB24" s="98"/>
      <c r="MWC24" s="98"/>
      <c r="MWD24" s="98"/>
      <c r="MWE24" s="98"/>
      <c r="MWF24" s="98"/>
      <c r="MWG24" s="98"/>
      <c r="MWH24" s="98"/>
      <c r="MWI24" s="98"/>
      <c r="MWJ24" s="98"/>
      <c r="MWK24" s="98"/>
      <c r="MWL24" s="98"/>
      <c r="MWM24" s="98"/>
      <c r="MWN24" s="98"/>
      <c r="MWO24" s="98"/>
      <c r="MWP24" s="98"/>
      <c r="MWQ24" s="98"/>
      <c r="MWR24" s="98"/>
      <c r="MWS24" s="98"/>
      <c r="MWT24" s="98"/>
      <c r="MWU24" s="98"/>
      <c r="MWV24" s="98"/>
      <c r="MWW24" s="98"/>
      <c r="MWX24" s="98"/>
      <c r="MWY24" s="98"/>
      <c r="MWZ24" s="98"/>
      <c r="MXA24" s="98"/>
      <c r="MXB24" s="98"/>
      <c r="MXC24" s="98"/>
      <c r="MXD24" s="98"/>
      <c r="MXE24" s="98"/>
      <c r="MXF24" s="98"/>
      <c r="MXG24" s="98"/>
      <c r="MXH24" s="98"/>
      <c r="MXI24" s="98"/>
      <c r="MXJ24" s="98"/>
      <c r="MXK24" s="98"/>
      <c r="MXL24" s="98"/>
      <c r="MXM24" s="98"/>
      <c r="MXN24" s="98"/>
      <c r="MXO24" s="98"/>
      <c r="MXP24" s="98"/>
      <c r="MXQ24" s="98"/>
      <c r="MXR24" s="98"/>
      <c r="MXS24" s="98"/>
      <c r="MXT24" s="98"/>
      <c r="MXU24" s="98"/>
      <c r="MXV24" s="98"/>
      <c r="MXW24" s="98"/>
      <c r="MXX24" s="98"/>
      <c r="MXY24" s="98"/>
      <c r="MXZ24" s="98"/>
      <c r="MYA24" s="98"/>
      <c r="MYB24" s="98"/>
      <c r="MYC24" s="98"/>
      <c r="MYD24" s="98"/>
      <c r="MYE24" s="98"/>
      <c r="MYF24" s="98"/>
      <c r="MYG24" s="98"/>
      <c r="MYH24" s="98"/>
      <c r="MYI24" s="98"/>
      <c r="MYJ24" s="98"/>
      <c r="MYK24" s="98"/>
      <c r="MYL24" s="98"/>
      <c r="MYM24" s="98"/>
      <c r="MYN24" s="98"/>
      <c r="MYO24" s="98"/>
      <c r="MYP24" s="98"/>
      <c r="MYQ24" s="98"/>
      <c r="MYR24" s="98"/>
      <c r="MYS24" s="98"/>
      <c r="MYT24" s="98"/>
      <c r="MYU24" s="98"/>
      <c r="MYV24" s="98"/>
      <c r="MYW24" s="98"/>
      <c r="MYX24" s="98"/>
      <c r="MYY24" s="98"/>
      <c r="MYZ24" s="98"/>
      <c r="MZA24" s="98"/>
      <c r="MZB24" s="98"/>
      <c r="MZC24" s="98"/>
      <c r="MZD24" s="98"/>
      <c r="MZE24" s="98"/>
      <c r="MZF24" s="98"/>
      <c r="MZG24" s="98"/>
      <c r="MZH24" s="98"/>
      <c r="MZI24" s="98"/>
      <c r="MZJ24" s="98"/>
      <c r="MZK24" s="98"/>
      <c r="MZL24" s="98"/>
      <c r="MZM24" s="98"/>
      <c r="MZN24" s="98"/>
      <c r="MZO24" s="98"/>
      <c r="MZP24" s="98"/>
      <c r="MZQ24" s="98"/>
      <c r="MZR24" s="98"/>
      <c r="MZS24" s="98"/>
      <c r="MZT24" s="98"/>
      <c r="MZU24" s="98"/>
      <c r="MZV24" s="98"/>
      <c r="MZW24" s="98"/>
      <c r="MZX24" s="98"/>
      <c r="MZY24" s="98"/>
      <c r="MZZ24" s="98"/>
      <c r="NAA24" s="98"/>
      <c r="NAB24" s="98"/>
      <c r="NAC24" s="98"/>
      <c r="NAD24" s="98"/>
      <c r="NAE24" s="98"/>
      <c r="NAF24" s="98"/>
      <c r="NAG24" s="98"/>
      <c r="NAH24" s="98"/>
      <c r="NAI24" s="98"/>
      <c r="NAJ24" s="98"/>
      <c r="NAK24" s="98"/>
      <c r="NAL24" s="98"/>
      <c r="NAM24" s="98"/>
      <c r="NAN24" s="98"/>
      <c r="NAO24" s="98"/>
      <c r="NAP24" s="98"/>
      <c r="NAQ24" s="98"/>
      <c r="NAR24" s="98"/>
      <c r="NAS24" s="98"/>
      <c r="NAT24" s="98"/>
      <c r="NAU24" s="98"/>
      <c r="NAV24" s="98"/>
      <c r="NAW24" s="98"/>
      <c r="NAX24" s="98"/>
      <c r="NAY24" s="98"/>
      <c r="NAZ24" s="98"/>
      <c r="NBA24" s="98"/>
      <c r="NBB24" s="98"/>
      <c r="NBC24" s="98"/>
      <c r="NBD24" s="98"/>
      <c r="NBE24" s="98"/>
      <c r="NBF24" s="98"/>
      <c r="NBG24" s="98"/>
      <c r="NBH24" s="98"/>
      <c r="NBI24" s="98"/>
      <c r="NBJ24" s="98"/>
      <c r="NBK24" s="98"/>
      <c r="NBL24" s="98"/>
      <c r="NBM24" s="98"/>
      <c r="NBN24" s="98"/>
      <c r="NBO24" s="98"/>
      <c r="NBP24" s="98"/>
      <c r="NBQ24" s="98"/>
      <c r="NBR24" s="98"/>
      <c r="NBS24" s="98"/>
      <c r="NBT24" s="98"/>
      <c r="NBU24" s="98"/>
      <c r="NBV24" s="98"/>
      <c r="NBW24" s="98"/>
      <c r="NBX24" s="98"/>
      <c r="NBY24" s="98"/>
      <c r="NBZ24" s="98"/>
      <c r="NCA24" s="98"/>
      <c r="NCB24" s="98"/>
      <c r="NCC24" s="98"/>
      <c r="NCD24" s="98"/>
      <c r="NCE24" s="98"/>
      <c r="NCF24" s="98"/>
      <c r="NCG24" s="98"/>
      <c r="NCH24" s="98"/>
      <c r="NCI24" s="98"/>
      <c r="NCJ24" s="98"/>
      <c r="NCK24" s="98"/>
      <c r="NCL24" s="98"/>
      <c r="NCM24" s="98"/>
      <c r="NCN24" s="98"/>
      <c r="NCO24" s="98"/>
      <c r="NCP24" s="98"/>
      <c r="NCQ24" s="98"/>
      <c r="NCR24" s="98"/>
      <c r="NCS24" s="98"/>
      <c r="NCT24" s="98"/>
      <c r="NCU24" s="98"/>
      <c r="NCV24" s="98"/>
      <c r="NCW24" s="98"/>
      <c r="NCX24" s="98"/>
      <c r="NCY24" s="98"/>
      <c r="NCZ24" s="98"/>
      <c r="NDA24" s="98"/>
      <c r="NDB24" s="98"/>
      <c r="NDC24" s="98"/>
      <c r="NDD24" s="98"/>
      <c r="NDE24" s="98"/>
      <c r="NDF24" s="98"/>
      <c r="NDG24" s="98"/>
      <c r="NDH24" s="98"/>
      <c r="NDI24" s="98"/>
      <c r="NDJ24" s="98"/>
      <c r="NDK24" s="98"/>
      <c r="NDL24" s="98"/>
      <c r="NDM24" s="98"/>
      <c r="NDN24" s="98"/>
      <c r="NDO24" s="98"/>
      <c r="NDP24" s="98"/>
      <c r="NDQ24" s="98"/>
      <c r="NDR24" s="98"/>
      <c r="NDS24" s="98"/>
      <c r="NDT24" s="98"/>
      <c r="NDU24" s="98"/>
      <c r="NDV24" s="98"/>
      <c r="NDW24" s="98"/>
      <c r="NDX24" s="98"/>
      <c r="NDY24" s="98"/>
      <c r="NDZ24" s="98"/>
      <c r="NEA24" s="98"/>
      <c r="NEB24" s="98"/>
      <c r="NEC24" s="98"/>
      <c r="NED24" s="98"/>
      <c r="NEE24" s="98"/>
      <c r="NEF24" s="98"/>
      <c r="NEG24" s="98"/>
      <c r="NEH24" s="98"/>
      <c r="NEI24" s="98"/>
      <c r="NEJ24" s="98"/>
      <c r="NEK24" s="98"/>
      <c r="NEL24" s="98"/>
      <c r="NEM24" s="98"/>
      <c r="NEN24" s="98"/>
      <c r="NEO24" s="98"/>
      <c r="NEP24" s="98"/>
      <c r="NEQ24" s="98"/>
      <c r="NER24" s="98"/>
      <c r="NES24" s="98"/>
      <c r="NET24" s="98"/>
      <c r="NEU24" s="98"/>
      <c r="NEV24" s="98"/>
      <c r="NEW24" s="98"/>
      <c r="NEX24" s="98"/>
      <c r="NEY24" s="98"/>
      <c r="NEZ24" s="98"/>
      <c r="NFA24" s="98"/>
      <c r="NFB24" s="98"/>
      <c r="NFC24" s="98"/>
      <c r="NFD24" s="98"/>
      <c r="NFE24" s="98"/>
      <c r="NFF24" s="98"/>
      <c r="NFG24" s="98"/>
      <c r="NFH24" s="98"/>
      <c r="NFI24" s="98"/>
      <c r="NFJ24" s="98"/>
      <c r="NFK24" s="98"/>
      <c r="NFL24" s="98"/>
      <c r="NFM24" s="98"/>
      <c r="NFN24" s="98"/>
      <c r="NFO24" s="98"/>
      <c r="NFP24" s="98"/>
      <c r="NFQ24" s="98"/>
      <c r="NFR24" s="98"/>
      <c r="NFS24" s="98"/>
      <c r="NFT24" s="98"/>
      <c r="NFU24" s="98"/>
      <c r="NFV24" s="98"/>
      <c r="NFW24" s="98"/>
      <c r="NFX24" s="98"/>
      <c r="NFY24" s="98"/>
      <c r="NFZ24" s="98"/>
      <c r="NGA24" s="98"/>
      <c r="NGB24" s="98"/>
      <c r="NGC24" s="98"/>
      <c r="NGD24" s="98"/>
      <c r="NGE24" s="98"/>
      <c r="NGF24" s="98"/>
      <c r="NGG24" s="98"/>
      <c r="NGH24" s="98"/>
      <c r="NGI24" s="98"/>
      <c r="NGJ24" s="98"/>
      <c r="NGK24" s="98"/>
      <c r="NGL24" s="98"/>
      <c r="NGM24" s="98"/>
      <c r="NGN24" s="98"/>
      <c r="NGO24" s="98"/>
      <c r="NGP24" s="98"/>
      <c r="NGQ24" s="98"/>
      <c r="NGR24" s="98"/>
      <c r="NGS24" s="98"/>
      <c r="NGT24" s="98"/>
      <c r="NGU24" s="98"/>
      <c r="NGV24" s="98"/>
      <c r="NGW24" s="98"/>
      <c r="NGX24" s="98"/>
      <c r="NGY24" s="98"/>
      <c r="NGZ24" s="98"/>
      <c r="NHA24" s="98"/>
      <c r="NHB24" s="98"/>
      <c r="NHC24" s="98"/>
      <c r="NHD24" s="98"/>
      <c r="NHE24" s="98"/>
      <c r="NHF24" s="98"/>
      <c r="NHG24" s="98"/>
      <c r="NHH24" s="98"/>
      <c r="NHI24" s="98"/>
      <c r="NHJ24" s="98"/>
      <c r="NHK24" s="98"/>
      <c r="NHL24" s="98"/>
      <c r="NHM24" s="98"/>
      <c r="NHN24" s="98"/>
      <c r="NHO24" s="98"/>
      <c r="NHP24" s="98"/>
      <c r="NHQ24" s="98"/>
      <c r="NHR24" s="98"/>
      <c r="NHS24" s="98"/>
      <c r="NHT24" s="98"/>
      <c r="NHU24" s="98"/>
      <c r="NHV24" s="98"/>
      <c r="NHW24" s="98"/>
      <c r="NHX24" s="98"/>
      <c r="NHY24" s="98"/>
      <c r="NHZ24" s="98"/>
      <c r="NIA24" s="98"/>
      <c r="NIB24" s="98"/>
      <c r="NIC24" s="98"/>
      <c r="NID24" s="98"/>
      <c r="NIE24" s="98"/>
      <c r="NIF24" s="98"/>
      <c r="NIG24" s="98"/>
      <c r="NIH24" s="98"/>
      <c r="NII24" s="98"/>
      <c r="NIJ24" s="98"/>
      <c r="NIK24" s="98"/>
      <c r="NIL24" s="98"/>
      <c r="NIM24" s="98"/>
      <c r="NIN24" s="98"/>
      <c r="NIO24" s="98"/>
      <c r="NIP24" s="98"/>
      <c r="NIQ24" s="98"/>
      <c r="NIR24" s="98"/>
      <c r="NIS24" s="98"/>
      <c r="NIT24" s="98"/>
      <c r="NIU24" s="98"/>
      <c r="NIV24" s="98"/>
      <c r="NIW24" s="98"/>
      <c r="NIX24" s="98"/>
      <c r="NIY24" s="98"/>
      <c r="NIZ24" s="98"/>
      <c r="NJA24" s="98"/>
      <c r="NJB24" s="98"/>
      <c r="NJC24" s="98"/>
      <c r="NJD24" s="98"/>
      <c r="NJE24" s="98"/>
      <c r="NJF24" s="98"/>
      <c r="NJG24" s="98"/>
      <c r="NJH24" s="98"/>
      <c r="NJI24" s="98"/>
      <c r="NJJ24" s="98"/>
      <c r="NJK24" s="98"/>
      <c r="NJL24" s="98"/>
      <c r="NJM24" s="98"/>
      <c r="NJN24" s="98"/>
      <c r="NJO24" s="98"/>
      <c r="NJP24" s="98"/>
      <c r="NJQ24" s="98"/>
      <c r="NJR24" s="98"/>
      <c r="NJS24" s="98"/>
      <c r="NJT24" s="98"/>
      <c r="NJU24" s="98"/>
      <c r="NJV24" s="98"/>
      <c r="NJW24" s="98"/>
      <c r="NJX24" s="98"/>
      <c r="NJY24" s="98"/>
      <c r="NJZ24" s="98"/>
      <c r="NKA24" s="98"/>
      <c r="NKB24" s="98"/>
      <c r="NKC24" s="98"/>
      <c r="NKD24" s="98"/>
      <c r="NKE24" s="98"/>
      <c r="NKF24" s="98"/>
      <c r="NKG24" s="98"/>
      <c r="NKH24" s="98"/>
      <c r="NKI24" s="98"/>
      <c r="NKJ24" s="98"/>
      <c r="NKK24" s="98"/>
      <c r="NKL24" s="98"/>
      <c r="NKM24" s="98"/>
      <c r="NKN24" s="98"/>
      <c r="NKO24" s="98"/>
      <c r="NKP24" s="98"/>
      <c r="NKQ24" s="98"/>
      <c r="NKR24" s="98"/>
      <c r="NKS24" s="98"/>
      <c r="NKT24" s="98"/>
      <c r="NKU24" s="98"/>
      <c r="NKV24" s="98"/>
      <c r="NKW24" s="98"/>
      <c r="NKX24" s="98"/>
      <c r="NKY24" s="98"/>
      <c r="NKZ24" s="98"/>
      <c r="NLA24" s="98"/>
      <c r="NLB24" s="98"/>
      <c r="NLC24" s="98"/>
      <c r="NLD24" s="98"/>
      <c r="NLE24" s="98"/>
      <c r="NLF24" s="98"/>
      <c r="NLG24" s="98"/>
      <c r="NLH24" s="98"/>
      <c r="NLI24" s="98"/>
      <c r="NLJ24" s="98"/>
      <c r="NLK24" s="98"/>
      <c r="NLL24" s="98"/>
      <c r="NLM24" s="98"/>
      <c r="NLN24" s="98"/>
      <c r="NLO24" s="98"/>
      <c r="NLP24" s="98"/>
      <c r="NLQ24" s="98"/>
      <c r="NLR24" s="98"/>
      <c r="NLS24" s="98"/>
      <c r="NLT24" s="98"/>
      <c r="NLU24" s="98"/>
      <c r="NLV24" s="98"/>
      <c r="NLW24" s="98"/>
      <c r="NLX24" s="98"/>
      <c r="NLY24" s="98"/>
      <c r="NLZ24" s="98"/>
      <c r="NMA24" s="98"/>
      <c r="NMB24" s="98"/>
      <c r="NMC24" s="98"/>
      <c r="NMD24" s="98"/>
      <c r="NME24" s="98"/>
      <c r="NMF24" s="98"/>
      <c r="NMG24" s="98"/>
      <c r="NMH24" s="98"/>
      <c r="NMI24" s="98"/>
      <c r="NMJ24" s="98"/>
      <c r="NMK24" s="98"/>
      <c r="NML24" s="98"/>
      <c r="NMM24" s="98"/>
      <c r="NMN24" s="98"/>
      <c r="NMO24" s="98"/>
      <c r="NMP24" s="98"/>
      <c r="NMQ24" s="98"/>
      <c r="NMR24" s="98"/>
      <c r="NMS24" s="98"/>
      <c r="NMT24" s="98"/>
      <c r="NMU24" s="98"/>
      <c r="NMV24" s="98"/>
      <c r="NMW24" s="98"/>
      <c r="NMX24" s="98"/>
      <c r="NMY24" s="98"/>
      <c r="NMZ24" s="98"/>
      <c r="NNA24" s="98"/>
      <c r="NNB24" s="98"/>
      <c r="NNC24" s="98"/>
      <c r="NND24" s="98"/>
      <c r="NNE24" s="98"/>
      <c r="NNF24" s="98"/>
      <c r="NNG24" s="98"/>
      <c r="NNH24" s="98"/>
      <c r="NNI24" s="98"/>
      <c r="NNJ24" s="98"/>
      <c r="NNK24" s="98"/>
      <c r="NNL24" s="98"/>
      <c r="NNM24" s="98"/>
      <c r="NNN24" s="98"/>
      <c r="NNO24" s="98"/>
      <c r="NNP24" s="98"/>
      <c r="NNQ24" s="98"/>
      <c r="NNR24" s="98"/>
      <c r="NNS24" s="98"/>
      <c r="NNT24" s="98"/>
      <c r="NNU24" s="98"/>
      <c r="NNV24" s="98"/>
      <c r="NNW24" s="98"/>
      <c r="NNX24" s="98"/>
      <c r="NNY24" s="98"/>
      <c r="NNZ24" s="98"/>
      <c r="NOA24" s="98"/>
      <c r="NOB24" s="98"/>
      <c r="NOC24" s="98"/>
      <c r="NOD24" s="98"/>
      <c r="NOE24" s="98"/>
      <c r="NOF24" s="98"/>
      <c r="NOG24" s="98"/>
      <c r="NOH24" s="98"/>
      <c r="NOI24" s="98"/>
      <c r="NOJ24" s="98"/>
      <c r="NOK24" s="98"/>
      <c r="NOL24" s="98"/>
      <c r="NOM24" s="98"/>
      <c r="NON24" s="98"/>
      <c r="NOO24" s="98"/>
      <c r="NOP24" s="98"/>
      <c r="NOQ24" s="98"/>
      <c r="NOR24" s="98"/>
      <c r="NOS24" s="98"/>
      <c r="NOT24" s="98"/>
      <c r="NOU24" s="98"/>
      <c r="NOV24" s="98"/>
      <c r="NOW24" s="98"/>
      <c r="NOX24" s="98"/>
      <c r="NOY24" s="98"/>
      <c r="NOZ24" s="98"/>
      <c r="NPA24" s="98"/>
      <c r="NPB24" s="98"/>
      <c r="NPC24" s="98"/>
      <c r="NPD24" s="98"/>
      <c r="NPE24" s="98"/>
      <c r="NPF24" s="98"/>
      <c r="NPG24" s="98"/>
      <c r="NPH24" s="98"/>
      <c r="NPI24" s="98"/>
      <c r="NPJ24" s="98"/>
      <c r="NPK24" s="98"/>
      <c r="NPL24" s="98"/>
      <c r="NPM24" s="98"/>
      <c r="NPN24" s="98"/>
      <c r="NPO24" s="98"/>
      <c r="NPP24" s="98"/>
      <c r="NPQ24" s="98"/>
      <c r="NPR24" s="98"/>
      <c r="NPS24" s="98"/>
      <c r="NPT24" s="98"/>
      <c r="NPU24" s="98"/>
      <c r="NPV24" s="98"/>
      <c r="NPW24" s="98"/>
      <c r="NPX24" s="98"/>
      <c r="NPY24" s="98"/>
      <c r="NPZ24" s="98"/>
      <c r="NQA24" s="98"/>
      <c r="NQB24" s="98"/>
      <c r="NQC24" s="98"/>
      <c r="NQD24" s="98"/>
      <c r="NQE24" s="98"/>
      <c r="NQF24" s="98"/>
      <c r="NQG24" s="98"/>
      <c r="NQH24" s="98"/>
      <c r="NQI24" s="98"/>
      <c r="NQJ24" s="98"/>
      <c r="NQK24" s="98"/>
      <c r="NQL24" s="98"/>
      <c r="NQM24" s="98"/>
      <c r="NQN24" s="98"/>
      <c r="NQO24" s="98"/>
      <c r="NQP24" s="98"/>
      <c r="NQQ24" s="98"/>
      <c r="NQR24" s="98"/>
      <c r="NQS24" s="98"/>
      <c r="NQT24" s="98"/>
      <c r="NQU24" s="98"/>
      <c r="NQV24" s="98"/>
      <c r="NQW24" s="98"/>
      <c r="NQX24" s="98"/>
      <c r="NQY24" s="98"/>
      <c r="NQZ24" s="98"/>
      <c r="NRA24" s="98"/>
      <c r="NRB24" s="98"/>
      <c r="NRC24" s="98"/>
      <c r="NRD24" s="98"/>
      <c r="NRE24" s="98"/>
      <c r="NRF24" s="98"/>
      <c r="NRG24" s="98"/>
      <c r="NRH24" s="98"/>
      <c r="NRI24" s="98"/>
      <c r="NRJ24" s="98"/>
      <c r="NRK24" s="98"/>
      <c r="NRL24" s="98"/>
      <c r="NRM24" s="98"/>
      <c r="NRN24" s="98"/>
      <c r="NRO24" s="98"/>
      <c r="NRP24" s="98"/>
      <c r="NRQ24" s="98"/>
      <c r="NRR24" s="98"/>
      <c r="NRS24" s="98"/>
      <c r="NRT24" s="98"/>
      <c r="NRU24" s="98"/>
      <c r="NRV24" s="98"/>
      <c r="NRW24" s="98"/>
      <c r="NRX24" s="98"/>
      <c r="NRY24" s="98"/>
      <c r="NRZ24" s="98"/>
      <c r="NSA24" s="98"/>
      <c r="NSB24" s="98"/>
      <c r="NSC24" s="98"/>
      <c r="NSD24" s="98"/>
      <c r="NSE24" s="98"/>
      <c r="NSF24" s="98"/>
      <c r="NSG24" s="98"/>
      <c r="NSH24" s="98"/>
      <c r="NSI24" s="98"/>
      <c r="NSJ24" s="98"/>
      <c r="NSK24" s="98"/>
      <c r="NSL24" s="98"/>
      <c r="NSM24" s="98"/>
      <c r="NSN24" s="98"/>
      <c r="NSO24" s="98"/>
      <c r="NSP24" s="98"/>
      <c r="NSQ24" s="98"/>
      <c r="NSR24" s="98"/>
      <c r="NSS24" s="98"/>
      <c r="NST24" s="98"/>
      <c r="NSU24" s="98"/>
      <c r="NSV24" s="98"/>
      <c r="NSW24" s="98"/>
      <c r="NSX24" s="98"/>
      <c r="NSY24" s="98"/>
      <c r="NSZ24" s="98"/>
      <c r="NTA24" s="98"/>
      <c r="NTB24" s="98"/>
      <c r="NTC24" s="98"/>
      <c r="NTD24" s="98"/>
      <c r="NTE24" s="98"/>
      <c r="NTF24" s="98"/>
      <c r="NTG24" s="98"/>
      <c r="NTH24" s="98"/>
      <c r="NTI24" s="98"/>
      <c r="NTJ24" s="98"/>
      <c r="NTK24" s="98"/>
      <c r="NTL24" s="98"/>
      <c r="NTM24" s="98"/>
      <c r="NTN24" s="98"/>
      <c r="NTO24" s="98"/>
      <c r="NTP24" s="98"/>
      <c r="NTQ24" s="98"/>
      <c r="NTR24" s="98"/>
      <c r="NTS24" s="98"/>
      <c r="NTT24" s="98"/>
      <c r="NTU24" s="98"/>
      <c r="NTV24" s="98"/>
      <c r="NTW24" s="98"/>
      <c r="NTX24" s="98"/>
      <c r="NTY24" s="98"/>
      <c r="NTZ24" s="98"/>
      <c r="NUA24" s="98"/>
      <c r="NUB24" s="98"/>
      <c r="NUC24" s="98"/>
      <c r="NUD24" s="98"/>
      <c r="NUE24" s="98"/>
      <c r="NUF24" s="98"/>
      <c r="NUG24" s="98"/>
      <c r="NUH24" s="98"/>
      <c r="NUI24" s="98"/>
      <c r="NUJ24" s="98"/>
      <c r="NUK24" s="98"/>
      <c r="NUL24" s="98"/>
      <c r="NUM24" s="98"/>
      <c r="NUN24" s="98"/>
      <c r="NUO24" s="98"/>
      <c r="NUP24" s="98"/>
      <c r="NUQ24" s="98"/>
      <c r="NUR24" s="98"/>
      <c r="NUS24" s="98"/>
      <c r="NUT24" s="98"/>
      <c r="NUU24" s="98"/>
      <c r="NUV24" s="98"/>
      <c r="NUW24" s="98"/>
      <c r="NUX24" s="98"/>
      <c r="NUY24" s="98"/>
      <c r="NUZ24" s="98"/>
      <c r="NVA24" s="98"/>
      <c r="NVB24" s="98"/>
      <c r="NVC24" s="98"/>
      <c r="NVD24" s="98"/>
      <c r="NVE24" s="98"/>
      <c r="NVF24" s="98"/>
      <c r="NVG24" s="98"/>
      <c r="NVH24" s="98"/>
      <c r="NVI24" s="98"/>
      <c r="NVJ24" s="98"/>
      <c r="NVK24" s="98"/>
      <c r="NVL24" s="98"/>
      <c r="NVM24" s="98"/>
      <c r="NVN24" s="98"/>
      <c r="NVO24" s="98"/>
      <c r="NVP24" s="98"/>
      <c r="NVQ24" s="98"/>
      <c r="NVR24" s="98"/>
      <c r="NVS24" s="98"/>
      <c r="NVT24" s="98"/>
      <c r="NVU24" s="98"/>
      <c r="NVV24" s="98"/>
      <c r="NVW24" s="98"/>
      <c r="NVX24" s="98"/>
      <c r="NVY24" s="98"/>
      <c r="NVZ24" s="98"/>
      <c r="NWA24" s="98"/>
      <c r="NWB24" s="98"/>
      <c r="NWC24" s="98"/>
      <c r="NWD24" s="98"/>
      <c r="NWE24" s="98"/>
      <c r="NWF24" s="98"/>
      <c r="NWG24" s="98"/>
      <c r="NWH24" s="98"/>
      <c r="NWI24" s="98"/>
      <c r="NWJ24" s="98"/>
      <c r="NWK24" s="98"/>
      <c r="NWL24" s="98"/>
      <c r="NWM24" s="98"/>
      <c r="NWN24" s="98"/>
      <c r="NWO24" s="98"/>
      <c r="NWP24" s="98"/>
      <c r="NWQ24" s="98"/>
      <c r="NWR24" s="98"/>
      <c r="NWS24" s="98"/>
      <c r="NWT24" s="98"/>
      <c r="NWU24" s="98"/>
      <c r="NWV24" s="98"/>
      <c r="NWW24" s="98"/>
      <c r="NWX24" s="98"/>
      <c r="NWY24" s="98"/>
      <c r="NWZ24" s="98"/>
      <c r="NXA24" s="98"/>
      <c r="NXB24" s="98"/>
      <c r="NXC24" s="98"/>
      <c r="NXD24" s="98"/>
      <c r="NXE24" s="98"/>
      <c r="NXF24" s="98"/>
      <c r="NXG24" s="98"/>
      <c r="NXH24" s="98"/>
      <c r="NXI24" s="98"/>
      <c r="NXJ24" s="98"/>
      <c r="NXK24" s="98"/>
      <c r="NXL24" s="98"/>
      <c r="NXM24" s="98"/>
      <c r="NXN24" s="98"/>
      <c r="NXO24" s="98"/>
      <c r="NXP24" s="98"/>
      <c r="NXQ24" s="98"/>
      <c r="NXR24" s="98"/>
      <c r="NXS24" s="98"/>
      <c r="NXT24" s="98"/>
      <c r="NXU24" s="98"/>
      <c r="NXV24" s="98"/>
      <c r="NXW24" s="98"/>
      <c r="NXX24" s="98"/>
      <c r="NXY24" s="98"/>
      <c r="NXZ24" s="98"/>
      <c r="NYA24" s="98"/>
      <c r="NYB24" s="98"/>
      <c r="NYC24" s="98"/>
      <c r="NYD24" s="98"/>
      <c r="NYE24" s="98"/>
      <c r="NYF24" s="98"/>
      <c r="NYG24" s="98"/>
      <c r="NYH24" s="98"/>
      <c r="NYI24" s="98"/>
      <c r="NYJ24" s="98"/>
      <c r="NYK24" s="98"/>
      <c r="NYL24" s="98"/>
      <c r="NYM24" s="98"/>
      <c r="NYN24" s="98"/>
      <c r="NYO24" s="98"/>
      <c r="NYP24" s="98"/>
      <c r="NYQ24" s="98"/>
      <c r="NYR24" s="98"/>
      <c r="NYS24" s="98"/>
      <c r="NYT24" s="98"/>
      <c r="NYU24" s="98"/>
      <c r="NYV24" s="98"/>
      <c r="NYW24" s="98"/>
      <c r="NYX24" s="98"/>
      <c r="NYY24" s="98"/>
      <c r="NYZ24" s="98"/>
      <c r="NZA24" s="98"/>
      <c r="NZB24" s="98"/>
      <c r="NZC24" s="98"/>
      <c r="NZD24" s="98"/>
      <c r="NZE24" s="98"/>
      <c r="NZF24" s="98"/>
      <c r="NZG24" s="98"/>
      <c r="NZH24" s="98"/>
      <c r="NZI24" s="98"/>
      <c r="NZJ24" s="98"/>
      <c r="NZK24" s="98"/>
      <c r="NZL24" s="98"/>
      <c r="NZM24" s="98"/>
      <c r="NZN24" s="98"/>
      <c r="NZO24" s="98"/>
      <c r="NZP24" s="98"/>
      <c r="NZQ24" s="98"/>
      <c r="NZR24" s="98"/>
      <c r="NZS24" s="98"/>
      <c r="NZT24" s="98"/>
      <c r="NZU24" s="98"/>
      <c r="NZV24" s="98"/>
      <c r="NZW24" s="98"/>
      <c r="NZX24" s="98"/>
      <c r="NZY24" s="98"/>
      <c r="NZZ24" s="98"/>
      <c r="OAA24" s="98"/>
      <c r="OAB24" s="98"/>
      <c r="OAC24" s="98"/>
      <c r="OAD24" s="98"/>
      <c r="OAE24" s="98"/>
      <c r="OAF24" s="98"/>
      <c r="OAG24" s="98"/>
      <c r="OAH24" s="98"/>
      <c r="OAI24" s="98"/>
      <c r="OAJ24" s="98"/>
      <c r="OAK24" s="98"/>
      <c r="OAL24" s="98"/>
      <c r="OAM24" s="98"/>
      <c r="OAN24" s="98"/>
      <c r="OAO24" s="98"/>
      <c r="OAP24" s="98"/>
      <c r="OAQ24" s="98"/>
      <c r="OAR24" s="98"/>
      <c r="OAS24" s="98"/>
      <c r="OAT24" s="98"/>
      <c r="OAU24" s="98"/>
      <c r="OAV24" s="98"/>
      <c r="OAW24" s="98"/>
      <c r="OAX24" s="98"/>
      <c r="OAY24" s="98"/>
      <c r="OAZ24" s="98"/>
      <c r="OBA24" s="98"/>
      <c r="OBB24" s="98"/>
      <c r="OBC24" s="98"/>
      <c r="OBD24" s="98"/>
      <c r="OBE24" s="98"/>
      <c r="OBF24" s="98"/>
      <c r="OBG24" s="98"/>
      <c r="OBH24" s="98"/>
      <c r="OBI24" s="98"/>
      <c r="OBJ24" s="98"/>
      <c r="OBK24" s="98"/>
      <c r="OBL24" s="98"/>
      <c r="OBM24" s="98"/>
      <c r="OBN24" s="98"/>
      <c r="OBO24" s="98"/>
      <c r="OBP24" s="98"/>
      <c r="OBQ24" s="98"/>
      <c r="OBR24" s="98"/>
      <c r="OBS24" s="98"/>
      <c r="OBT24" s="98"/>
      <c r="OBU24" s="98"/>
      <c r="OBV24" s="98"/>
      <c r="OBW24" s="98"/>
      <c r="OBX24" s="98"/>
      <c r="OBY24" s="98"/>
      <c r="OBZ24" s="98"/>
      <c r="OCA24" s="98"/>
      <c r="OCB24" s="98"/>
      <c r="OCC24" s="98"/>
      <c r="OCD24" s="98"/>
      <c r="OCE24" s="98"/>
      <c r="OCF24" s="98"/>
      <c r="OCG24" s="98"/>
      <c r="OCH24" s="98"/>
      <c r="OCI24" s="98"/>
      <c r="OCJ24" s="98"/>
      <c r="OCK24" s="98"/>
      <c r="OCL24" s="98"/>
      <c r="OCM24" s="98"/>
      <c r="OCN24" s="98"/>
      <c r="OCO24" s="98"/>
      <c r="OCP24" s="98"/>
      <c r="OCQ24" s="98"/>
      <c r="OCR24" s="98"/>
      <c r="OCS24" s="98"/>
      <c r="OCT24" s="98"/>
      <c r="OCU24" s="98"/>
      <c r="OCV24" s="98"/>
      <c r="OCW24" s="98"/>
      <c r="OCX24" s="98"/>
      <c r="OCY24" s="98"/>
      <c r="OCZ24" s="98"/>
      <c r="ODA24" s="98"/>
      <c r="ODB24" s="98"/>
      <c r="ODC24" s="98"/>
      <c r="ODD24" s="98"/>
      <c r="ODE24" s="98"/>
      <c r="ODF24" s="98"/>
      <c r="ODG24" s="98"/>
      <c r="ODH24" s="98"/>
      <c r="ODI24" s="98"/>
      <c r="ODJ24" s="98"/>
      <c r="ODK24" s="98"/>
      <c r="ODL24" s="98"/>
      <c r="ODM24" s="98"/>
      <c r="ODN24" s="98"/>
      <c r="ODO24" s="98"/>
      <c r="ODP24" s="98"/>
      <c r="ODQ24" s="98"/>
      <c r="ODR24" s="98"/>
      <c r="ODS24" s="98"/>
      <c r="ODT24" s="98"/>
      <c r="ODU24" s="98"/>
      <c r="ODV24" s="98"/>
      <c r="ODW24" s="98"/>
      <c r="ODX24" s="98"/>
      <c r="ODY24" s="98"/>
      <c r="ODZ24" s="98"/>
      <c r="OEA24" s="98"/>
      <c r="OEB24" s="98"/>
      <c r="OEC24" s="98"/>
      <c r="OED24" s="98"/>
      <c r="OEE24" s="98"/>
      <c r="OEF24" s="98"/>
      <c r="OEG24" s="98"/>
      <c r="OEH24" s="98"/>
      <c r="OEI24" s="98"/>
      <c r="OEJ24" s="98"/>
      <c r="OEK24" s="98"/>
      <c r="OEL24" s="98"/>
      <c r="OEM24" s="98"/>
      <c r="OEN24" s="98"/>
      <c r="OEO24" s="98"/>
      <c r="OEP24" s="98"/>
      <c r="OEQ24" s="98"/>
      <c r="OER24" s="98"/>
      <c r="OES24" s="98"/>
      <c r="OET24" s="98"/>
      <c r="OEU24" s="98"/>
      <c r="OEV24" s="98"/>
      <c r="OEW24" s="98"/>
      <c r="OEX24" s="98"/>
      <c r="OEY24" s="98"/>
      <c r="OEZ24" s="98"/>
      <c r="OFA24" s="98"/>
      <c r="OFB24" s="98"/>
      <c r="OFC24" s="98"/>
      <c r="OFD24" s="98"/>
      <c r="OFE24" s="98"/>
      <c r="OFF24" s="98"/>
      <c r="OFG24" s="98"/>
      <c r="OFH24" s="98"/>
      <c r="OFI24" s="98"/>
      <c r="OFJ24" s="98"/>
      <c r="OFK24" s="98"/>
      <c r="OFL24" s="98"/>
      <c r="OFM24" s="98"/>
      <c r="OFN24" s="98"/>
      <c r="OFO24" s="98"/>
      <c r="OFP24" s="98"/>
      <c r="OFQ24" s="98"/>
      <c r="OFR24" s="98"/>
      <c r="OFS24" s="98"/>
      <c r="OFT24" s="98"/>
      <c r="OFU24" s="98"/>
      <c r="OFV24" s="98"/>
      <c r="OFW24" s="98"/>
      <c r="OFX24" s="98"/>
      <c r="OFY24" s="98"/>
      <c r="OFZ24" s="98"/>
      <c r="OGA24" s="98"/>
      <c r="OGB24" s="98"/>
      <c r="OGC24" s="98"/>
      <c r="OGD24" s="98"/>
      <c r="OGE24" s="98"/>
      <c r="OGF24" s="98"/>
      <c r="OGG24" s="98"/>
      <c r="OGH24" s="98"/>
      <c r="OGI24" s="98"/>
      <c r="OGJ24" s="98"/>
      <c r="OGK24" s="98"/>
      <c r="OGL24" s="98"/>
      <c r="OGM24" s="98"/>
      <c r="OGN24" s="98"/>
      <c r="OGO24" s="98"/>
      <c r="OGP24" s="98"/>
      <c r="OGQ24" s="98"/>
      <c r="OGR24" s="98"/>
      <c r="OGS24" s="98"/>
      <c r="OGT24" s="98"/>
      <c r="OGU24" s="98"/>
      <c r="OGV24" s="98"/>
      <c r="OGW24" s="98"/>
      <c r="OGX24" s="98"/>
      <c r="OGY24" s="98"/>
      <c r="OGZ24" s="98"/>
      <c r="OHA24" s="98"/>
      <c r="OHB24" s="98"/>
      <c r="OHC24" s="98"/>
      <c r="OHD24" s="98"/>
      <c r="OHE24" s="98"/>
      <c r="OHF24" s="98"/>
      <c r="OHG24" s="98"/>
      <c r="OHH24" s="98"/>
      <c r="OHI24" s="98"/>
      <c r="OHJ24" s="98"/>
      <c r="OHK24" s="98"/>
      <c r="OHL24" s="98"/>
      <c r="OHM24" s="98"/>
      <c r="OHN24" s="98"/>
      <c r="OHO24" s="98"/>
      <c r="OHP24" s="98"/>
      <c r="OHQ24" s="98"/>
      <c r="OHR24" s="98"/>
      <c r="OHS24" s="98"/>
      <c r="OHT24" s="98"/>
      <c r="OHU24" s="98"/>
      <c r="OHV24" s="98"/>
      <c r="OHW24" s="98"/>
      <c r="OHX24" s="98"/>
      <c r="OHY24" s="98"/>
      <c r="OHZ24" s="98"/>
      <c r="OIA24" s="98"/>
      <c r="OIB24" s="98"/>
      <c r="OIC24" s="98"/>
      <c r="OID24" s="98"/>
      <c r="OIE24" s="98"/>
      <c r="OIF24" s="98"/>
      <c r="OIG24" s="98"/>
      <c r="OIH24" s="98"/>
      <c r="OII24" s="98"/>
      <c r="OIJ24" s="98"/>
      <c r="OIK24" s="98"/>
      <c r="OIL24" s="98"/>
      <c r="OIM24" s="98"/>
      <c r="OIN24" s="98"/>
      <c r="OIO24" s="98"/>
      <c r="OIP24" s="98"/>
      <c r="OIQ24" s="98"/>
      <c r="OIR24" s="98"/>
      <c r="OIS24" s="98"/>
      <c r="OIT24" s="98"/>
      <c r="OIU24" s="98"/>
      <c r="OIV24" s="98"/>
      <c r="OIW24" s="98"/>
      <c r="OIX24" s="98"/>
      <c r="OIY24" s="98"/>
      <c r="OIZ24" s="98"/>
      <c r="OJA24" s="98"/>
      <c r="OJB24" s="98"/>
      <c r="OJC24" s="98"/>
      <c r="OJD24" s="98"/>
      <c r="OJE24" s="98"/>
      <c r="OJF24" s="98"/>
      <c r="OJG24" s="98"/>
      <c r="OJH24" s="98"/>
      <c r="OJI24" s="98"/>
      <c r="OJJ24" s="98"/>
      <c r="OJK24" s="98"/>
      <c r="OJL24" s="98"/>
      <c r="OJM24" s="98"/>
      <c r="OJN24" s="98"/>
      <c r="OJO24" s="98"/>
      <c r="OJP24" s="98"/>
      <c r="OJQ24" s="98"/>
      <c r="OJR24" s="98"/>
      <c r="OJS24" s="98"/>
      <c r="OJT24" s="98"/>
      <c r="OJU24" s="98"/>
      <c r="OJV24" s="98"/>
      <c r="OJW24" s="98"/>
      <c r="OJX24" s="98"/>
      <c r="OJY24" s="98"/>
      <c r="OJZ24" s="98"/>
      <c r="OKA24" s="98"/>
      <c r="OKB24" s="98"/>
      <c r="OKC24" s="98"/>
      <c r="OKD24" s="98"/>
      <c r="OKE24" s="98"/>
      <c r="OKF24" s="98"/>
      <c r="OKG24" s="98"/>
      <c r="OKH24" s="98"/>
      <c r="OKI24" s="98"/>
      <c r="OKJ24" s="98"/>
      <c r="OKK24" s="98"/>
      <c r="OKL24" s="98"/>
      <c r="OKM24" s="98"/>
      <c r="OKN24" s="98"/>
      <c r="OKO24" s="98"/>
      <c r="OKP24" s="98"/>
      <c r="OKQ24" s="98"/>
      <c r="OKR24" s="98"/>
      <c r="OKS24" s="98"/>
      <c r="OKT24" s="98"/>
      <c r="OKU24" s="98"/>
      <c r="OKV24" s="98"/>
      <c r="OKW24" s="98"/>
      <c r="OKX24" s="98"/>
      <c r="OKY24" s="98"/>
      <c r="OKZ24" s="98"/>
      <c r="OLA24" s="98"/>
      <c r="OLB24" s="98"/>
      <c r="OLC24" s="98"/>
      <c r="OLD24" s="98"/>
      <c r="OLE24" s="98"/>
      <c r="OLF24" s="98"/>
      <c r="OLG24" s="98"/>
      <c r="OLH24" s="98"/>
      <c r="OLI24" s="98"/>
      <c r="OLJ24" s="98"/>
      <c r="OLK24" s="98"/>
      <c r="OLL24" s="98"/>
      <c r="OLM24" s="98"/>
      <c r="OLN24" s="98"/>
      <c r="OLO24" s="98"/>
      <c r="OLP24" s="98"/>
      <c r="OLQ24" s="98"/>
      <c r="OLR24" s="98"/>
      <c r="OLS24" s="98"/>
      <c r="OLT24" s="98"/>
      <c r="OLU24" s="98"/>
      <c r="OLV24" s="98"/>
      <c r="OLW24" s="98"/>
      <c r="OLX24" s="98"/>
      <c r="OLY24" s="98"/>
      <c r="OLZ24" s="98"/>
      <c r="OMA24" s="98"/>
      <c r="OMB24" s="98"/>
      <c r="OMC24" s="98"/>
      <c r="OMD24" s="98"/>
      <c r="OME24" s="98"/>
      <c r="OMF24" s="98"/>
      <c r="OMG24" s="98"/>
      <c r="OMH24" s="98"/>
      <c r="OMI24" s="98"/>
      <c r="OMJ24" s="98"/>
      <c r="OMK24" s="98"/>
      <c r="OML24" s="98"/>
      <c r="OMM24" s="98"/>
      <c r="OMN24" s="98"/>
      <c r="OMO24" s="98"/>
      <c r="OMP24" s="98"/>
      <c r="OMQ24" s="98"/>
      <c r="OMR24" s="98"/>
      <c r="OMS24" s="98"/>
      <c r="OMT24" s="98"/>
      <c r="OMU24" s="98"/>
      <c r="OMV24" s="98"/>
      <c r="OMW24" s="98"/>
      <c r="OMX24" s="98"/>
      <c r="OMY24" s="98"/>
      <c r="OMZ24" s="98"/>
      <c r="ONA24" s="98"/>
      <c r="ONB24" s="98"/>
      <c r="ONC24" s="98"/>
      <c r="OND24" s="98"/>
      <c r="ONE24" s="98"/>
      <c r="ONF24" s="98"/>
      <c r="ONG24" s="98"/>
      <c r="ONH24" s="98"/>
      <c r="ONI24" s="98"/>
      <c r="ONJ24" s="98"/>
      <c r="ONK24" s="98"/>
      <c r="ONL24" s="98"/>
      <c r="ONM24" s="98"/>
      <c r="ONN24" s="98"/>
      <c r="ONO24" s="98"/>
      <c r="ONP24" s="98"/>
      <c r="ONQ24" s="98"/>
      <c r="ONR24" s="98"/>
      <c r="ONS24" s="98"/>
      <c r="ONT24" s="98"/>
      <c r="ONU24" s="98"/>
      <c r="ONV24" s="98"/>
      <c r="ONW24" s="98"/>
      <c r="ONX24" s="98"/>
      <c r="ONY24" s="98"/>
      <c r="ONZ24" s="98"/>
      <c r="OOA24" s="98"/>
      <c r="OOB24" s="98"/>
      <c r="OOC24" s="98"/>
      <c r="OOD24" s="98"/>
      <c r="OOE24" s="98"/>
      <c r="OOF24" s="98"/>
      <c r="OOG24" s="98"/>
      <c r="OOH24" s="98"/>
      <c r="OOI24" s="98"/>
      <c r="OOJ24" s="98"/>
      <c r="OOK24" s="98"/>
      <c r="OOL24" s="98"/>
      <c r="OOM24" s="98"/>
      <c r="OON24" s="98"/>
      <c r="OOO24" s="98"/>
      <c r="OOP24" s="98"/>
      <c r="OOQ24" s="98"/>
      <c r="OOR24" s="98"/>
      <c r="OOS24" s="98"/>
      <c r="OOT24" s="98"/>
      <c r="OOU24" s="98"/>
      <c r="OOV24" s="98"/>
      <c r="OOW24" s="98"/>
      <c r="OOX24" s="98"/>
      <c r="OOY24" s="98"/>
      <c r="OOZ24" s="98"/>
      <c r="OPA24" s="98"/>
      <c r="OPB24" s="98"/>
      <c r="OPC24" s="98"/>
      <c r="OPD24" s="98"/>
      <c r="OPE24" s="98"/>
      <c r="OPF24" s="98"/>
      <c r="OPG24" s="98"/>
      <c r="OPH24" s="98"/>
      <c r="OPI24" s="98"/>
      <c r="OPJ24" s="98"/>
      <c r="OPK24" s="98"/>
      <c r="OPL24" s="98"/>
      <c r="OPM24" s="98"/>
      <c r="OPN24" s="98"/>
      <c r="OPO24" s="98"/>
      <c r="OPP24" s="98"/>
      <c r="OPQ24" s="98"/>
      <c r="OPR24" s="98"/>
      <c r="OPS24" s="98"/>
      <c r="OPT24" s="98"/>
      <c r="OPU24" s="98"/>
      <c r="OPV24" s="98"/>
      <c r="OPW24" s="98"/>
      <c r="OPX24" s="98"/>
      <c r="OPY24" s="98"/>
      <c r="OPZ24" s="98"/>
      <c r="OQA24" s="98"/>
      <c r="OQB24" s="98"/>
      <c r="OQC24" s="98"/>
      <c r="OQD24" s="98"/>
      <c r="OQE24" s="98"/>
      <c r="OQF24" s="98"/>
      <c r="OQG24" s="98"/>
      <c r="OQH24" s="98"/>
      <c r="OQI24" s="98"/>
      <c r="OQJ24" s="98"/>
      <c r="OQK24" s="98"/>
      <c r="OQL24" s="98"/>
      <c r="OQM24" s="98"/>
      <c r="OQN24" s="98"/>
      <c r="OQO24" s="98"/>
      <c r="OQP24" s="98"/>
      <c r="OQQ24" s="98"/>
      <c r="OQR24" s="98"/>
      <c r="OQS24" s="98"/>
      <c r="OQT24" s="98"/>
      <c r="OQU24" s="98"/>
      <c r="OQV24" s="98"/>
      <c r="OQW24" s="98"/>
      <c r="OQX24" s="98"/>
      <c r="OQY24" s="98"/>
      <c r="OQZ24" s="98"/>
      <c r="ORA24" s="98"/>
      <c r="ORB24" s="98"/>
      <c r="ORC24" s="98"/>
      <c r="ORD24" s="98"/>
      <c r="ORE24" s="98"/>
      <c r="ORF24" s="98"/>
      <c r="ORG24" s="98"/>
      <c r="ORH24" s="98"/>
      <c r="ORI24" s="98"/>
      <c r="ORJ24" s="98"/>
      <c r="ORK24" s="98"/>
      <c r="ORL24" s="98"/>
      <c r="ORM24" s="98"/>
      <c r="ORN24" s="98"/>
      <c r="ORO24" s="98"/>
      <c r="ORP24" s="98"/>
      <c r="ORQ24" s="98"/>
      <c r="ORR24" s="98"/>
      <c r="ORS24" s="98"/>
      <c r="ORT24" s="98"/>
      <c r="ORU24" s="98"/>
      <c r="ORV24" s="98"/>
      <c r="ORW24" s="98"/>
      <c r="ORX24" s="98"/>
      <c r="ORY24" s="98"/>
      <c r="ORZ24" s="98"/>
      <c r="OSA24" s="98"/>
      <c r="OSB24" s="98"/>
      <c r="OSC24" s="98"/>
      <c r="OSD24" s="98"/>
      <c r="OSE24" s="98"/>
      <c r="OSF24" s="98"/>
      <c r="OSG24" s="98"/>
      <c r="OSH24" s="98"/>
      <c r="OSI24" s="98"/>
      <c r="OSJ24" s="98"/>
      <c r="OSK24" s="98"/>
      <c r="OSL24" s="98"/>
      <c r="OSM24" s="98"/>
      <c r="OSN24" s="98"/>
      <c r="OSO24" s="98"/>
      <c r="OSP24" s="98"/>
      <c r="OSQ24" s="98"/>
      <c r="OSR24" s="98"/>
      <c r="OSS24" s="98"/>
      <c r="OST24" s="98"/>
      <c r="OSU24" s="98"/>
      <c r="OSV24" s="98"/>
      <c r="OSW24" s="98"/>
      <c r="OSX24" s="98"/>
      <c r="OSY24" s="98"/>
      <c r="OSZ24" s="98"/>
      <c r="OTA24" s="98"/>
      <c r="OTB24" s="98"/>
      <c r="OTC24" s="98"/>
      <c r="OTD24" s="98"/>
      <c r="OTE24" s="98"/>
      <c r="OTF24" s="98"/>
      <c r="OTG24" s="98"/>
      <c r="OTH24" s="98"/>
      <c r="OTI24" s="98"/>
      <c r="OTJ24" s="98"/>
      <c r="OTK24" s="98"/>
      <c r="OTL24" s="98"/>
      <c r="OTM24" s="98"/>
      <c r="OTN24" s="98"/>
      <c r="OTO24" s="98"/>
      <c r="OTP24" s="98"/>
      <c r="OTQ24" s="98"/>
      <c r="OTR24" s="98"/>
      <c r="OTS24" s="98"/>
      <c r="OTT24" s="98"/>
      <c r="OTU24" s="98"/>
      <c r="OTV24" s="98"/>
      <c r="OTW24" s="98"/>
      <c r="OTX24" s="98"/>
      <c r="OTY24" s="98"/>
      <c r="OTZ24" s="98"/>
      <c r="OUA24" s="98"/>
      <c r="OUB24" s="98"/>
      <c r="OUC24" s="98"/>
      <c r="OUD24" s="98"/>
      <c r="OUE24" s="98"/>
      <c r="OUF24" s="98"/>
      <c r="OUG24" s="98"/>
      <c r="OUH24" s="98"/>
      <c r="OUI24" s="98"/>
      <c r="OUJ24" s="98"/>
      <c r="OUK24" s="98"/>
      <c r="OUL24" s="98"/>
      <c r="OUM24" s="98"/>
      <c r="OUN24" s="98"/>
      <c r="OUO24" s="98"/>
      <c r="OUP24" s="98"/>
      <c r="OUQ24" s="98"/>
      <c r="OUR24" s="98"/>
      <c r="OUS24" s="98"/>
      <c r="OUT24" s="98"/>
      <c r="OUU24" s="98"/>
      <c r="OUV24" s="98"/>
      <c r="OUW24" s="98"/>
      <c r="OUX24" s="98"/>
      <c r="OUY24" s="98"/>
      <c r="OUZ24" s="98"/>
      <c r="OVA24" s="98"/>
      <c r="OVB24" s="98"/>
      <c r="OVC24" s="98"/>
      <c r="OVD24" s="98"/>
      <c r="OVE24" s="98"/>
      <c r="OVF24" s="98"/>
      <c r="OVG24" s="98"/>
      <c r="OVH24" s="98"/>
      <c r="OVI24" s="98"/>
      <c r="OVJ24" s="98"/>
      <c r="OVK24" s="98"/>
      <c r="OVL24" s="98"/>
      <c r="OVM24" s="98"/>
      <c r="OVN24" s="98"/>
      <c r="OVO24" s="98"/>
      <c r="OVP24" s="98"/>
      <c r="OVQ24" s="98"/>
      <c r="OVR24" s="98"/>
      <c r="OVS24" s="98"/>
      <c r="OVT24" s="98"/>
      <c r="OVU24" s="98"/>
      <c r="OVV24" s="98"/>
      <c r="OVW24" s="98"/>
      <c r="OVX24" s="98"/>
      <c r="OVY24" s="98"/>
      <c r="OVZ24" s="98"/>
      <c r="OWA24" s="98"/>
      <c r="OWB24" s="98"/>
      <c r="OWC24" s="98"/>
      <c r="OWD24" s="98"/>
      <c r="OWE24" s="98"/>
      <c r="OWF24" s="98"/>
      <c r="OWG24" s="98"/>
      <c r="OWH24" s="98"/>
      <c r="OWI24" s="98"/>
      <c r="OWJ24" s="98"/>
      <c r="OWK24" s="98"/>
      <c r="OWL24" s="98"/>
      <c r="OWM24" s="98"/>
      <c r="OWN24" s="98"/>
      <c r="OWO24" s="98"/>
      <c r="OWP24" s="98"/>
      <c r="OWQ24" s="98"/>
      <c r="OWR24" s="98"/>
      <c r="OWS24" s="98"/>
      <c r="OWT24" s="98"/>
      <c r="OWU24" s="98"/>
      <c r="OWV24" s="98"/>
      <c r="OWW24" s="98"/>
      <c r="OWX24" s="98"/>
      <c r="OWY24" s="98"/>
      <c r="OWZ24" s="98"/>
      <c r="OXA24" s="98"/>
      <c r="OXB24" s="98"/>
      <c r="OXC24" s="98"/>
      <c r="OXD24" s="98"/>
      <c r="OXE24" s="98"/>
      <c r="OXF24" s="98"/>
      <c r="OXG24" s="98"/>
      <c r="OXH24" s="98"/>
      <c r="OXI24" s="98"/>
      <c r="OXJ24" s="98"/>
      <c r="OXK24" s="98"/>
      <c r="OXL24" s="98"/>
      <c r="OXM24" s="98"/>
      <c r="OXN24" s="98"/>
      <c r="OXO24" s="98"/>
      <c r="OXP24" s="98"/>
      <c r="OXQ24" s="98"/>
      <c r="OXR24" s="98"/>
      <c r="OXS24" s="98"/>
      <c r="OXT24" s="98"/>
      <c r="OXU24" s="98"/>
      <c r="OXV24" s="98"/>
      <c r="OXW24" s="98"/>
      <c r="OXX24" s="98"/>
      <c r="OXY24" s="98"/>
      <c r="OXZ24" s="98"/>
      <c r="OYA24" s="98"/>
      <c r="OYB24" s="98"/>
      <c r="OYC24" s="98"/>
      <c r="OYD24" s="98"/>
      <c r="OYE24" s="98"/>
      <c r="OYF24" s="98"/>
      <c r="OYG24" s="98"/>
      <c r="OYH24" s="98"/>
      <c r="OYI24" s="98"/>
      <c r="OYJ24" s="98"/>
      <c r="OYK24" s="98"/>
      <c r="OYL24" s="98"/>
      <c r="OYM24" s="98"/>
      <c r="OYN24" s="98"/>
      <c r="OYO24" s="98"/>
      <c r="OYP24" s="98"/>
      <c r="OYQ24" s="98"/>
      <c r="OYR24" s="98"/>
      <c r="OYS24" s="98"/>
      <c r="OYT24" s="98"/>
      <c r="OYU24" s="98"/>
      <c r="OYV24" s="98"/>
      <c r="OYW24" s="98"/>
      <c r="OYX24" s="98"/>
      <c r="OYY24" s="98"/>
      <c r="OYZ24" s="98"/>
      <c r="OZA24" s="98"/>
      <c r="OZB24" s="98"/>
      <c r="OZC24" s="98"/>
      <c r="OZD24" s="98"/>
      <c r="OZE24" s="98"/>
      <c r="OZF24" s="98"/>
      <c r="OZG24" s="98"/>
      <c r="OZH24" s="98"/>
      <c r="OZI24" s="98"/>
      <c r="OZJ24" s="98"/>
      <c r="OZK24" s="98"/>
      <c r="OZL24" s="98"/>
      <c r="OZM24" s="98"/>
      <c r="OZN24" s="98"/>
      <c r="OZO24" s="98"/>
      <c r="OZP24" s="98"/>
      <c r="OZQ24" s="98"/>
      <c r="OZR24" s="98"/>
      <c r="OZS24" s="98"/>
      <c r="OZT24" s="98"/>
      <c r="OZU24" s="98"/>
      <c r="OZV24" s="98"/>
      <c r="OZW24" s="98"/>
      <c r="OZX24" s="98"/>
      <c r="OZY24" s="98"/>
      <c r="OZZ24" s="98"/>
      <c r="PAA24" s="98"/>
      <c r="PAB24" s="98"/>
      <c r="PAC24" s="98"/>
      <c r="PAD24" s="98"/>
      <c r="PAE24" s="98"/>
      <c r="PAF24" s="98"/>
      <c r="PAG24" s="98"/>
      <c r="PAH24" s="98"/>
      <c r="PAI24" s="98"/>
      <c r="PAJ24" s="98"/>
      <c r="PAK24" s="98"/>
      <c r="PAL24" s="98"/>
      <c r="PAM24" s="98"/>
      <c r="PAN24" s="98"/>
      <c r="PAO24" s="98"/>
      <c r="PAP24" s="98"/>
      <c r="PAQ24" s="98"/>
      <c r="PAR24" s="98"/>
      <c r="PAS24" s="98"/>
      <c r="PAT24" s="98"/>
      <c r="PAU24" s="98"/>
      <c r="PAV24" s="98"/>
      <c r="PAW24" s="98"/>
      <c r="PAX24" s="98"/>
      <c r="PAY24" s="98"/>
      <c r="PAZ24" s="98"/>
      <c r="PBA24" s="98"/>
      <c r="PBB24" s="98"/>
      <c r="PBC24" s="98"/>
      <c r="PBD24" s="98"/>
      <c r="PBE24" s="98"/>
      <c r="PBF24" s="98"/>
      <c r="PBG24" s="98"/>
      <c r="PBH24" s="98"/>
      <c r="PBI24" s="98"/>
      <c r="PBJ24" s="98"/>
      <c r="PBK24" s="98"/>
      <c r="PBL24" s="98"/>
      <c r="PBM24" s="98"/>
      <c r="PBN24" s="98"/>
      <c r="PBO24" s="98"/>
      <c r="PBP24" s="98"/>
      <c r="PBQ24" s="98"/>
      <c r="PBR24" s="98"/>
      <c r="PBS24" s="98"/>
      <c r="PBT24" s="98"/>
      <c r="PBU24" s="98"/>
      <c r="PBV24" s="98"/>
      <c r="PBW24" s="98"/>
      <c r="PBX24" s="98"/>
      <c r="PBY24" s="98"/>
      <c r="PBZ24" s="98"/>
      <c r="PCA24" s="98"/>
      <c r="PCB24" s="98"/>
      <c r="PCC24" s="98"/>
      <c r="PCD24" s="98"/>
      <c r="PCE24" s="98"/>
      <c r="PCF24" s="98"/>
      <c r="PCG24" s="98"/>
      <c r="PCH24" s="98"/>
      <c r="PCI24" s="98"/>
      <c r="PCJ24" s="98"/>
      <c r="PCK24" s="98"/>
      <c r="PCL24" s="98"/>
      <c r="PCM24" s="98"/>
      <c r="PCN24" s="98"/>
      <c r="PCO24" s="98"/>
      <c r="PCP24" s="98"/>
      <c r="PCQ24" s="98"/>
      <c r="PCR24" s="98"/>
      <c r="PCS24" s="98"/>
      <c r="PCT24" s="98"/>
      <c r="PCU24" s="98"/>
      <c r="PCV24" s="98"/>
      <c r="PCW24" s="98"/>
      <c r="PCX24" s="98"/>
      <c r="PCY24" s="98"/>
      <c r="PCZ24" s="98"/>
      <c r="PDA24" s="98"/>
      <c r="PDB24" s="98"/>
      <c r="PDC24" s="98"/>
      <c r="PDD24" s="98"/>
      <c r="PDE24" s="98"/>
      <c r="PDF24" s="98"/>
      <c r="PDG24" s="98"/>
      <c r="PDH24" s="98"/>
      <c r="PDI24" s="98"/>
      <c r="PDJ24" s="98"/>
      <c r="PDK24" s="98"/>
      <c r="PDL24" s="98"/>
      <c r="PDM24" s="98"/>
      <c r="PDN24" s="98"/>
      <c r="PDO24" s="98"/>
      <c r="PDP24" s="98"/>
      <c r="PDQ24" s="98"/>
      <c r="PDR24" s="98"/>
      <c r="PDS24" s="98"/>
      <c r="PDT24" s="98"/>
      <c r="PDU24" s="98"/>
      <c r="PDV24" s="98"/>
      <c r="PDW24" s="98"/>
      <c r="PDX24" s="98"/>
      <c r="PDY24" s="98"/>
      <c r="PDZ24" s="98"/>
      <c r="PEA24" s="98"/>
      <c r="PEB24" s="98"/>
      <c r="PEC24" s="98"/>
      <c r="PED24" s="98"/>
      <c r="PEE24" s="98"/>
      <c r="PEF24" s="98"/>
      <c r="PEG24" s="98"/>
      <c r="PEH24" s="98"/>
      <c r="PEI24" s="98"/>
      <c r="PEJ24" s="98"/>
      <c r="PEK24" s="98"/>
      <c r="PEL24" s="98"/>
      <c r="PEM24" s="98"/>
      <c r="PEN24" s="98"/>
      <c r="PEO24" s="98"/>
      <c r="PEP24" s="98"/>
      <c r="PEQ24" s="98"/>
      <c r="PER24" s="98"/>
      <c r="PES24" s="98"/>
      <c r="PET24" s="98"/>
      <c r="PEU24" s="98"/>
      <c r="PEV24" s="98"/>
      <c r="PEW24" s="98"/>
      <c r="PEX24" s="98"/>
      <c r="PEY24" s="98"/>
      <c r="PEZ24" s="98"/>
      <c r="PFA24" s="98"/>
      <c r="PFB24" s="98"/>
      <c r="PFC24" s="98"/>
      <c r="PFD24" s="98"/>
      <c r="PFE24" s="98"/>
      <c r="PFF24" s="98"/>
      <c r="PFG24" s="98"/>
      <c r="PFH24" s="98"/>
      <c r="PFI24" s="98"/>
      <c r="PFJ24" s="98"/>
      <c r="PFK24" s="98"/>
      <c r="PFL24" s="98"/>
      <c r="PFM24" s="98"/>
      <c r="PFN24" s="98"/>
      <c r="PFO24" s="98"/>
      <c r="PFP24" s="98"/>
      <c r="PFQ24" s="98"/>
      <c r="PFR24" s="98"/>
      <c r="PFS24" s="98"/>
      <c r="PFT24" s="98"/>
      <c r="PFU24" s="98"/>
      <c r="PFV24" s="98"/>
      <c r="PFW24" s="98"/>
      <c r="PFX24" s="98"/>
      <c r="PFY24" s="98"/>
      <c r="PFZ24" s="98"/>
      <c r="PGA24" s="98"/>
      <c r="PGB24" s="98"/>
      <c r="PGC24" s="98"/>
      <c r="PGD24" s="98"/>
      <c r="PGE24" s="98"/>
      <c r="PGF24" s="98"/>
      <c r="PGG24" s="98"/>
      <c r="PGH24" s="98"/>
      <c r="PGI24" s="98"/>
      <c r="PGJ24" s="98"/>
      <c r="PGK24" s="98"/>
      <c r="PGL24" s="98"/>
      <c r="PGM24" s="98"/>
      <c r="PGN24" s="98"/>
      <c r="PGO24" s="98"/>
      <c r="PGP24" s="98"/>
      <c r="PGQ24" s="98"/>
      <c r="PGR24" s="98"/>
      <c r="PGS24" s="98"/>
      <c r="PGT24" s="98"/>
      <c r="PGU24" s="98"/>
      <c r="PGV24" s="98"/>
      <c r="PGW24" s="98"/>
      <c r="PGX24" s="98"/>
      <c r="PGY24" s="98"/>
      <c r="PGZ24" s="98"/>
      <c r="PHA24" s="98"/>
      <c r="PHB24" s="98"/>
      <c r="PHC24" s="98"/>
      <c r="PHD24" s="98"/>
      <c r="PHE24" s="98"/>
      <c r="PHF24" s="98"/>
      <c r="PHG24" s="98"/>
      <c r="PHH24" s="98"/>
      <c r="PHI24" s="98"/>
      <c r="PHJ24" s="98"/>
      <c r="PHK24" s="98"/>
      <c r="PHL24" s="98"/>
      <c r="PHM24" s="98"/>
      <c r="PHN24" s="98"/>
      <c r="PHO24" s="98"/>
      <c r="PHP24" s="98"/>
      <c r="PHQ24" s="98"/>
      <c r="PHR24" s="98"/>
      <c r="PHS24" s="98"/>
      <c r="PHT24" s="98"/>
      <c r="PHU24" s="98"/>
      <c r="PHV24" s="98"/>
      <c r="PHW24" s="98"/>
      <c r="PHX24" s="98"/>
      <c r="PHY24" s="98"/>
      <c r="PHZ24" s="98"/>
      <c r="PIA24" s="98"/>
      <c r="PIB24" s="98"/>
      <c r="PIC24" s="98"/>
      <c r="PID24" s="98"/>
      <c r="PIE24" s="98"/>
      <c r="PIF24" s="98"/>
      <c r="PIG24" s="98"/>
      <c r="PIH24" s="98"/>
      <c r="PII24" s="98"/>
      <c r="PIJ24" s="98"/>
      <c r="PIK24" s="98"/>
      <c r="PIL24" s="98"/>
      <c r="PIM24" s="98"/>
      <c r="PIN24" s="98"/>
      <c r="PIO24" s="98"/>
      <c r="PIP24" s="98"/>
      <c r="PIQ24" s="98"/>
      <c r="PIR24" s="98"/>
      <c r="PIS24" s="98"/>
      <c r="PIT24" s="98"/>
      <c r="PIU24" s="98"/>
      <c r="PIV24" s="98"/>
      <c r="PIW24" s="98"/>
      <c r="PIX24" s="98"/>
      <c r="PIY24" s="98"/>
      <c r="PIZ24" s="98"/>
      <c r="PJA24" s="98"/>
      <c r="PJB24" s="98"/>
      <c r="PJC24" s="98"/>
      <c r="PJD24" s="98"/>
      <c r="PJE24" s="98"/>
      <c r="PJF24" s="98"/>
      <c r="PJG24" s="98"/>
      <c r="PJH24" s="98"/>
      <c r="PJI24" s="98"/>
      <c r="PJJ24" s="98"/>
      <c r="PJK24" s="98"/>
      <c r="PJL24" s="98"/>
      <c r="PJM24" s="98"/>
      <c r="PJN24" s="98"/>
      <c r="PJO24" s="98"/>
      <c r="PJP24" s="98"/>
      <c r="PJQ24" s="98"/>
      <c r="PJR24" s="98"/>
      <c r="PJS24" s="98"/>
      <c r="PJT24" s="98"/>
      <c r="PJU24" s="98"/>
      <c r="PJV24" s="98"/>
      <c r="PJW24" s="98"/>
      <c r="PJX24" s="98"/>
      <c r="PJY24" s="98"/>
      <c r="PJZ24" s="98"/>
      <c r="PKA24" s="98"/>
      <c r="PKB24" s="98"/>
      <c r="PKC24" s="98"/>
      <c r="PKD24" s="98"/>
      <c r="PKE24" s="98"/>
      <c r="PKF24" s="98"/>
      <c r="PKG24" s="98"/>
      <c r="PKH24" s="98"/>
      <c r="PKI24" s="98"/>
      <c r="PKJ24" s="98"/>
      <c r="PKK24" s="98"/>
      <c r="PKL24" s="98"/>
      <c r="PKM24" s="98"/>
      <c r="PKN24" s="98"/>
      <c r="PKO24" s="98"/>
      <c r="PKP24" s="98"/>
      <c r="PKQ24" s="98"/>
      <c r="PKR24" s="98"/>
      <c r="PKS24" s="98"/>
      <c r="PKT24" s="98"/>
      <c r="PKU24" s="98"/>
      <c r="PKV24" s="98"/>
      <c r="PKW24" s="98"/>
      <c r="PKX24" s="98"/>
      <c r="PKY24" s="98"/>
      <c r="PKZ24" s="98"/>
      <c r="PLA24" s="98"/>
      <c r="PLB24" s="98"/>
      <c r="PLC24" s="98"/>
      <c r="PLD24" s="98"/>
      <c r="PLE24" s="98"/>
      <c r="PLF24" s="98"/>
      <c r="PLG24" s="98"/>
      <c r="PLH24" s="98"/>
      <c r="PLI24" s="98"/>
      <c r="PLJ24" s="98"/>
      <c r="PLK24" s="98"/>
      <c r="PLL24" s="98"/>
      <c r="PLM24" s="98"/>
      <c r="PLN24" s="98"/>
      <c r="PLO24" s="98"/>
      <c r="PLP24" s="98"/>
      <c r="PLQ24" s="98"/>
      <c r="PLR24" s="98"/>
      <c r="PLS24" s="98"/>
      <c r="PLT24" s="98"/>
      <c r="PLU24" s="98"/>
      <c r="PLV24" s="98"/>
      <c r="PLW24" s="98"/>
      <c r="PLX24" s="98"/>
      <c r="PLY24" s="98"/>
      <c r="PLZ24" s="98"/>
      <c r="PMA24" s="98"/>
      <c r="PMB24" s="98"/>
      <c r="PMC24" s="98"/>
      <c r="PMD24" s="98"/>
      <c r="PME24" s="98"/>
      <c r="PMF24" s="98"/>
      <c r="PMG24" s="98"/>
      <c r="PMH24" s="98"/>
      <c r="PMI24" s="98"/>
      <c r="PMJ24" s="98"/>
      <c r="PMK24" s="98"/>
      <c r="PML24" s="98"/>
      <c r="PMM24" s="98"/>
      <c r="PMN24" s="98"/>
      <c r="PMO24" s="98"/>
      <c r="PMP24" s="98"/>
      <c r="PMQ24" s="98"/>
      <c r="PMR24" s="98"/>
      <c r="PMS24" s="98"/>
      <c r="PMT24" s="98"/>
      <c r="PMU24" s="98"/>
      <c r="PMV24" s="98"/>
      <c r="PMW24" s="98"/>
      <c r="PMX24" s="98"/>
      <c r="PMY24" s="98"/>
      <c r="PMZ24" s="98"/>
      <c r="PNA24" s="98"/>
      <c r="PNB24" s="98"/>
      <c r="PNC24" s="98"/>
      <c r="PND24" s="98"/>
      <c r="PNE24" s="98"/>
      <c r="PNF24" s="98"/>
      <c r="PNG24" s="98"/>
      <c r="PNH24" s="98"/>
      <c r="PNI24" s="98"/>
      <c r="PNJ24" s="98"/>
      <c r="PNK24" s="98"/>
      <c r="PNL24" s="98"/>
      <c r="PNM24" s="98"/>
      <c r="PNN24" s="98"/>
      <c r="PNO24" s="98"/>
      <c r="PNP24" s="98"/>
      <c r="PNQ24" s="98"/>
      <c r="PNR24" s="98"/>
      <c r="PNS24" s="98"/>
      <c r="PNT24" s="98"/>
      <c r="PNU24" s="98"/>
      <c r="PNV24" s="98"/>
      <c r="PNW24" s="98"/>
      <c r="PNX24" s="98"/>
      <c r="PNY24" s="98"/>
      <c r="PNZ24" s="98"/>
      <c r="POA24" s="98"/>
      <c r="POB24" s="98"/>
      <c r="POC24" s="98"/>
      <c r="POD24" s="98"/>
      <c r="POE24" s="98"/>
      <c r="POF24" s="98"/>
      <c r="POG24" s="98"/>
      <c r="POH24" s="98"/>
      <c r="POI24" s="98"/>
      <c r="POJ24" s="98"/>
      <c r="POK24" s="98"/>
      <c r="POL24" s="98"/>
      <c r="POM24" s="98"/>
      <c r="PON24" s="98"/>
      <c r="POO24" s="98"/>
      <c r="POP24" s="98"/>
      <c r="POQ24" s="98"/>
      <c r="POR24" s="98"/>
      <c r="POS24" s="98"/>
      <c r="POT24" s="98"/>
      <c r="POU24" s="98"/>
      <c r="POV24" s="98"/>
      <c r="POW24" s="98"/>
      <c r="POX24" s="98"/>
      <c r="POY24" s="98"/>
      <c r="POZ24" s="98"/>
      <c r="PPA24" s="98"/>
      <c r="PPB24" s="98"/>
      <c r="PPC24" s="98"/>
      <c r="PPD24" s="98"/>
      <c r="PPE24" s="98"/>
      <c r="PPF24" s="98"/>
      <c r="PPG24" s="98"/>
      <c r="PPH24" s="98"/>
      <c r="PPI24" s="98"/>
      <c r="PPJ24" s="98"/>
      <c r="PPK24" s="98"/>
      <c r="PPL24" s="98"/>
      <c r="PPM24" s="98"/>
      <c r="PPN24" s="98"/>
      <c r="PPO24" s="98"/>
      <c r="PPP24" s="98"/>
      <c r="PPQ24" s="98"/>
      <c r="PPR24" s="98"/>
      <c r="PPS24" s="98"/>
      <c r="PPT24" s="98"/>
      <c r="PPU24" s="98"/>
      <c r="PPV24" s="98"/>
      <c r="PPW24" s="98"/>
      <c r="PPX24" s="98"/>
      <c r="PPY24" s="98"/>
      <c r="PPZ24" s="98"/>
      <c r="PQA24" s="98"/>
      <c r="PQB24" s="98"/>
      <c r="PQC24" s="98"/>
      <c r="PQD24" s="98"/>
      <c r="PQE24" s="98"/>
      <c r="PQF24" s="98"/>
      <c r="PQG24" s="98"/>
      <c r="PQH24" s="98"/>
      <c r="PQI24" s="98"/>
      <c r="PQJ24" s="98"/>
      <c r="PQK24" s="98"/>
      <c r="PQL24" s="98"/>
      <c r="PQM24" s="98"/>
      <c r="PQN24" s="98"/>
      <c r="PQO24" s="98"/>
      <c r="PQP24" s="98"/>
      <c r="PQQ24" s="98"/>
      <c r="PQR24" s="98"/>
      <c r="PQS24" s="98"/>
      <c r="PQT24" s="98"/>
      <c r="PQU24" s="98"/>
      <c r="PQV24" s="98"/>
      <c r="PQW24" s="98"/>
      <c r="PQX24" s="98"/>
      <c r="PQY24" s="98"/>
      <c r="PQZ24" s="98"/>
      <c r="PRA24" s="98"/>
      <c r="PRB24" s="98"/>
      <c r="PRC24" s="98"/>
      <c r="PRD24" s="98"/>
      <c r="PRE24" s="98"/>
      <c r="PRF24" s="98"/>
      <c r="PRG24" s="98"/>
      <c r="PRH24" s="98"/>
      <c r="PRI24" s="98"/>
      <c r="PRJ24" s="98"/>
      <c r="PRK24" s="98"/>
      <c r="PRL24" s="98"/>
      <c r="PRM24" s="98"/>
      <c r="PRN24" s="98"/>
      <c r="PRO24" s="98"/>
      <c r="PRP24" s="98"/>
      <c r="PRQ24" s="98"/>
      <c r="PRR24" s="98"/>
      <c r="PRS24" s="98"/>
      <c r="PRT24" s="98"/>
      <c r="PRU24" s="98"/>
      <c r="PRV24" s="98"/>
      <c r="PRW24" s="98"/>
      <c r="PRX24" s="98"/>
      <c r="PRY24" s="98"/>
      <c r="PRZ24" s="98"/>
      <c r="PSA24" s="98"/>
      <c r="PSB24" s="98"/>
      <c r="PSC24" s="98"/>
      <c r="PSD24" s="98"/>
      <c r="PSE24" s="98"/>
      <c r="PSF24" s="98"/>
      <c r="PSG24" s="98"/>
      <c r="PSH24" s="98"/>
      <c r="PSI24" s="98"/>
      <c r="PSJ24" s="98"/>
      <c r="PSK24" s="98"/>
      <c r="PSL24" s="98"/>
      <c r="PSM24" s="98"/>
      <c r="PSN24" s="98"/>
      <c r="PSO24" s="98"/>
      <c r="PSP24" s="98"/>
      <c r="PSQ24" s="98"/>
      <c r="PSR24" s="98"/>
      <c r="PSS24" s="98"/>
      <c r="PST24" s="98"/>
      <c r="PSU24" s="98"/>
      <c r="PSV24" s="98"/>
      <c r="PSW24" s="98"/>
      <c r="PSX24" s="98"/>
      <c r="PSY24" s="98"/>
      <c r="PSZ24" s="98"/>
      <c r="PTA24" s="98"/>
      <c r="PTB24" s="98"/>
      <c r="PTC24" s="98"/>
      <c r="PTD24" s="98"/>
      <c r="PTE24" s="98"/>
      <c r="PTF24" s="98"/>
      <c r="PTG24" s="98"/>
      <c r="PTH24" s="98"/>
      <c r="PTI24" s="98"/>
      <c r="PTJ24" s="98"/>
      <c r="PTK24" s="98"/>
      <c r="PTL24" s="98"/>
      <c r="PTM24" s="98"/>
      <c r="PTN24" s="98"/>
      <c r="PTO24" s="98"/>
      <c r="PTP24" s="98"/>
      <c r="PTQ24" s="98"/>
      <c r="PTR24" s="98"/>
      <c r="PTS24" s="98"/>
      <c r="PTT24" s="98"/>
      <c r="PTU24" s="98"/>
      <c r="PTV24" s="98"/>
      <c r="PTW24" s="98"/>
      <c r="PTX24" s="98"/>
      <c r="PTY24" s="98"/>
      <c r="PTZ24" s="98"/>
      <c r="PUA24" s="98"/>
      <c r="PUB24" s="98"/>
      <c r="PUC24" s="98"/>
      <c r="PUD24" s="98"/>
      <c r="PUE24" s="98"/>
      <c r="PUF24" s="98"/>
      <c r="PUG24" s="98"/>
      <c r="PUH24" s="98"/>
      <c r="PUI24" s="98"/>
      <c r="PUJ24" s="98"/>
      <c r="PUK24" s="98"/>
      <c r="PUL24" s="98"/>
      <c r="PUM24" s="98"/>
      <c r="PUN24" s="98"/>
      <c r="PUO24" s="98"/>
      <c r="PUP24" s="98"/>
      <c r="PUQ24" s="98"/>
      <c r="PUR24" s="98"/>
      <c r="PUS24" s="98"/>
      <c r="PUT24" s="98"/>
      <c r="PUU24" s="98"/>
      <c r="PUV24" s="98"/>
      <c r="PUW24" s="98"/>
      <c r="PUX24" s="98"/>
      <c r="PUY24" s="98"/>
      <c r="PUZ24" s="98"/>
      <c r="PVA24" s="98"/>
      <c r="PVB24" s="98"/>
      <c r="PVC24" s="98"/>
      <c r="PVD24" s="98"/>
      <c r="PVE24" s="98"/>
      <c r="PVF24" s="98"/>
      <c r="PVG24" s="98"/>
      <c r="PVH24" s="98"/>
      <c r="PVI24" s="98"/>
      <c r="PVJ24" s="98"/>
      <c r="PVK24" s="98"/>
      <c r="PVL24" s="98"/>
      <c r="PVM24" s="98"/>
      <c r="PVN24" s="98"/>
      <c r="PVO24" s="98"/>
      <c r="PVP24" s="98"/>
      <c r="PVQ24" s="98"/>
      <c r="PVR24" s="98"/>
      <c r="PVS24" s="98"/>
      <c r="PVT24" s="98"/>
      <c r="PVU24" s="98"/>
      <c r="PVV24" s="98"/>
      <c r="PVW24" s="98"/>
      <c r="PVX24" s="98"/>
      <c r="PVY24" s="98"/>
      <c r="PVZ24" s="98"/>
      <c r="PWA24" s="98"/>
      <c r="PWB24" s="98"/>
      <c r="PWC24" s="98"/>
      <c r="PWD24" s="98"/>
      <c r="PWE24" s="98"/>
      <c r="PWF24" s="98"/>
      <c r="PWG24" s="98"/>
      <c r="PWH24" s="98"/>
      <c r="PWI24" s="98"/>
      <c r="PWJ24" s="98"/>
      <c r="PWK24" s="98"/>
      <c r="PWL24" s="98"/>
      <c r="PWM24" s="98"/>
      <c r="PWN24" s="98"/>
      <c r="PWO24" s="98"/>
      <c r="PWP24" s="98"/>
      <c r="PWQ24" s="98"/>
      <c r="PWR24" s="98"/>
      <c r="PWS24" s="98"/>
      <c r="PWT24" s="98"/>
      <c r="PWU24" s="98"/>
      <c r="PWV24" s="98"/>
      <c r="PWW24" s="98"/>
      <c r="PWX24" s="98"/>
      <c r="PWY24" s="98"/>
      <c r="PWZ24" s="98"/>
      <c r="PXA24" s="98"/>
      <c r="PXB24" s="98"/>
      <c r="PXC24" s="98"/>
      <c r="PXD24" s="98"/>
      <c r="PXE24" s="98"/>
      <c r="PXF24" s="98"/>
      <c r="PXG24" s="98"/>
      <c r="PXH24" s="98"/>
      <c r="PXI24" s="98"/>
      <c r="PXJ24" s="98"/>
      <c r="PXK24" s="98"/>
      <c r="PXL24" s="98"/>
      <c r="PXM24" s="98"/>
      <c r="PXN24" s="98"/>
      <c r="PXO24" s="98"/>
      <c r="PXP24" s="98"/>
      <c r="PXQ24" s="98"/>
      <c r="PXR24" s="98"/>
      <c r="PXS24" s="98"/>
      <c r="PXT24" s="98"/>
      <c r="PXU24" s="98"/>
      <c r="PXV24" s="98"/>
      <c r="PXW24" s="98"/>
      <c r="PXX24" s="98"/>
      <c r="PXY24" s="98"/>
      <c r="PXZ24" s="98"/>
      <c r="PYA24" s="98"/>
      <c r="PYB24" s="98"/>
      <c r="PYC24" s="98"/>
      <c r="PYD24" s="98"/>
      <c r="PYE24" s="98"/>
      <c r="PYF24" s="98"/>
      <c r="PYG24" s="98"/>
      <c r="PYH24" s="98"/>
      <c r="PYI24" s="98"/>
      <c r="PYJ24" s="98"/>
      <c r="PYK24" s="98"/>
      <c r="PYL24" s="98"/>
      <c r="PYM24" s="98"/>
      <c r="PYN24" s="98"/>
      <c r="PYO24" s="98"/>
      <c r="PYP24" s="98"/>
      <c r="PYQ24" s="98"/>
      <c r="PYR24" s="98"/>
      <c r="PYS24" s="98"/>
      <c r="PYT24" s="98"/>
      <c r="PYU24" s="98"/>
      <c r="PYV24" s="98"/>
      <c r="PYW24" s="98"/>
      <c r="PYX24" s="98"/>
      <c r="PYY24" s="98"/>
      <c r="PYZ24" s="98"/>
      <c r="PZA24" s="98"/>
      <c r="PZB24" s="98"/>
      <c r="PZC24" s="98"/>
      <c r="PZD24" s="98"/>
      <c r="PZE24" s="98"/>
      <c r="PZF24" s="98"/>
      <c r="PZG24" s="98"/>
      <c r="PZH24" s="98"/>
      <c r="PZI24" s="98"/>
      <c r="PZJ24" s="98"/>
      <c r="PZK24" s="98"/>
      <c r="PZL24" s="98"/>
      <c r="PZM24" s="98"/>
      <c r="PZN24" s="98"/>
      <c r="PZO24" s="98"/>
      <c r="PZP24" s="98"/>
      <c r="PZQ24" s="98"/>
      <c r="PZR24" s="98"/>
      <c r="PZS24" s="98"/>
      <c r="PZT24" s="98"/>
      <c r="PZU24" s="98"/>
      <c r="PZV24" s="98"/>
      <c r="PZW24" s="98"/>
      <c r="PZX24" s="98"/>
      <c r="PZY24" s="98"/>
      <c r="PZZ24" s="98"/>
      <c r="QAA24" s="98"/>
      <c r="QAB24" s="98"/>
      <c r="QAC24" s="98"/>
      <c r="QAD24" s="98"/>
      <c r="QAE24" s="98"/>
      <c r="QAF24" s="98"/>
      <c r="QAG24" s="98"/>
      <c r="QAH24" s="98"/>
      <c r="QAI24" s="98"/>
      <c r="QAJ24" s="98"/>
      <c r="QAK24" s="98"/>
      <c r="QAL24" s="98"/>
      <c r="QAM24" s="98"/>
      <c r="QAN24" s="98"/>
      <c r="QAO24" s="98"/>
      <c r="QAP24" s="98"/>
      <c r="QAQ24" s="98"/>
      <c r="QAR24" s="98"/>
      <c r="QAS24" s="98"/>
      <c r="QAT24" s="98"/>
      <c r="QAU24" s="98"/>
      <c r="QAV24" s="98"/>
      <c r="QAW24" s="98"/>
      <c r="QAX24" s="98"/>
      <c r="QAY24" s="98"/>
      <c r="QAZ24" s="98"/>
      <c r="QBA24" s="98"/>
      <c r="QBB24" s="98"/>
      <c r="QBC24" s="98"/>
      <c r="QBD24" s="98"/>
      <c r="QBE24" s="98"/>
      <c r="QBF24" s="98"/>
      <c r="QBG24" s="98"/>
      <c r="QBH24" s="98"/>
      <c r="QBI24" s="98"/>
      <c r="QBJ24" s="98"/>
      <c r="QBK24" s="98"/>
      <c r="QBL24" s="98"/>
      <c r="QBM24" s="98"/>
      <c r="QBN24" s="98"/>
      <c r="QBO24" s="98"/>
      <c r="QBP24" s="98"/>
      <c r="QBQ24" s="98"/>
      <c r="QBR24" s="98"/>
      <c r="QBS24" s="98"/>
      <c r="QBT24" s="98"/>
      <c r="QBU24" s="98"/>
      <c r="QBV24" s="98"/>
      <c r="QBW24" s="98"/>
      <c r="QBX24" s="98"/>
      <c r="QBY24" s="98"/>
      <c r="QBZ24" s="98"/>
      <c r="QCA24" s="98"/>
      <c r="QCB24" s="98"/>
      <c r="QCC24" s="98"/>
      <c r="QCD24" s="98"/>
      <c r="QCE24" s="98"/>
      <c r="QCF24" s="98"/>
      <c r="QCG24" s="98"/>
      <c r="QCH24" s="98"/>
      <c r="QCI24" s="98"/>
      <c r="QCJ24" s="98"/>
      <c r="QCK24" s="98"/>
      <c r="QCL24" s="98"/>
      <c r="QCM24" s="98"/>
      <c r="QCN24" s="98"/>
      <c r="QCO24" s="98"/>
      <c r="QCP24" s="98"/>
      <c r="QCQ24" s="98"/>
      <c r="QCR24" s="98"/>
      <c r="QCS24" s="98"/>
      <c r="QCT24" s="98"/>
      <c r="QCU24" s="98"/>
      <c r="QCV24" s="98"/>
      <c r="QCW24" s="98"/>
      <c r="QCX24" s="98"/>
      <c r="QCY24" s="98"/>
      <c r="QCZ24" s="98"/>
      <c r="QDA24" s="98"/>
      <c r="QDB24" s="98"/>
      <c r="QDC24" s="98"/>
      <c r="QDD24" s="98"/>
      <c r="QDE24" s="98"/>
      <c r="QDF24" s="98"/>
      <c r="QDG24" s="98"/>
      <c r="QDH24" s="98"/>
      <c r="QDI24" s="98"/>
      <c r="QDJ24" s="98"/>
      <c r="QDK24" s="98"/>
      <c r="QDL24" s="98"/>
      <c r="QDM24" s="98"/>
      <c r="QDN24" s="98"/>
      <c r="QDO24" s="98"/>
      <c r="QDP24" s="98"/>
      <c r="QDQ24" s="98"/>
      <c r="QDR24" s="98"/>
      <c r="QDS24" s="98"/>
      <c r="QDT24" s="98"/>
      <c r="QDU24" s="98"/>
      <c r="QDV24" s="98"/>
      <c r="QDW24" s="98"/>
      <c r="QDX24" s="98"/>
      <c r="QDY24" s="98"/>
      <c r="QDZ24" s="98"/>
      <c r="QEA24" s="98"/>
      <c r="QEB24" s="98"/>
      <c r="QEC24" s="98"/>
      <c r="QED24" s="98"/>
      <c r="QEE24" s="98"/>
      <c r="QEF24" s="98"/>
      <c r="QEG24" s="98"/>
      <c r="QEH24" s="98"/>
      <c r="QEI24" s="98"/>
      <c r="QEJ24" s="98"/>
      <c r="QEK24" s="98"/>
      <c r="QEL24" s="98"/>
      <c r="QEM24" s="98"/>
      <c r="QEN24" s="98"/>
      <c r="QEO24" s="98"/>
      <c r="QEP24" s="98"/>
      <c r="QEQ24" s="98"/>
      <c r="QER24" s="98"/>
      <c r="QES24" s="98"/>
      <c r="QET24" s="98"/>
      <c r="QEU24" s="98"/>
      <c r="QEV24" s="98"/>
      <c r="QEW24" s="98"/>
      <c r="QEX24" s="98"/>
      <c r="QEY24" s="98"/>
      <c r="QEZ24" s="98"/>
      <c r="QFA24" s="98"/>
      <c r="QFB24" s="98"/>
      <c r="QFC24" s="98"/>
      <c r="QFD24" s="98"/>
      <c r="QFE24" s="98"/>
      <c r="QFF24" s="98"/>
      <c r="QFG24" s="98"/>
      <c r="QFH24" s="98"/>
      <c r="QFI24" s="98"/>
      <c r="QFJ24" s="98"/>
      <c r="QFK24" s="98"/>
      <c r="QFL24" s="98"/>
      <c r="QFM24" s="98"/>
      <c r="QFN24" s="98"/>
      <c r="QFO24" s="98"/>
      <c r="QFP24" s="98"/>
      <c r="QFQ24" s="98"/>
      <c r="QFR24" s="98"/>
      <c r="QFS24" s="98"/>
      <c r="QFT24" s="98"/>
      <c r="QFU24" s="98"/>
      <c r="QFV24" s="98"/>
      <c r="QFW24" s="98"/>
      <c r="QFX24" s="98"/>
      <c r="QFY24" s="98"/>
      <c r="QFZ24" s="98"/>
      <c r="QGA24" s="98"/>
      <c r="QGB24" s="98"/>
      <c r="QGC24" s="98"/>
      <c r="QGD24" s="98"/>
      <c r="QGE24" s="98"/>
      <c r="QGF24" s="98"/>
      <c r="QGG24" s="98"/>
      <c r="QGH24" s="98"/>
      <c r="QGI24" s="98"/>
      <c r="QGJ24" s="98"/>
      <c r="QGK24" s="98"/>
      <c r="QGL24" s="98"/>
      <c r="QGM24" s="98"/>
      <c r="QGN24" s="98"/>
      <c r="QGO24" s="98"/>
      <c r="QGP24" s="98"/>
      <c r="QGQ24" s="98"/>
      <c r="QGR24" s="98"/>
      <c r="QGS24" s="98"/>
      <c r="QGT24" s="98"/>
      <c r="QGU24" s="98"/>
      <c r="QGV24" s="98"/>
      <c r="QGW24" s="98"/>
      <c r="QGX24" s="98"/>
      <c r="QGY24" s="98"/>
      <c r="QGZ24" s="98"/>
      <c r="QHA24" s="98"/>
      <c r="QHB24" s="98"/>
      <c r="QHC24" s="98"/>
      <c r="QHD24" s="98"/>
      <c r="QHE24" s="98"/>
      <c r="QHF24" s="98"/>
      <c r="QHG24" s="98"/>
      <c r="QHH24" s="98"/>
      <c r="QHI24" s="98"/>
      <c r="QHJ24" s="98"/>
      <c r="QHK24" s="98"/>
      <c r="QHL24" s="98"/>
      <c r="QHM24" s="98"/>
      <c r="QHN24" s="98"/>
      <c r="QHO24" s="98"/>
      <c r="QHP24" s="98"/>
      <c r="QHQ24" s="98"/>
      <c r="QHR24" s="98"/>
      <c r="QHS24" s="98"/>
      <c r="QHT24" s="98"/>
      <c r="QHU24" s="98"/>
      <c r="QHV24" s="98"/>
      <c r="QHW24" s="98"/>
      <c r="QHX24" s="98"/>
      <c r="QHY24" s="98"/>
      <c r="QHZ24" s="98"/>
      <c r="QIA24" s="98"/>
      <c r="QIB24" s="98"/>
      <c r="QIC24" s="98"/>
      <c r="QID24" s="98"/>
      <c r="QIE24" s="98"/>
      <c r="QIF24" s="98"/>
      <c r="QIG24" s="98"/>
      <c r="QIH24" s="98"/>
      <c r="QII24" s="98"/>
      <c r="QIJ24" s="98"/>
      <c r="QIK24" s="98"/>
      <c r="QIL24" s="98"/>
      <c r="QIM24" s="98"/>
      <c r="QIN24" s="98"/>
      <c r="QIO24" s="98"/>
      <c r="QIP24" s="98"/>
      <c r="QIQ24" s="98"/>
      <c r="QIR24" s="98"/>
      <c r="QIS24" s="98"/>
      <c r="QIT24" s="98"/>
      <c r="QIU24" s="98"/>
      <c r="QIV24" s="98"/>
      <c r="QIW24" s="98"/>
      <c r="QIX24" s="98"/>
      <c r="QIY24" s="98"/>
      <c r="QIZ24" s="98"/>
      <c r="QJA24" s="98"/>
      <c r="QJB24" s="98"/>
      <c r="QJC24" s="98"/>
      <c r="QJD24" s="98"/>
      <c r="QJE24" s="98"/>
      <c r="QJF24" s="98"/>
      <c r="QJG24" s="98"/>
      <c r="QJH24" s="98"/>
      <c r="QJI24" s="98"/>
      <c r="QJJ24" s="98"/>
      <c r="QJK24" s="98"/>
      <c r="QJL24" s="98"/>
      <c r="QJM24" s="98"/>
      <c r="QJN24" s="98"/>
      <c r="QJO24" s="98"/>
      <c r="QJP24" s="98"/>
      <c r="QJQ24" s="98"/>
      <c r="QJR24" s="98"/>
      <c r="QJS24" s="98"/>
      <c r="QJT24" s="98"/>
      <c r="QJU24" s="98"/>
      <c r="QJV24" s="98"/>
      <c r="QJW24" s="98"/>
      <c r="QJX24" s="98"/>
      <c r="QJY24" s="98"/>
      <c r="QJZ24" s="98"/>
      <c r="QKA24" s="98"/>
      <c r="QKB24" s="98"/>
      <c r="QKC24" s="98"/>
      <c r="QKD24" s="98"/>
      <c r="QKE24" s="98"/>
      <c r="QKF24" s="98"/>
      <c r="QKG24" s="98"/>
      <c r="QKH24" s="98"/>
      <c r="QKI24" s="98"/>
      <c r="QKJ24" s="98"/>
      <c r="QKK24" s="98"/>
      <c r="QKL24" s="98"/>
      <c r="QKM24" s="98"/>
      <c r="QKN24" s="98"/>
      <c r="QKO24" s="98"/>
      <c r="QKP24" s="98"/>
      <c r="QKQ24" s="98"/>
      <c r="QKR24" s="98"/>
      <c r="QKS24" s="98"/>
      <c r="QKT24" s="98"/>
      <c r="QKU24" s="98"/>
      <c r="QKV24" s="98"/>
      <c r="QKW24" s="98"/>
      <c r="QKX24" s="98"/>
      <c r="QKY24" s="98"/>
      <c r="QKZ24" s="98"/>
      <c r="QLA24" s="98"/>
      <c r="QLB24" s="98"/>
      <c r="QLC24" s="98"/>
      <c r="QLD24" s="98"/>
      <c r="QLE24" s="98"/>
      <c r="QLF24" s="98"/>
      <c r="QLG24" s="98"/>
      <c r="QLH24" s="98"/>
      <c r="QLI24" s="98"/>
      <c r="QLJ24" s="98"/>
      <c r="QLK24" s="98"/>
      <c r="QLL24" s="98"/>
      <c r="QLM24" s="98"/>
      <c r="QLN24" s="98"/>
      <c r="QLO24" s="98"/>
      <c r="QLP24" s="98"/>
      <c r="QLQ24" s="98"/>
      <c r="QLR24" s="98"/>
      <c r="QLS24" s="98"/>
      <c r="QLT24" s="98"/>
      <c r="QLU24" s="98"/>
      <c r="QLV24" s="98"/>
      <c r="QLW24" s="98"/>
      <c r="QLX24" s="98"/>
      <c r="QLY24" s="98"/>
      <c r="QLZ24" s="98"/>
      <c r="QMA24" s="98"/>
      <c r="QMB24" s="98"/>
      <c r="QMC24" s="98"/>
      <c r="QMD24" s="98"/>
      <c r="QME24" s="98"/>
      <c r="QMF24" s="98"/>
      <c r="QMG24" s="98"/>
      <c r="QMH24" s="98"/>
      <c r="QMI24" s="98"/>
      <c r="QMJ24" s="98"/>
      <c r="QMK24" s="98"/>
      <c r="QML24" s="98"/>
      <c r="QMM24" s="98"/>
      <c r="QMN24" s="98"/>
      <c r="QMO24" s="98"/>
      <c r="QMP24" s="98"/>
      <c r="QMQ24" s="98"/>
      <c r="QMR24" s="98"/>
      <c r="QMS24" s="98"/>
      <c r="QMT24" s="98"/>
      <c r="QMU24" s="98"/>
      <c r="QMV24" s="98"/>
      <c r="QMW24" s="98"/>
      <c r="QMX24" s="98"/>
      <c r="QMY24" s="98"/>
      <c r="QMZ24" s="98"/>
      <c r="QNA24" s="98"/>
      <c r="QNB24" s="98"/>
      <c r="QNC24" s="98"/>
      <c r="QND24" s="98"/>
      <c r="QNE24" s="98"/>
      <c r="QNF24" s="98"/>
      <c r="QNG24" s="98"/>
      <c r="QNH24" s="98"/>
      <c r="QNI24" s="98"/>
      <c r="QNJ24" s="98"/>
      <c r="QNK24" s="98"/>
      <c r="QNL24" s="98"/>
      <c r="QNM24" s="98"/>
      <c r="QNN24" s="98"/>
      <c r="QNO24" s="98"/>
      <c r="QNP24" s="98"/>
      <c r="QNQ24" s="98"/>
      <c r="QNR24" s="98"/>
      <c r="QNS24" s="98"/>
      <c r="QNT24" s="98"/>
      <c r="QNU24" s="98"/>
      <c r="QNV24" s="98"/>
      <c r="QNW24" s="98"/>
      <c r="QNX24" s="98"/>
      <c r="QNY24" s="98"/>
      <c r="QNZ24" s="98"/>
      <c r="QOA24" s="98"/>
      <c r="QOB24" s="98"/>
      <c r="QOC24" s="98"/>
      <c r="QOD24" s="98"/>
      <c r="QOE24" s="98"/>
      <c r="QOF24" s="98"/>
      <c r="QOG24" s="98"/>
      <c r="QOH24" s="98"/>
      <c r="QOI24" s="98"/>
      <c r="QOJ24" s="98"/>
      <c r="QOK24" s="98"/>
      <c r="QOL24" s="98"/>
      <c r="QOM24" s="98"/>
      <c r="QON24" s="98"/>
      <c r="QOO24" s="98"/>
      <c r="QOP24" s="98"/>
      <c r="QOQ24" s="98"/>
      <c r="QOR24" s="98"/>
      <c r="QOS24" s="98"/>
      <c r="QOT24" s="98"/>
      <c r="QOU24" s="98"/>
      <c r="QOV24" s="98"/>
      <c r="QOW24" s="98"/>
      <c r="QOX24" s="98"/>
      <c r="QOY24" s="98"/>
      <c r="QOZ24" s="98"/>
      <c r="QPA24" s="98"/>
      <c r="QPB24" s="98"/>
      <c r="QPC24" s="98"/>
      <c r="QPD24" s="98"/>
      <c r="QPE24" s="98"/>
      <c r="QPF24" s="98"/>
      <c r="QPG24" s="98"/>
      <c r="QPH24" s="98"/>
      <c r="QPI24" s="98"/>
      <c r="QPJ24" s="98"/>
      <c r="QPK24" s="98"/>
      <c r="QPL24" s="98"/>
      <c r="QPM24" s="98"/>
      <c r="QPN24" s="98"/>
      <c r="QPO24" s="98"/>
      <c r="QPP24" s="98"/>
      <c r="QPQ24" s="98"/>
      <c r="QPR24" s="98"/>
      <c r="QPS24" s="98"/>
      <c r="QPT24" s="98"/>
      <c r="QPU24" s="98"/>
      <c r="QPV24" s="98"/>
      <c r="QPW24" s="98"/>
      <c r="QPX24" s="98"/>
      <c r="QPY24" s="98"/>
      <c r="QPZ24" s="98"/>
      <c r="QQA24" s="98"/>
      <c r="QQB24" s="98"/>
      <c r="QQC24" s="98"/>
      <c r="QQD24" s="98"/>
      <c r="QQE24" s="98"/>
      <c r="QQF24" s="98"/>
      <c r="QQG24" s="98"/>
      <c r="QQH24" s="98"/>
      <c r="QQI24" s="98"/>
      <c r="QQJ24" s="98"/>
      <c r="QQK24" s="98"/>
      <c r="QQL24" s="98"/>
      <c r="QQM24" s="98"/>
      <c r="QQN24" s="98"/>
      <c r="QQO24" s="98"/>
      <c r="QQP24" s="98"/>
      <c r="QQQ24" s="98"/>
      <c r="QQR24" s="98"/>
      <c r="QQS24" s="98"/>
      <c r="QQT24" s="98"/>
      <c r="QQU24" s="98"/>
      <c r="QQV24" s="98"/>
      <c r="QQW24" s="98"/>
      <c r="QQX24" s="98"/>
      <c r="QQY24" s="98"/>
      <c r="QQZ24" s="98"/>
      <c r="QRA24" s="98"/>
      <c r="QRB24" s="98"/>
      <c r="QRC24" s="98"/>
      <c r="QRD24" s="98"/>
      <c r="QRE24" s="98"/>
      <c r="QRF24" s="98"/>
      <c r="QRG24" s="98"/>
      <c r="QRH24" s="98"/>
      <c r="QRI24" s="98"/>
      <c r="QRJ24" s="98"/>
      <c r="QRK24" s="98"/>
      <c r="QRL24" s="98"/>
      <c r="QRM24" s="98"/>
      <c r="QRN24" s="98"/>
      <c r="QRO24" s="98"/>
      <c r="QRP24" s="98"/>
      <c r="QRQ24" s="98"/>
      <c r="QRR24" s="98"/>
      <c r="QRS24" s="98"/>
      <c r="QRT24" s="98"/>
      <c r="QRU24" s="98"/>
      <c r="QRV24" s="98"/>
      <c r="QRW24" s="98"/>
      <c r="QRX24" s="98"/>
      <c r="QRY24" s="98"/>
      <c r="QRZ24" s="98"/>
      <c r="QSA24" s="98"/>
      <c r="QSB24" s="98"/>
      <c r="QSC24" s="98"/>
      <c r="QSD24" s="98"/>
      <c r="QSE24" s="98"/>
      <c r="QSF24" s="98"/>
      <c r="QSG24" s="98"/>
      <c r="QSH24" s="98"/>
      <c r="QSI24" s="98"/>
      <c r="QSJ24" s="98"/>
      <c r="QSK24" s="98"/>
      <c r="QSL24" s="98"/>
      <c r="QSM24" s="98"/>
      <c r="QSN24" s="98"/>
      <c r="QSO24" s="98"/>
      <c r="QSP24" s="98"/>
      <c r="QSQ24" s="98"/>
      <c r="QSR24" s="98"/>
      <c r="QSS24" s="98"/>
      <c r="QST24" s="98"/>
      <c r="QSU24" s="98"/>
      <c r="QSV24" s="98"/>
      <c r="QSW24" s="98"/>
      <c r="QSX24" s="98"/>
      <c r="QSY24" s="98"/>
      <c r="QSZ24" s="98"/>
      <c r="QTA24" s="98"/>
      <c r="QTB24" s="98"/>
      <c r="QTC24" s="98"/>
      <c r="QTD24" s="98"/>
      <c r="QTE24" s="98"/>
      <c r="QTF24" s="98"/>
      <c r="QTG24" s="98"/>
      <c r="QTH24" s="98"/>
      <c r="QTI24" s="98"/>
      <c r="QTJ24" s="98"/>
      <c r="QTK24" s="98"/>
      <c r="QTL24" s="98"/>
      <c r="QTM24" s="98"/>
      <c r="QTN24" s="98"/>
      <c r="QTO24" s="98"/>
      <c r="QTP24" s="98"/>
      <c r="QTQ24" s="98"/>
      <c r="QTR24" s="98"/>
      <c r="QTS24" s="98"/>
      <c r="QTT24" s="98"/>
      <c r="QTU24" s="98"/>
      <c r="QTV24" s="98"/>
      <c r="QTW24" s="98"/>
      <c r="QTX24" s="98"/>
      <c r="QTY24" s="98"/>
      <c r="QTZ24" s="98"/>
      <c r="QUA24" s="98"/>
      <c r="QUB24" s="98"/>
      <c r="QUC24" s="98"/>
      <c r="QUD24" s="98"/>
      <c r="QUE24" s="98"/>
      <c r="QUF24" s="98"/>
      <c r="QUG24" s="98"/>
      <c r="QUH24" s="98"/>
      <c r="QUI24" s="98"/>
      <c r="QUJ24" s="98"/>
      <c r="QUK24" s="98"/>
      <c r="QUL24" s="98"/>
      <c r="QUM24" s="98"/>
      <c r="QUN24" s="98"/>
      <c r="QUO24" s="98"/>
      <c r="QUP24" s="98"/>
      <c r="QUQ24" s="98"/>
      <c r="QUR24" s="98"/>
      <c r="QUS24" s="98"/>
      <c r="QUT24" s="98"/>
      <c r="QUU24" s="98"/>
      <c r="QUV24" s="98"/>
      <c r="QUW24" s="98"/>
      <c r="QUX24" s="98"/>
      <c r="QUY24" s="98"/>
      <c r="QUZ24" s="98"/>
      <c r="QVA24" s="98"/>
      <c r="QVB24" s="98"/>
      <c r="QVC24" s="98"/>
      <c r="QVD24" s="98"/>
      <c r="QVE24" s="98"/>
      <c r="QVF24" s="98"/>
      <c r="QVG24" s="98"/>
      <c r="QVH24" s="98"/>
      <c r="QVI24" s="98"/>
      <c r="QVJ24" s="98"/>
      <c r="QVK24" s="98"/>
      <c r="QVL24" s="98"/>
      <c r="QVM24" s="98"/>
      <c r="QVN24" s="98"/>
      <c r="QVO24" s="98"/>
      <c r="QVP24" s="98"/>
      <c r="QVQ24" s="98"/>
      <c r="QVR24" s="98"/>
      <c r="QVS24" s="98"/>
      <c r="QVT24" s="98"/>
      <c r="QVU24" s="98"/>
      <c r="QVV24" s="98"/>
      <c r="QVW24" s="98"/>
      <c r="QVX24" s="98"/>
      <c r="QVY24" s="98"/>
      <c r="QVZ24" s="98"/>
      <c r="QWA24" s="98"/>
      <c r="QWB24" s="98"/>
      <c r="QWC24" s="98"/>
      <c r="QWD24" s="98"/>
      <c r="QWE24" s="98"/>
      <c r="QWF24" s="98"/>
      <c r="QWG24" s="98"/>
      <c r="QWH24" s="98"/>
      <c r="QWI24" s="98"/>
      <c r="QWJ24" s="98"/>
      <c r="QWK24" s="98"/>
      <c r="QWL24" s="98"/>
      <c r="QWM24" s="98"/>
      <c r="QWN24" s="98"/>
      <c r="QWO24" s="98"/>
      <c r="QWP24" s="98"/>
      <c r="QWQ24" s="98"/>
      <c r="QWR24" s="98"/>
      <c r="QWS24" s="98"/>
      <c r="QWT24" s="98"/>
      <c r="QWU24" s="98"/>
      <c r="QWV24" s="98"/>
      <c r="QWW24" s="98"/>
      <c r="QWX24" s="98"/>
      <c r="QWY24" s="98"/>
      <c r="QWZ24" s="98"/>
      <c r="QXA24" s="98"/>
      <c r="QXB24" s="98"/>
      <c r="QXC24" s="98"/>
      <c r="QXD24" s="98"/>
      <c r="QXE24" s="98"/>
      <c r="QXF24" s="98"/>
      <c r="QXG24" s="98"/>
      <c r="QXH24" s="98"/>
      <c r="QXI24" s="98"/>
      <c r="QXJ24" s="98"/>
      <c r="QXK24" s="98"/>
      <c r="QXL24" s="98"/>
      <c r="QXM24" s="98"/>
      <c r="QXN24" s="98"/>
      <c r="QXO24" s="98"/>
      <c r="QXP24" s="98"/>
      <c r="QXQ24" s="98"/>
      <c r="QXR24" s="98"/>
      <c r="QXS24" s="98"/>
      <c r="QXT24" s="98"/>
      <c r="QXU24" s="98"/>
      <c r="QXV24" s="98"/>
      <c r="QXW24" s="98"/>
      <c r="QXX24" s="98"/>
      <c r="QXY24" s="98"/>
      <c r="QXZ24" s="98"/>
      <c r="QYA24" s="98"/>
      <c r="QYB24" s="98"/>
      <c r="QYC24" s="98"/>
      <c r="QYD24" s="98"/>
      <c r="QYE24" s="98"/>
      <c r="QYF24" s="98"/>
      <c r="QYG24" s="98"/>
      <c r="QYH24" s="98"/>
      <c r="QYI24" s="98"/>
      <c r="QYJ24" s="98"/>
      <c r="QYK24" s="98"/>
      <c r="QYL24" s="98"/>
      <c r="QYM24" s="98"/>
      <c r="QYN24" s="98"/>
      <c r="QYO24" s="98"/>
      <c r="QYP24" s="98"/>
      <c r="QYQ24" s="98"/>
      <c r="QYR24" s="98"/>
      <c r="QYS24" s="98"/>
      <c r="QYT24" s="98"/>
      <c r="QYU24" s="98"/>
      <c r="QYV24" s="98"/>
      <c r="QYW24" s="98"/>
      <c r="QYX24" s="98"/>
      <c r="QYY24" s="98"/>
      <c r="QYZ24" s="98"/>
      <c r="QZA24" s="98"/>
      <c r="QZB24" s="98"/>
      <c r="QZC24" s="98"/>
      <c r="QZD24" s="98"/>
      <c r="QZE24" s="98"/>
      <c r="QZF24" s="98"/>
      <c r="QZG24" s="98"/>
      <c r="QZH24" s="98"/>
      <c r="QZI24" s="98"/>
      <c r="QZJ24" s="98"/>
      <c r="QZK24" s="98"/>
      <c r="QZL24" s="98"/>
      <c r="QZM24" s="98"/>
      <c r="QZN24" s="98"/>
      <c r="QZO24" s="98"/>
      <c r="QZP24" s="98"/>
      <c r="QZQ24" s="98"/>
      <c r="QZR24" s="98"/>
      <c r="QZS24" s="98"/>
      <c r="QZT24" s="98"/>
      <c r="QZU24" s="98"/>
      <c r="QZV24" s="98"/>
      <c r="QZW24" s="98"/>
      <c r="QZX24" s="98"/>
      <c r="QZY24" s="98"/>
      <c r="QZZ24" s="98"/>
      <c r="RAA24" s="98"/>
      <c r="RAB24" s="98"/>
      <c r="RAC24" s="98"/>
      <c r="RAD24" s="98"/>
      <c r="RAE24" s="98"/>
      <c r="RAF24" s="98"/>
      <c r="RAG24" s="98"/>
      <c r="RAH24" s="98"/>
      <c r="RAI24" s="98"/>
      <c r="RAJ24" s="98"/>
      <c r="RAK24" s="98"/>
      <c r="RAL24" s="98"/>
      <c r="RAM24" s="98"/>
      <c r="RAN24" s="98"/>
      <c r="RAO24" s="98"/>
      <c r="RAP24" s="98"/>
      <c r="RAQ24" s="98"/>
      <c r="RAR24" s="98"/>
      <c r="RAS24" s="98"/>
      <c r="RAT24" s="98"/>
      <c r="RAU24" s="98"/>
      <c r="RAV24" s="98"/>
      <c r="RAW24" s="98"/>
      <c r="RAX24" s="98"/>
      <c r="RAY24" s="98"/>
      <c r="RAZ24" s="98"/>
      <c r="RBA24" s="98"/>
      <c r="RBB24" s="98"/>
      <c r="RBC24" s="98"/>
      <c r="RBD24" s="98"/>
      <c r="RBE24" s="98"/>
      <c r="RBF24" s="98"/>
      <c r="RBG24" s="98"/>
      <c r="RBH24" s="98"/>
      <c r="RBI24" s="98"/>
      <c r="RBJ24" s="98"/>
      <c r="RBK24" s="98"/>
      <c r="RBL24" s="98"/>
      <c r="RBM24" s="98"/>
      <c r="RBN24" s="98"/>
      <c r="RBO24" s="98"/>
      <c r="RBP24" s="98"/>
      <c r="RBQ24" s="98"/>
      <c r="RBR24" s="98"/>
      <c r="RBS24" s="98"/>
      <c r="RBT24" s="98"/>
      <c r="RBU24" s="98"/>
      <c r="RBV24" s="98"/>
      <c r="RBW24" s="98"/>
      <c r="RBX24" s="98"/>
      <c r="RBY24" s="98"/>
      <c r="RBZ24" s="98"/>
      <c r="RCA24" s="98"/>
      <c r="RCB24" s="98"/>
      <c r="RCC24" s="98"/>
      <c r="RCD24" s="98"/>
      <c r="RCE24" s="98"/>
      <c r="RCF24" s="98"/>
      <c r="RCG24" s="98"/>
      <c r="RCH24" s="98"/>
      <c r="RCI24" s="98"/>
      <c r="RCJ24" s="98"/>
      <c r="RCK24" s="98"/>
      <c r="RCL24" s="98"/>
      <c r="RCM24" s="98"/>
      <c r="RCN24" s="98"/>
      <c r="RCO24" s="98"/>
      <c r="RCP24" s="98"/>
      <c r="RCQ24" s="98"/>
      <c r="RCR24" s="98"/>
      <c r="RCS24" s="98"/>
      <c r="RCT24" s="98"/>
      <c r="RCU24" s="98"/>
      <c r="RCV24" s="98"/>
      <c r="RCW24" s="98"/>
      <c r="RCX24" s="98"/>
      <c r="RCY24" s="98"/>
      <c r="RCZ24" s="98"/>
      <c r="RDA24" s="98"/>
      <c r="RDB24" s="98"/>
      <c r="RDC24" s="98"/>
      <c r="RDD24" s="98"/>
      <c r="RDE24" s="98"/>
      <c r="RDF24" s="98"/>
      <c r="RDG24" s="98"/>
      <c r="RDH24" s="98"/>
      <c r="RDI24" s="98"/>
      <c r="RDJ24" s="98"/>
      <c r="RDK24" s="98"/>
      <c r="RDL24" s="98"/>
      <c r="RDM24" s="98"/>
      <c r="RDN24" s="98"/>
      <c r="RDO24" s="98"/>
      <c r="RDP24" s="98"/>
      <c r="RDQ24" s="98"/>
      <c r="RDR24" s="98"/>
      <c r="RDS24" s="98"/>
      <c r="RDT24" s="98"/>
      <c r="RDU24" s="98"/>
      <c r="RDV24" s="98"/>
      <c r="RDW24" s="98"/>
      <c r="RDX24" s="98"/>
      <c r="RDY24" s="98"/>
      <c r="RDZ24" s="98"/>
      <c r="REA24" s="98"/>
      <c r="REB24" s="98"/>
      <c r="REC24" s="98"/>
      <c r="RED24" s="98"/>
      <c r="REE24" s="98"/>
      <c r="REF24" s="98"/>
      <c r="REG24" s="98"/>
      <c r="REH24" s="98"/>
      <c r="REI24" s="98"/>
      <c r="REJ24" s="98"/>
      <c r="REK24" s="98"/>
      <c r="REL24" s="98"/>
      <c r="REM24" s="98"/>
      <c r="REN24" s="98"/>
      <c r="REO24" s="98"/>
      <c r="REP24" s="98"/>
      <c r="REQ24" s="98"/>
      <c r="RER24" s="98"/>
      <c r="RES24" s="98"/>
      <c r="RET24" s="98"/>
      <c r="REU24" s="98"/>
      <c r="REV24" s="98"/>
      <c r="REW24" s="98"/>
      <c r="REX24" s="98"/>
      <c r="REY24" s="98"/>
      <c r="REZ24" s="98"/>
      <c r="RFA24" s="98"/>
      <c r="RFB24" s="98"/>
      <c r="RFC24" s="98"/>
      <c r="RFD24" s="98"/>
      <c r="RFE24" s="98"/>
      <c r="RFF24" s="98"/>
      <c r="RFG24" s="98"/>
      <c r="RFH24" s="98"/>
      <c r="RFI24" s="98"/>
      <c r="RFJ24" s="98"/>
      <c r="RFK24" s="98"/>
      <c r="RFL24" s="98"/>
      <c r="RFM24" s="98"/>
      <c r="RFN24" s="98"/>
      <c r="RFO24" s="98"/>
      <c r="RFP24" s="98"/>
      <c r="RFQ24" s="98"/>
      <c r="RFR24" s="98"/>
      <c r="RFS24" s="98"/>
      <c r="RFT24" s="98"/>
      <c r="RFU24" s="98"/>
      <c r="RFV24" s="98"/>
      <c r="RFW24" s="98"/>
      <c r="RFX24" s="98"/>
      <c r="RFY24" s="98"/>
      <c r="RFZ24" s="98"/>
      <c r="RGA24" s="98"/>
      <c r="RGB24" s="98"/>
      <c r="RGC24" s="98"/>
      <c r="RGD24" s="98"/>
      <c r="RGE24" s="98"/>
      <c r="RGF24" s="98"/>
      <c r="RGG24" s="98"/>
      <c r="RGH24" s="98"/>
      <c r="RGI24" s="98"/>
      <c r="RGJ24" s="98"/>
      <c r="RGK24" s="98"/>
      <c r="RGL24" s="98"/>
      <c r="RGM24" s="98"/>
      <c r="RGN24" s="98"/>
      <c r="RGO24" s="98"/>
      <c r="RGP24" s="98"/>
      <c r="RGQ24" s="98"/>
      <c r="RGR24" s="98"/>
      <c r="RGS24" s="98"/>
      <c r="RGT24" s="98"/>
      <c r="RGU24" s="98"/>
      <c r="RGV24" s="98"/>
      <c r="RGW24" s="98"/>
      <c r="RGX24" s="98"/>
      <c r="RGY24" s="98"/>
      <c r="RGZ24" s="98"/>
      <c r="RHA24" s="98"/>
      <c r="RHB24" s="98"/>
      <c r="RHC24" s="98"/>
      <c r="RHD24" s="98"/>
      <c r="RHE24" s="98"/>
      <c r="RHF24" s="98"/>
      <c r="RHG24" s="98"/>
      <c r="RHH24" s="98"/>
      <c r="RHI24" s="98"/>
      <c r="RHJ24" s="98"/>
      <c r="RHK24" s="98"/>
      <c r="RHL24" s="98"/>
      <c r="RHM24" s="98"/>
      <c r="RHN24" s="98"/>
      <c r="RHO24" s="98"/>
      <c r="RHP24" s="98"/>
      <c r="RHQ24" s="98"/>
      <c r="RHR24" s="98"/>
      <c r="RHS24" s="98"/>
      <c r="RHT24" s="98"/>
      <c r="RHU24" s="98"/>
      <c r="RHV24" s="98"/>
      <c r="RHW24" s="98"/>
      <c r="RHX24" s="98"/>
      <c r="RHY24" s="98"/>
      <c r="RHZ24" s="98"/>
      <c r="RIA24" s="98"/>
      <c r="RIB24" s="98"/>
      <c r="RIC24" s="98"/>
      <c r="RID24" s="98"/>
      <c r="RIE24" s="98"/>
      <c r="RIF24" s="98"/>
      <c r="RIG24" s="98"/>
      <c r="RIH24" s="98"/>
      <c r="RII24" s="98"/>
      <c r="RIJ24" s="98"/>
      <c r="RIK24" s="98"/>
      <c r="RIL24" s="98"/>
      <c r="RIM24" s="98"/>
      <c r="RIN24" s="98"/>
      <c r="RIO24" s="98"/>
      <c r="RIP24" s="98"/>
      <c r="RIQ24" s="98"/>
      <c r="RIR24" s="98"/>
      <c r="RIS24" s="98"/>
      <c r="RIT24" s="98"/>
      <c r="RIU24" s="98"/>
      <c r="RIV24" s="98"/>
      <c r="RIW24" s="98"/>
      <c r="RIX24" s="98"/>
      <c r="RIY24" s="98"/>
      <c r="RIZ24" s="98"/>
      <c r="RJA24" s="98"/>
      <c r="RJB24" s="98"/>
      <c r="RJC24" s="98"/>
      <c r="RJD24" s="98"/>
      <c r="RJE24" s="98"/>
      <c r="RJF24" s="98"/>
      <c r="RJG24" s="98"/>
      <c r="RJH24" s="98"/>
      <c r="RJI24" s="98"/>
      <c r="RJJ24" s="98"/>
      <c r="RJK24" s="98"/>
      <c r="RJL24" s="98"/>
      <c r="RJM24" s="98"/>
      <c r="RJN24" s="98"/>
      <c r="RJO24" s="98"/>
      <c r="RJP24" s="98"/>
      <c r="RJQ24" s="98"/>
      <c r="RJR24" s="98"/>
      <c r="RJS24" s="98"/>
      <c r="RJT24" s="98"/>
      <c r="RJU24" s="98"/>
      <c r="RJV24" s="98"/>
      <c r="RJW24" s="98"/>
      <c r="RJX24" s="98"/>
      <c r="RJY24" s="98"/>
      <c r="RJZ24" s="98"/>
      <c r="RKA24" s="98"/>
      <c r="RKB24" s="98"/>
      <c r="RKC24" s="98"/>
      <c r="RKD24" s="98"/>
      <c r="RKE24" s="98"/>
      <c r="RKF24" s="98"/>
      <c r="RKG24" s="98"/>
      <c r="RKH24" s="98"/>
      <c r="RKI24" s="98"/>
      <c r="RKJ24" s="98"/>
      <c r="RKK24" s="98"/>
      <c r="RKL24" s="98"/>
      <c r="RKM24" s="98"/>
      <c r="RKN24" s="98"/>
      <c r="RKO24" s="98"/>
      <c r="RKP24" s="98"/>
      <c r="RKQ24" s="98"/>
      <c r="RKR24" s="98"/>
      <c r="RKS24" s="98"/>
      <c r="RKT24" s="98"/>
      <c r="RKU24" s="98"/>
      <c r="RKV24" s="98"/>
      <c r="RKW24" s="98"/>
      <c r="RKX24" s="98"/>
      <c r="RKY24" s="98"/>
      <c r="RKZ24" s="98"/>
      <c r="RLA24" s="98"/>
      <c r="RLB24" s="98"/>
      <c r="RLC24" s="98"/>
      <c r="RLD24" s="98"/>
      <c r="RLE24" s="98"/>
      <c r="RLF24" s="98"/>
      <c r="RLG24" s="98"/>
      <c r="RLH24" s="98"/>
      <c r="RLI24" s="98"/>
      <c r="RLJ24" s="98"/>
      <c r="RLK24" s="98"/>
      <c r="RLL24" s="98"/>
      <c r="RLM24" s="98"/>
      <c r="RLN24" s="98"/>
      <c r="RLO24" s="98"/>
      <c r="RLP24" s="98"/>
      <c r="RLQ24" s="98"/>
      <c r="RLR24" s="98"/>
      <c r="RLS24" s="98"/>
      <c r="RLT24" s="98"/>
      <c r="RLU24" s="98"/>
      <c r="RLV24" s="98"/>
      <c r="RLW24" s="98"/>
      <c r="RLX24" s="98"/>
      <c r="RLY24" s="98"/>
      <c r="RLZ24" s="98"/>
      <c r="RMA24" s="98"/>
      <c r="RMB24" s="98"/>
      <c r="RMC24" s="98"/>
      <c r="RMD24" s="98"/>
      <c r="RME24" s="98"/>
      <c r="RMF24" s="98"/>
      <c r="RMG24" s="98"/>
      <c r="RMH24" s="98"/>
      <c r="RMI24" s="98"/>
      <c r="RMJ24" s="98"/>
      <c r="RMK24" s="98"/>
      <c r="RML24" s="98"/>
      <c r="RMM24" s="98"/>
      <c r="RMN24" s="98"/>
      <c r="RMO24" s="98"/>
      <c r="RMP24" s="98"/>
      <c r="RMQ24" s="98"/>
      <c r="RMR24" s="98"/>
      <c r="RMS24" s="98"/>
      <c r="RMT24" s="98"/>
      <c r="RMU24" s="98"/>
      <c r="RMV24" s="98"/>
      <c r="RMW24" s="98"/>
      <c r="RMX24" s="98"/>
      <c r="RMY24" s="98"/>
      <c r="RMZ24" s="98"/>
      <c r="RNA24" s="98"/>
      <c r="RNB24" s="98"/>
      <c r="RNC24" s="98"/>
      <c r="RND24" s="98"/>
      <c r="RNE24" s="98"/>
      <c r="RNF24" s="98"/>
      <c r="RNG24" s="98"/>
      <c r="RNH24" s="98"/>
      <c r="RNI24" s="98"/>
      <c r="RNJ24" s="98"/>
      <c r="RNK24" s="98"/>
      <c r="RNL24" s="98"/>
      <c r="RNM24" s="98"/>
      <c r="RNN24" s="98"/>
      <c r="RNO24" s="98"/>
      <c r="RNP24" s="98"/>
      <c r="RNQ24" s="98"/>
      <c r="RNR24" s="98"/>
      <c r="RNS24" s="98"/>
      <c r="RNT24" s="98"/>
      <c r="RNU24" s="98"/>
      <c r="RNV24" s="98"/>
      <c r="RNW24" s="98"/>
      <c r="RNX24" s="98"/>
      <c r="RNY24" s="98"/>
      <c r="RNZ24" s="98"/>
      <c r="ROA24" s="98"/>
      <c r="ROB24" s="98"/>
      <c r="ROC24" s="98"/>
      <c r="ROD24" s="98"/>
      <c r="ROE24" s="98"/>
      <c r="ROF24" s="98"/>
      <c r="ROG24" s="98"/>
      <c r="ROH24" s="98"/>
      <c r="ROI24" s="98"/>
      <c r="ROJ24" s="98"/>
      <c r="ROK24" s="98"/>
      <c r="ROL24" s="98"/>
      <c r="ROM24" s="98"/>
      <c r="RON24" s="98"/>
      <c r="ROO24" s="98"/>
      <c r="ROP24" s="98"/>
      <c r="ROQ24" s="98"/>
      <c r="ROR24" s="98"/>
      <c r="ROS24" s="98"/>
      <c r="ROT24" s="98"/>
      <c r="ROU24" s="98"/>
      <c r="ROV24" s="98"/>
      <c r="ROW24" s="98"/>
      <c r="ROX24" s="98"/>
      <c r="ROY24" s="98"/>
      <c r="ROZ24" s="98"/>
      <c r="RPA24" s="98"/>
      <c r="RPB24" s="98"/>
      <c r="RPC24" s="98"/>
      <c r="RPD24" s="98"/>
      <c r="RPE24" s="98"/>
      <c r="RPF24" s="98"/>
      <c r="RPG24" s="98"/>
      <c r="RPH24" s="98"/>
      <c r="RPI24" s="98"/>
      <c r="RPJ24" s="98"/>
      <c r="RPK24" s="98"/>
      <c r="RPL24" s="98"/>
      <c r="RPM24" s="98"/>
      <c r="RPN24" s="98"/>
      <c r="RPO24" s="98"/>
      <c r="RPP24" s="98"/>
      <c r="RPQ24" s="98"/>
      <c r="RPR24" s="98"/>
      <c r="RPS24" s="98"/>
      <c r="RPT24" s="98"/>
      <c r="RPU24" s="98"/>
      <c r="RPV24" s="98"/>
      <c r="RPW24" s="98"/>
      <c r="RPX24" s="98"/>
      <c r="RPY24" s="98"/>
      <c r="RPZ24" s="98"/>
      <c r="RQA24" s="98"/>
      <c r="RQB24" s="98"/>
      <c r="RQC24" s="98"/>
      <c r="RQD24" s="98"/>
      <c r="RQE24" s="98"/>
      <c r="RQF24" s="98"/>
      <c r="RQG24" s="98"/>
      <c r="RQH24" s="98"/>
      <c r="RQI24" s="98"/>
      <c r="RQJ24" s="98"/>
      <c r="RQK24" s="98"/>
      <c r="RQL24" s="98"/>
      <c r="RQM24" s="98"/>
      <c r="RQN24" s="98"/>
      <c r="RQO24" s="98"/>
      <c r="RQP24" s="98"/>
      <c r="RQQ24" s="98"/>
      <c r="RQR24" s="98"/>
      <c r="RQS24" s="98"/>
      <c r="RQT24" s="98"/>
      <c r="RQU24" s="98"/>
      <c r="RQV24" s="98"/>
      <c r="RQW24" s="98"/>
      <c r="RQX24" s="98"/>
      <c r="RQY24" s="98"/>
      <c r="RQZ24" s="98"/>
      <c r="RRA24" s="98"/>
      <c r="RRB24" s="98"/>
      <c r="RRC24" s="98"/>
      <c r="RRD24" s="98"/>
      <c r="RRE24" s="98"/>
      <c r="RRF24" s="98"/>
      <c r="RRG24" s="98"/>
      <c r="RRH24" s="98"/>
      <c r="RRI24" s="98"/>
      <c r="RRJ24" s="98"/>
      <c r="RRK24" s="98"/>
      <c r="RRL24" s="98"/>
      <c r="RRM24" s="98"/>
      <c r="RRN24" s="98"/>
      <c r="RRO24" s="98"/>
      <c r="RRP24" s="98"/>
      <c r="RRQ24" s="98"/>
      <c r="RRR24" s="98"/>
      <c r="RRS24" s="98"/>
      <c r="RRT24" s="98"/>
      <c r="RRU24" s="98"/>
      <c r="RRV24" s="98"/>
      <c r="RRW24" s="98"/>
      <c r="RRX24" s="98"/>
      <c r="RRY24" s="98"/>
      <c r="RRZ24" s="98"/>
      <c r="RSA24" s="98"/>
      <c r="RSB24" s="98"/>
      <c r="RSC24" s="98"/>
      <c r="RSD24" s="98"/>
      <c r="RSE24" s="98"/>
      <c r="RSF24" s="98"/>
      <c r="RSG24" s="98"/>
      <c r="RSH24" s="98"/>
      <c r="RSI24" s="98"/>
      <c r="RSJ24" s="98"/>
      <c r="RSK24" s="98"/>
      <c r="RSL24" s="98"/>
      <c r="RSM24" s="98"/>
      <c r="RSN24" s="98"/>
      <c r="RSO24" s="98"/>
      <c r="RSP24" s="98"/>
      <c r="RSQ24" s="98"/>
      <c r="RSR24" s="98"/>
      <c r="RSS24" s="98"/>
      <c r="RST24" s="98"/>
      <c r="RSU24" s="98"/>
      <c r="RSV24" s="98"/>
      <c r="RSW24" s="98"/>
      <c r="RSX24" s="98"/>
      <c r="RSY24" s="98"/>
      <c r="RSZ24" s="98"/>
      <c r="RTA24" s="98"/>
      <c r="RTB24" s="98"/>
      <c r="RTC24" s="98"/>
      <c r="RTD24" s="98"/>
      <c r="RTE24" s="98"/>
      <c r="RTF24" s="98"/>
      <c r="RTG24" s="98"/>
      <c r="RTH24" s="98"/>
      <c r="RTI24" s="98"/>
      <c r="RTJ24" s="98"/>
      <c r="RTK24" s="98"/>
      <c r="RTL24" s="98"/>
      <c r="RTM24" s="98"/>
      <c r="RTN24" s="98"/>
      <c r="RTO24" s="98"/>
      <c r="RTP24" s="98"/>
      <c r="RTQ24" s="98"/>
      <c r="RTR24" s="98"/>
      <c r="RTS24" s="98"/>
      <c r="RTT24" s="98"/>
      <c r="RTU24" s="98"/>
      <c r="RTV24" s="98"/>
      <c r="RTW24" s="98"/>
      <c r="RTX24" s="98"/>
      <c r="RTY24" s="98"/>
      <c r="RTZ24" s="98"/>
      <c r="RUA24" s="98"/>
      <c r="RUB24" s="98"/>
      <c r="RUC24" s="98"/>
      <c r="RUD24" s="98"/>
      <c r="RUE24" s="98"/>
      <c r="RUF24" s="98"/>
      <c r="RUG24" s="98"/>
      <c r="RUH24" s="98"/>
      <c r="RUI24" s="98"/>
      <c r="RUJ24" s="98"/>
      <c r="RUK24" s="98"/>
      <c r="RUL24" s="98"/>
      <c r="RUM24" s="98"/>
      <c r="RUN24" s="98"/>
      <c r="RUO24" s="98"/>
      <c r="RUP24" s="98"/>
      <c r="RUQ24" s="98"/>
      <c r="RUR24" s="98"/>
      <c r="RUS24" s="98"/>
      <c r="RUT24" s="98"/>
      <c r="RUU24" s="98"/>
      <c r="RUV24" s="98"/>
      <c r="RUW24" s="98"/>
      <c r="RUX24" s="98"/>
      <c r="RUY24" s="98"/>
      <c r="RUZ24" s="98"/>
      <c r="RVA24" s="98"/>
      <c r="RVB24" s="98"/>
      <c r="RVC24" s="98"/>
      <c r="RVD24" s="98"/>
      <c r="RVE24" s="98"/>
      <c r="RVF24" s="98"/>
      <c r="RVG24" s="98"/>
      <c r="RVH24" s="98"/>
      <c r="RVI24" s="98"/>
      <c r="RVJ24" s="98"/>
      <c r="RVK24" s="98"/>
      <c r="RVL24" s="98"/>
      <c r="RVM24" s="98"/>
      <c r="RVN24" s="98"/>
      <c r="RVO24" s="98"/>
      <c r="RVP24" s="98"/>
      <c r="RVQ24" s="98"/>
      <c r="RVR24" s="98"/>
      <c r="RVS24" s="98"/>
      <c r="RVT24" s="98"/>
      <c r="RVU24" s="98"/>
      <c r="RVV24" s="98"/>
      <c r="RVW24" s="98"/>
      <c r="RVX24" s="98"/>
      <c r="RVY24" s="98"/>
      <c r="RVZ24" s="98"/>
      <c r="RWA24" s="98"/>
      <c r="RWB24" s="98"/>
      <c r="RWC24" s="98"/>
      <c r="RWD24" s="98"/>
      <c r="RWE24" s="98"/>
      <c r="RWF24" s="98"/>
      <c r="RWG24" s="98"/>
      <c r="RWH24" s="98"/>
      <c r="RWI24" s="98"/>
      <c r="RWJ24" s="98"/>
      <c r="RWK24" s="98"/>
      <c r="RWL24" s="98"/>
      <c r="RWM24" s="98"/>
      <c r="RWN24" s="98"/>
      <c r="RWO24" s="98"/>
      <c r="RWP24" s="98"/>
      <c r="RWQ24" s="98"/>
      <c r="RWR24" s="98"/>
      <c r="RWS24" s="98"/>
      <c r="RWT24" s="98"/>
      <c r="RWU24" s="98"/>
      <c r="RWV24" s="98"/>
      <c r="RWW24" s="98"/>
      <c r="RWX24" s="98"/>
      <c r="RWY24" s="98"/>
      <c r="RWZ24" s="98"/>
      <c r="RXA24" s="98"/>
      <c r="RXB24" s="98"/>
      <c r="RXC24" s="98"/>
      <c r="RXD24" s="98"/>
      <c r="RXE24" s="98"/>
      <c r="RXF24" s="98"/>
      <c r="RXG24" s="98"/>
      <c r="RXH24" s="98"/>
      <c r="RXI24" s="98"/>
      <c r="RXJ24" s="98"/>
      <c r="RXK24" s="98"/>
      <c r="RXL24" s="98"/>
      <c r="RXM24" s="98"/>
      <c r="RXN24" s="98"/>
      <c r="RXO24" s="98"/>
      <c r="RXP24" s="98"/>
      <c r="RXQ24" s="98"/>
      <c r="RXR24" s="98"/>
      <c r="RXS24" s="98"/>
      <c r="RXT24" s="98"/>
      <c r="RXU24" s="98"/>
      <c r="RXV24" s="98"/>
      <c r="RXW24" s="98"/>
      <c r="RXX24" s="98"/>
      <c r="RXY24" s="98"/>
      <c r="RXZ24" s="98"/>
      <c r="RYA24" s="98"/>
      <c r="RYB24" s="98"/>
      <c r="RYC24" s="98"/>
      <c r="RYD24" s="98"/>
      <c r="RYE24" s="98"/>
      <c r="RYF24" s="98"/>
      <c r="RYG24" s="98"/>
      <c r="RYH24" s="98"/>
      <c r="RYI24" s="98"/>
      <c r="RYJ24" s="98"/>
      <c r="RYK24" s="98"/>
      <c r="RYL24" s="98"/>
      <c r="RYM24" s="98"/>
      <c r="RYN24" s="98"/>
      <c r="RYO24" s="98"/>
      <c r="RYP24" s="98"/>
      <c r="RYQ24" s="98"/>
      <c r="RYR24" s="98"/>
      <c r="RYS24" s="98"/>
      <c r="RYT24" s="98"/>
      <c r="RYU24" s="98"/>
      <c r="RYV24" s="98"/>
      <c r="RYW24" s="98"/>
      <c r="RYX24" s="98"/>
      <c r="RYY24" s="98"/>
      <c r="RYZ24" s="98"/>
      <c r="RZA24" s="98"/>
      <c r="RZB24" s="98"/>
      <c r="RZC24" s="98"/>
      <c r="RZD24" s="98"/>
      <c r="RZE24" s="98"/>
      <c r="RZF24" s="98"/>
      <c r="RZG24" s="98"/>
      <c r="RZH24" s="98"/>
      <c r="RZI24" s="98"/>
      <c r="RZJ24" s="98"/>
      <c r="RZK24" s="98"/>
      <c r="RZL24" s="98"/>
      <c r="RZM24" s="98"/>
      <c r="RZN24" s="98"/>
      <c r="RZO24" s="98"/>
      <c r="RZP24" s="98"/>
      <c r="RZQ24" s="98"/>
      <c r="RZR24" s="98"/>
      <c r="RZS24" s="98"/>
      <c r="RZT24" s="98"/>
      <c r="RZU24" s="98"/>
      <c r="RZV24" s="98"/>
      <c r="RZW24" s="98"/>
      <c r="RZX24" s="98"/>
      <c r="RZY24" s="98"/>
      <c r="RZZ24" s="98"/>
      <c r="SAA24" s="98"/>
      <c r="SAB24" s="98"/>
      <c r="SAC24" s="98"/>
      <c r="SAD24" s="98"/>
      <c r="SAE24" s="98"/>
      <c r="SAF24" s="98"/>
      <c r="SAG24" s="98"/>
      <c r="SAH24" s="98"/>
      <c r="SAI24" s="98"/>
      <c r="SAJ24" s="98"/>
      <c r="SAK24" s="98"/>
      <c r="SAL24" s="98"/>
      <c r="SAM24" s="98"/>
      <c r="SAN24" s="98"/>
      <c r="SAO24" s="98"/>
      <c r="SAP24" s="98"/>
      <c r="SAQ24" s="98"/>
      <c r="SAR24" s="98"/>
      <c r="SAS24" s="98"/>
      <c r="SAT24" s="98"/>
      <c r="SAU24" s="98"/>
      <c r="SAV24" s="98"/>
      <c r="SAW24" s="98"/>
      <c r="SAX24" s="98"/>
      <c r="SAY24" s="98"/>
      <c r="SAZ24" s="98"/>
      <c r="SBA24" s="98"/>
      <c r="SBB24" s="98"/>
      <c r="SBC24" s="98"/>
      <c r="SBD24" s="98"/>
      <c r="SBE24" s="98"/>
      <c r="SBF24" s="98"/>
      <c r="SBG24" s="98"/>
      <c r="SBH24" s="98"/>
      <c r="SBI24" s="98"/>
      <c r="SBJ24" s="98"/>
      <c r="SBK24" s="98"/>
      <c r="SBL24" s="98"/>
      <c r="SBM24" s="98"/>
      <c r="SBN24" s="98"/>
      <c r="SBO24" s="98"/>
      <c r="SBP24" s="98"/>
      <c r="SBQ24" s="98"/>
      <c r="SBR24" s="98"/>
      <c r="SBS24" s="98"/>
      <c r="SBT24" s="98"/>
      <c r="SBU24" s="98"/>
      <c r="SBV24" s="98"/>
      <c r="SBW24" s="98"/>
      <c r="SBX24" s="98"/>
      <c r="SBY24" s="98"/>
      <c r="SBZ24" s="98"/>
      <c r="SCA24" s="98"/>
      <c r="SCB24" s="98"/>
      <c r="SCC24" s="98"/>
      <c r="SCD24" s="98"/>
      <c r="SCE24" s="98"/>
      <c r="SCF24" s="98"/>
      <c r="SCG24" s="98"/>
      <c r="SCH24" s="98"/>
      <c r="SCI24" s="98"/>
      <c r="SCJ24" s="98"/>
      <c r="SCK24" s="98"/>
      <c r="SCL24" s="98"/>
      <c r="SCM24" s="98"/>
      <c r="SCN24" s="98"/>
      <c r="SCO24" s="98"/>
      <c r="SCP24" s="98"/>
      <c r="SCQ24" s="98"/>
      <c r="SCR24" s="98"/>
      <c r="SCS24" s="98"/>
      <c r="SCT24" s="98"/>
      <c r="SCU24" s="98"/>
      <c r="SCV24" s="98"/>
      <c r="SCW24" s="98"/>
      <c r="SCX24" s="98"/>
      <c r="SCY24" s="98"/>
      <c r="SCZ24" s="98"/>
      <c r="SDA24" s="98"/>
      <c r="SDB24" s="98"/>
      <c r="SDC24" s="98"/>
      <c r="SDD24" s="98"/>
      <c r="SDE24" s="98"/>
      <c r="SDF24" s="98"/>
      <c r="SDG24" s="98"/>
      <c r="SDH24" s="98"/>
      <c r="SDI24" s="98"/>
      <c r="SDJ24" s="98"/>
      <c r="SDK24" s="98"/>
      <c r="SDL24" s="98"/>
      <c r="SDM24" s="98"/>
      <c r="SDN24" s="98"/>
      <c r="SDO24" s="98"/>
      <c r="SDP24" s="98"/>
      <c r="SDQ24" s="98"/>
      <c r="SDR24" s="98"/>
      <c r="SDS24" s="98"/>
      <c r="SDT24" s="98"/>
      <c r="SDU24" s="98"/>
      <c r="SDV24" s="98"/>
      <c r="SDW24" s="98"/>
      <c r="SDX24" s="98"/>
      <c r="SDY24" s="98"/>
      <c r="SDZ24" s="98"/>
      <c r="SEA24" s="98"/>
      <c r="SEB24" s="98"/>
      <c r="SEC24" s="98"/>
      <c r="SED24" s="98"/>
      <c r="SEE24" s="98"/>
      <c r="SEF24" s="98"/>
      <c r="SEG24" s="98"/>
      <c r="SEH24" s="98"/>
      <c r="SEI24" s="98"/>
      <c r="SEJ24" s="98"/>
      <c r="SEK24" s="98"/>
      <c r="SEL24" s="98"/>
      <c r="SEM24" s="98"/>
      <c r="SEN24" s="98"/>
      <c r="SEO24" s="98"/>
      <c r="SEP24" s="98"/>
      <c r="SEQ24" s="98"/>
      <c r="SER24" s="98"/>
      <c r="SES24" s="98"/>
      <c r="SET24" s="98"/>
      <c r="SEU24" s="98"/>
      <c r="SEV24" s="98"/>
      <c r="SEW24" s="98"/>
      <c r="SEX24" s="98"/>
      <c r="SEY24" s="98"/>
      <c r="SEZ24" s="98"/>
      <c r="SFA24" s="98"/>
      <c r="SFB24" s="98"/>
      <c r="SFC24" s="98"/>
      <c r="SFD24" s="98"/>
      <c r="SFE24" s="98"/>
      <c r="SFF24" s="98"/>
      <c r="SFG24" s="98"/>
      <c r="SFH24" s="98"/>
      <c r="SFI24" s="98"/>
      <c r="SFJ24" s="98"/>
      <c r="SFK24" s="98"/>
      <c r="SFL24" s="98"/>
      <c r="SFM24" s="98"/>
      <c r="SFN24" s="98"/>
      <c r="SFO24" s="98"/>
      <c r="SFP24" s="98"/>
      <c r="SFQ24" s="98"/>
      <c r="SFR24" s="98"/>
      <c r="SFS24" s="98"/>
      <c r="SFT24" s="98"/>
      <c r="SFU24" s="98"/>
      <c r="SFV24" s="98"/>
      <c r="SFW24" s="98"/>
      <c r="SFX24" s="98"/>
      <c r="SFY24" s="98"/>
      <c r="SFZ24" s="98"/>
      <c r="SGA24" s="98"/>
      <c r="SGB24" s="98"/>
      <c r="SGC24" s="98"/>
      <c r="SGD24" s="98"/>
      <c r="SGE24" s="98"/>
      <c r="SGF24" s="98"/>
      <c r="SGG24" s="98"/>
      <c r="SGH24" s="98"/>
      <c r="SGI24" s="98"/>
      <c r="SGJ24" s="98"/>
      <c r="SGK24" s="98"/>
      <c r="SGL24" s="98"/>
      <c r="SGM24" s="98"/>
      <c r="SGN24" s="98"/>
      <c r="SGO24" s="98"/>
      <c r="SGP24" s="98"/>
      <c r="SGQ24" s="98"/>
      <c r="SGR24" s="98"/>
      <c r="SGS24" s="98"/>
      <c r="SGT24" s="98"/>
      <c r="SGU24" s="98"/>
      <c r="SGV24" s="98"/>
      <c r="SGW24" s="98"/>
      <c r="SGX24" s="98"/>
      <c r="SGY24" s="98"/>
      <c r="SGZ24" s="98"/>
      <c r="SHA24" s="98"/>
      <c r="SHB24" s="98"/>
      <c r="SHC24" s="98"/>
      <c r="SHD24" s="98"/>
      <c r="SHE24" s="98"/>
      <c r="SHF24" s="98"/>
      <c r="SHG24" s="98"/>
      <c r="SHH24" s="98"/>
      <c r="SHI24" s="98"/>
      <c r="SHJ24" s="98"/>
      <c r="SHK24" s="98"/>
      <c r="SHL24" s="98"/>
      <c r="SHM24" s="98"/>
      <c r="SHN24" s="98"/>
      <c r="SHO24" s="98"/>
      <c r="SHP24" s="98"/>
      <c r="SHQ24" s="98"/>
      <c r="SHR24" s="98"/>
      <c r="SHS24" s="98"/>
      <c r="SHT24" s="98"/>
      <c r="SHU24" s="98"/>
      <c r="SHV24" s="98"/>
      <c r="SHW24" s="98"/>
      <c r="SHX24" s="98"/>
      <c r="SHY24" s="98"/>
      <c r="SHZ24" s="98"/>
      <c r="SIA24" s="98"/>
      <c r="SIB24" s="98"/>
      <c r="SIC24" s="98"/>
      <c r="SID24" s="98"/>
      <c r="SIE24" s="98"/>
      <c r="SIF24" s="98"/>
      <c r="SIG24" s="98"/>
      <c r="SIH24" s="98"/>
      <c r="SII24" s="98"/>
      <c r="SIJ24" s="98"/>
      <c r="SIK24" s="98"/>
      <c r="SIL24" s="98"/>
      <c r="SIM24" s="98"/>
      <c r="SIN24" s="98"/>
      <c r="SIO24" s="98"/>
      <c r="SIP24" s="98"/>
      <c r="SIQ24" s="98"/>
      <c r="SIR24" s="98"/>
      <c r="SIS24" s="98"/>
      <c r="SIT24" s="98"/>
      <c r="SIU24" s="98"/>
      <c r="SIV24" s="98"/>
      <c r="SIW24" s="98"/>
      <c r="SIX24" s="98"/>
      <c r="SIY24" s="98"/>
      <c r="SIZ24" s="98"/>
      <c r="SJA24" s="98"/>
      <c r="SJB24" s="98"/>
      <c r="SJC24" s="98"/>
      <c r="SJD24" s="98"/>
      <c r="SJE24" s="98"/>
      <c r="SJF24" s="98"/>
      <c r="SJG24" s="98"/>
      <c r="SJH24" s="98"/>
      <c r="SJI24" s="98"/>
      <c r="SJJ24" s="98"/>
      <c r="SJK24" s="98"/>
      <c r="SJL24" s="98"/>
      <c r="SJM24" s="98"/>
      <c r="SJN24" s="98"/>
      <c r="SJO24" s="98"/>
      <c r="SJP24" s="98"/>
      <c r="SJQ24" s="98"/>
      <c r="SJR24" s="98"/>
      <c r="SJS24" s="98"/>
      <c r="SJT24" s="98"/>
      <c r="SJU24" s="98"/>
      <c r="SJV24" s="98"/>
      <c r="SJW24" s="98"/>
      <c r="SJX24" s="98"/>
      <c r="SJY24" s="98"/>
      <c r="SJZ24" s="98"/>
      <c r="SKA24" s="98"/>
      <c r="SKB24" s="98"/>
      <c r="SKC24" s="98"/>
      <c r="SKD24" s="98"/>
      <c r="SKE24" s="98"/>
      <c r="SKF24" s="98"/>
      <c r="SKG24" s="98"/>
      <c r="SKH24" s="98"/>
      <c r="SKI24" s="98"/>
      <c r="SKJ24" s="98"/>
      <c r="SKK24" s="98"/>
      <c r="SKL24" s="98"/>
      <c r="SKM24" s="98"/>
      <c r="SKN24" s="98"/>
      <c r="SKO24" s="98"/>
      <c r="SKP24" s="98"/>
      <c r="SKQ24" s="98"/>
      <c r="SKR24" s="98"/>
      <c r="SKS24" s="98"/>
      <c r="SKT24" s="98"/>
      <c r="SKU24" s="98"/>
      <c r="SKV24" s="98"/>
      <c r="SKW24" s="98"/>
      <c r="SKX24" s="98"/>
      <c r="SKY24" s="98"/>
      <c r="SKZ24" s="98"/>
      <c r="SLA24" s="98"/>
      <c r="SLB24" s="98"/>
      <c r="SLC24" s="98"/>
      <c r="SLD24" s="98"/>
      <c r="SLE24" s="98"/>
      <c r="SLF24" s="98"/>
      <c r="SLG24" s="98"/>
      <c r="SLH24" s="98"/>
      <c r="SLI24" s="98"/>
      <c r="SLJ24" s="98"/>
      <c r="SLK24" s="98"/>
      <c r="SLL24" s="98"/>
      <c r="SLM24" s="98"/>
      <c r="SLN24" s="98"/>
      <c r="SLO24" s="98"/>
      <c r="SLP24" s="98"/>
      <c r="SLQ24" s="98"/>
      <c r="SLR24" s="98"/>
      <c r="SLS24" s="98"/>
      <c r="SLT24" s="98"/>
      <c r="SLU24" s="98"/>
      <c r="SLV24" s="98"/>
      <c r="SLW24" s="98"/>
      <c r="SLX24" s="98"/>
      <c r="SLY24" s="98"/>
      <c r="SLZ24" s="98"/>
      <c r="SMA24" s="98"/>
      <c r="SMB24" s="98"/>
      <c r="SMC24" s="98"/>
      <c r="SMD24" s="98"/>
      <c r="SME24" s="98"/>
      <c r="SMF24" s="98"/>
      <c r="SMG24" s="98"/>
      <c r="SMH24" s="98"/>
      <c r="SMI24" s="98"/>
      <c r="SMJ24" s="98"/>
      <c r="SMK24" s="98"/>
      <c r="SML24" s="98"/>
      <c r="SMM24" s="98"/>
      <c r="SMN24" s="98"/>
      <c r="SMO24" s="98"/>
      <c r="SMP24" s="98"/>
      <c r="SMQ24" s="98"/>
      <c r="SMR24" s="98"/>
      <c r="SMS24" s="98"/>
      <c r="SMT24" s="98"/>
      <c r="SMU24" s="98"/>
      <c r="SMV24" s="98"/>
      <c r="SMW24" s="98"/>
      <c r="SMX24" s="98"/>
      <c r="SMY24" s="98"/>
      <c r="SMZ24" s="98"/>
      <c r="SNA24" s="98"/>
      <c r="SNB24" s="98"/>
      <c r="SNC24" s="98"/>
      <c r="SND24" s="98"/>
      <c r="SNE24" s="98"/>
      <c r="SNF24" s="98"/>
      <c r="SNG24" s="98"/>
      <c r="SNH24" s="98"/>
      <c r="SNI24" s="98"/>
      <c r="SNJ24" s="98"/>
      <c r="SNK24" s="98"/>
      <c r="SNL24" s="98"/>
      <c r="SNM24" s="98"/>
      <c r="SNN24" s="98"/>
      <c r="SNO24" s="98"/>
      <c r="SNP24" s="98"/>
      <c r="SNQ24" s="98"/>
      <c r="SNR24" s="98"/>
      <c r="SNS24" s="98"/>
      <c r="SNT24" s="98"/>
      <c r="SNU24" s="98"/>
      <c r="SNV24" s="98"/>
      <c r="SNW24" s="98"/>
      <c r="SNX24" s="98"/>
      <c r="SNY24" s="98"/>
      <c r="SNZ24" s="98"/>
      <c r="SOA24" s="98"/>
      <c r="SOB24" s="98"/>
      <c r="SOC24" s="98"/>
      <c r="SOD24" s="98"/>
      <c r="SOE24" s="98"/>
      <c r="SOF24" s="98"/>
      <c r="SOG24" s="98"/>
      <c r="SOH24" s="98"/>
      <c r="SOI24" s="98"/>
      <c r="SOJ24" s="98"/>
      <c r="SOK24" s="98"/>
      <c r="SOL24" s="98"/>
      <c r="SOM24" s="98"/>
      <c r="SON24" s="98"/>
      <c r="SOO24" s="98"/>
      <c r="SOP24" s="98"/>
      <c r="SOQ24" s="98"/>
      <c r="SOR24" s="98"/>
      <c r="SOS24" s="98"/>
      <c r="SOT24" s="98"/>
      <c r="SOU24" s="98"/>
      <c r="SOV24" s="98"/>
      <c r="SOW24" s="98"/>
      <c r="SOX24" s="98"/>
      <c r="SOY24" s="98"/>
      <c r="SOZ24" s="98"/>
      <c r="SPA24" s="98"/>
      <c r="SPB24" s="98"/>
      <c r="SPC24" s="98"/>
      <c r="SPD24" s="98"/>
      <c r="SPE24" s="98"/>
      <c r="SPF24" s="98"/>
      <c r="SPG24" s="98"/>
      <c r="SPH24" s="98"/>
      <c r="SPI24" s="98"/>
      <c r="SPJ24" s="98"/>
      <c r="SPK24" s="98"/>
      <c r="SPL24" s="98"/>
      <c r="SPM24" s="98"/>
      <c r="SPN24" s="98"/>
      <c r="SPO24" s="98"/>
      <c r="SPP24" s="98"/>
      <c r="SPQ24" s="98"/>
      <c r="SPR24" s="98"/>
      <c r="SPS24" s="98"/>
      <c r="SPT24" s="98"/>
      <c r="SPU24" s="98"/>
      <c r="SPV24" s="98"/>
      <c r="SPW24" s="98"/>
      <c r="SPX24" s="98"/>
      <c r="SPY24" s="98"/>
      <c r="SPZ24" s="98"/>
      <c r="SQA24" s="98"/>
      <c r="SQB24" s="98"/>
      <c r="SQC24" s="98"/>
      <c r="SQD24" s="98"/>
      <c r="SQE24" s="98"/>
      <c r="SQF24" s="98"/>
      <c r="SQG24" s="98"/>
      <c r="SQH24" s="98"/>
      <c r="SQI24" s="98"/>
      <c r="SQJ24" s="98"/>
      <c r="SQK24" s="98"/>
      <c r="SQL24" s="98"/>
      <c r="SQM24" s="98"/>
      <c r="SQN24" s="98"/>
      <c r="SQO24" s="98"/>
      <c r="SQP24" s="98"/>
      <c r="SQQ24" s="98"/>
      <c r="SQR24" s="98"/>
      <c r="SQS24" s="98"/>
      <c r="SQT24" s="98"/>
      <c r="SQU24" s="98"/>
      <c r="SQV24" s="98"/>
      <c r="SQW24" s="98"/>
      <c r="SQX24" s="98"/>
      <c r="SQY24" s="98"/>
      <c r="SQZ24" s="98"/>
      <c r="SRA24" s="98"/>
      <c r="SRB24" s="98"/>
      <c r="SRC24" s="98"/>
      <c r="SRD24" s="98"/>
      <c r="SRE24" s="98"/>
      <c r="SRF24" s="98"/>
      <c r="SRG24" s="98"/>
      <c r="SRH24" s="98"/>
      <c r="SRI24" s="98"/>
      <c r="SRJ24" s="98"/>
      <c r="SRK24" s="98"/>
      <c r="SRL24" s="98"/>
      <c r="SRM24" s="98"/>
      <c r="SRN24" s="98"/>
      <c r="SRO24" s="98"/>
      <c r="SRP24" s="98"/>
      <c r="SRQ24" s="98"/>
      <c r="SRR24" s="98"/>
      <c r="SRS24" s="98"/>
      <c r="SRT24" s="98"/>
      <c r="SRU24" s="98"/>
      <c r="SRV24" s="98"/>
      <c r="SRW24" s="98"/>
      <c r="SRX24" s="98"/>
      <c r="SRY24" s="98"/>
      <c r="SRZ24" s="98"/>
      <c r="SSA24" s="98"/>
      <c r="SSB24" s="98"/>
      <c r="SSC24" s="98"/>
      <c r="SSD24" s="98"/>
      <c r="SSE24" s="98"/>
      <c r="SSF24" s="98"/>
      <c r="SSG24" s="98"/>
      <c r="SSH24" s="98"/>
      <c r="SSI24" s="98"/>
      <c r="SSJ24" s="98"/>
      <c r="SSK24" s="98"/>
      <c r="SSL24" s="98"/>
      <c r="SSM24" s="98"/>
      <c r="SSN24" s="98"/>
      <c r="SSO24" s="98"/>
      <c r="SSP24" s="98"/>
      <c r="SSQ24" s="98"/>
      <c r="SSR24" s="98"/>
      <c r="SSS24" s="98"/>
      <c r="SST24" s="98"/>
      <c r="SSU24" s="98"/>
      <c r="SSV24" s="98"/>
      <c r="SSW24" s="98"/>
      <c r="SSX24" s="98"/>
      <c r="SSY24" s="98"/>
      <c r="SSZ24" s="98"/>
      <c r="STA24" s="98"/>
      <c r="STB24" s="98"/>
      <c r="STC24" s="98"/>
      <c r="STD24" s="98"/>
      <c r="STE24" s="98"/>
      <c r="STF24" s="98"/>
      <c r="STG24" s="98"/>
      <c r="STH24" s="98"/>
      <c r="STI24" s="98"/>
      <c r="STJ24" s="98"/>
      <c r="STK24" s="98"/>
      <c r="STL24" s="98"/>
      <c r="STM24" s="98"/>
      <c r="STN24" s="98"/>
      <c r="STO24" s="98"/>
      <c r="STP24" s="98"/>
      <c r="STQ24" s="98"/>
      <c r="STR24" s="98"/>
      <c r="STS24" s="98"/>
      <c r="STT24" s="98"/>
      <c r="STU24" s="98"/>
      <c r="STV24" s="98"/>
      <c r="STW24" s="98"/>
      <c r="STX24" s="98"/>
      <c r="STY24" s="98"/>
      <c r="STZ24" s="98"/>
      <c r="SUA24" s="98"/>
      <c r="SUB24" s="98"/>
      <c r="SUC24" s="98"/>
      <c r="SUD24" s="98"/>
      <c r="SUE24" s="98"/>
      <c r="SUF24" s="98"/>
      <c r="SUG24" s="98"/>
      <c r="SUH24" s="98"/>
      <c r="SUI24" s="98"/>
      <c r="SUJ24" s="98"/>
      <c r="SUK24" s="98"/>
      <c r="SUL24" s="98"/>
      <c r="SUM24" s="98"/>
      <c r="SUN24" s="98"/>
      <c r="SUO24" s="98"/>
      <c r="SUP24" s="98"/>
      <c r="SUQ24" s="98"/>
      <c r="SUR24" s="98"/>
      <c r="SUS24" s="98"/>
      <c r="SUT24" s="98"/>
      <c r="SUU24" s="98"/>
      <c r="SUV24" s="98"/>
      <c r="SUW24" s="98"/>
      <c r="SUX24" s="98"/>
      <c r="SUY24" s="98"/>
      <c r="SUZ24" s="98"/>
      <c r="SVA24" s="98"/>
      <c r="SVB24" s="98"/>
      <c r="SVC24" s="98"/>
      <c r="SVD24" s="98"/>
      <c r="SVE24" s="98"/>
      <c r="SVF24" s="98"/>
      <c r="SVG24" s="98"/>
      <c r="SVH24" s="98"/>
      <c r="SVI24" s="98"/>
      <c r="SVJ24" s="98"/>
      <c r="SVK24" s="98"/>
      <c r="SVL24" s="98"/>
      <c r="SVM24" s="98"/>
      <c r="SVN24" s="98"/>
      <c r="SVO24" s="98"/>
      <c r="SVP24" s="98"/>
      <c r="SVQ24" s="98"/>
      <c r="SVR24" s="98"/>
      <c r="SVS24" s="98"/>
      <c r="SVT24" s="98"/>
      <c r="SVU24" s="98"/>
      <c r="SVV24" s="98"/>
      <c r="SVW24" s="98"/>
      <c r="SVX24" s="98"/>
      <c r="SVY24" s="98"/>
      <c r="SVZ24" s="98"/>
      <c r="SWA24" s="98"/>
      <c r="SWB24" s="98"/>
      <c r="SWC24" s="98"/>
      <c r="SWD24" s="98"/>
      <c r="SWE24" s="98"/>
      <c r="SWF24" s="98"/>
      <c r="SWG24" s="98"/>
      <c r="SWH24" s="98"/>
      <c r="SWI24" s="98"/>
      <c r="SWJ24" s="98"/>
      <c r="SWK24" s="98"/>
      <c r="SWL24" s="98"/>
      <c r="SWM24" s="98"/>
      <c r="SWN24" s="98"/>
      <c r="SWO24" s="98"/>
      <c r="SWP24" s="98"/>
      <c r="SWQ24" s="98"/>
      <c r="SWR24" s="98"/>
      <c r="SWS24" s="98"/>
      <c r="SWT24" s="98"/>
      <c r="SWU24" s="98"/>
      <c r="SWV24" s="98"/>
      <c r="SWW24" s="98"/>
      <c r="SWX24" s="98"/>
      <c r="SWY24" s="98"/>
      <c r="SWZ24" s="98"/>
      <c r="SXA24" s="98"/>
      <c r="SXB24" s="98"/>
      <c r="SXC24" s="98"/>
      <c r="SXD24" s="98"/>
      <c r="SXE24" s="98"/>
      <c r="SXF24" s="98"/>
      <c r="SXG24" s="98"/>
      <c r="SXH24" s="98"/>
      <c r="SXI24" s="98"/>
      <c r="SXJ24" s="98"/>
      <c r="SXK24" s="98"/>
      <c r="SXL24" s="98"/>
      <c r="SXM24" s="98"/>
      <c r="SXN24" s="98"/>
      <c r="SXO24" s="98"/>
      <c r="SXP24" s="98"/>
      <c r="SXQ24" s="98"/>
      <c r="SXR24" s="98"/>
      <c r="SXS24" s="98"/>
      <c r="SXT24" s="98"/>
      <c r="SXU24" s="98"/>
      <c r="SXV24" s="98"/>
      <c r="SXW24" s="98"/>
      <c r="SXX24" s="98"/>
      <c r="SXY24" s="98"/>
      <c r="SXZ24" s="98"/>
      <c r="SYA24" s="98"/>
      <c r="SYB24" s="98"/>
      <c r="SYC24" s="98"/>
      <c r="SYD24" s="98"/>
      <c r="SYE24" s="98"/>
      <c r="SYF24" s="98"/>
      <c r="SYG24" s="98"/>
      <c r="SYH24" s="98"/>
      <c r="SYI24" s="98"/>
      <c r="SYJ24" s="98"/>
      <c r="SYK24" s="98"/>
      <c r="SYL24" s="98"/>
      <c r="SYM24" s="98"/>
      <c r="SYN24" s="98"/>
      <c r="SYO24" s="98"/>
      <c r="SYP24" s="98"/>
      <c r="SYQ24" s="98"/>
      <c r="SYR24" s="98"/>
      <c r="SYS24" s="98"/>
      <c r="SYT24" s="98"/>
      <c r="SYU24" s="98"/>
      <c r="SYV24" s="98"/>
      <c r="SYW24" s="98"/>
      <c r="SYX24" s="98"/>
      <c r="SYY24" s="98"/>
      <c r="SYZ24" s="98"/>
      <c r="SZA24" s="98"/>
      <c r="SZB24" s="98"/>
      <c r="SZC24" s="98"/>
      <c r="SZD24" s="98"/>
      <c r="SZE24" s="98"/>
      <c r="SZF24" s="98"/>
      <c r="SZG24" s="98"/>
      <c r="SZH24" s="98"/>
      <c r="SZI24" s="98"/>
      <c r="SZJ24" s="98"/>
      <c r="SZK24" s="98"/>
      <c r="SZL24" s="98"/>
      <c r="SZM24" s="98"/>
      <c r="SZN24" s="98"/>
      <c r="SZO24" s="98"/>
      <c r="SZP24" s="98"/>
      <c r="SZQ24" s="98"/>
      <c r="SZR24" s="98"/>
      <c r="SZS24" s="98"/>
      <c r="SZT24" s="98"/>
      <c r="SZU24" s="98"/>
      <c r="SZV24" s="98"/>
      <c r="SZW24" s="98"/>
      <c r="SZX24" s="98"/>
      <c r="SZY24" s="98"/>
      <c r="SZZ24" s="98"/>
      <c r="TAA24" s="98"/>
      <c r="TAB24" s="98"/>
      <c r="TAC24" s="98"/>
      <c r="TAD24" s="98"/>
      <c r="TAE24" s="98"/>
      <c r="TAF24" s="98"/>
      <c r="TAG24" s="98"/>
      <c r="TAH24" s="98"/>
      <c r="TAI24" s="98"/>
      <c r="TAJ24" s="98"/>
      <c r="TAK24" s="98"/>
      <c r="TAL24" s="98"/>
      <c r="TAM24" s="98"/>
      <c r="TAN24" s="98"/>
      <c r="TAO24" s="98"/>
      <c r="TAP24" s="98"/>
      <c r="TAQ24" s="98"/>
      <c r="TAR24" s="98"/>
      <c r="TAS24" s="98"/>
      <c r="TAT24" s="98"/>
      <c r="TAU24" s="98"/>
      <c r="TAV24" s="98"/>
      <c r="TAW24" s="98"/>
      <c r="TAX24" s="98"/>
      <c r="TAY24" s="98"/>
      <c r="TAZ24" s="98"/>
      <c r="TBA24" s="98"/>
      <c r="TBB24" s="98"/>
      <c r="TBC24" s="98"/>
      <c r="TBD24" s="98"/>
      <c r="TBE24" s="98"/>
      <c r="TBF24" s="98"/>
      <c r="TBG24" s="98"/>
      <c r="TBH24" s="98"/>
      <c r="TBI24" s="98"/>
      <c r="TBJ24" s="98"/>
      <c r="TBK24" s="98"/>
      <c r="TBL24" s="98"/>
      <c r="TBM24" s="98"/>
      <c r="TBN24" s="98"/>
      <c r="TBO24" s="98"/>
      <c r="TBP24" s="98"/>
      <c r="TBQ24" s="98"/>
      <c r="TBR24" s="98"/>
      <c r="TBS24" s="98"/>
      <c r="TBT24" s="98"/>
      <c r="TBU24" s="98"/>
      <c r="TBV24" s="98"/>
      <c r="TBW24" s="98"/>
      <c r="TBX24" s="98"/>
      <c r="TBY24" s="98"/>
      <c r="TBZ24" s="98"/>
      <c r="TCA24" s="98"/>
      <c r="TCB24" s="98"/>
      <c r="TCC24" s="98"/>
      <c r="TCD24" s="98"/>
      <c r="TCE24" s="98"/>
      <c r="TCF24" s="98"/>
      <c r="TCG24" s="98"/>
      <c r="TCH24" s="98"/>
      <c r="TCI24" s="98"/>
      <c r="TCJ24" s="98"/>
      <c r="TCK24" s="98"/>
      <c r="TCL24" s="98"/>
      <c r="TCM24" s="98"/>
      <c r="TCN24" s="98"/>
      <c r="TCO24" s="98"/>
      <c r="TCP24" s="98"/>
      <c r="TCQ24" s="98"/>
      <c r="TCR24" s="98"/>
      <c r="TCS24" s="98"/>
      <c r="TCT24" s="98"/>
      <c r="TCU24" s="98"/>
      <c r="TCV24" s="98"/>
      <c r="TCW24" s="98"/>
      <c r="TCX24" s="98"/>
      <c r="TCY24" s="98"/>
      <c r="TCZ24" s="98"/>
      <c r="TDA24" s="98"/>
      <c r="TDB24" s="98"/>
      <c r="TDC24" s="98"/>
      <c r="TDD24" s="98"/>
      <c r="TDE24" s="98"/>
      <c r="TDF24" s="98"/>
      <c r="TDG24" s="98"/>
      <c r="TDH24" s="98"/>
      <c r="TDI24" s="98"/>
      <c r="TDJ24" s="98"/>
      <c r="TDK24" s="98"/>
      <c r="TDL24" s="98"/>
      <c r="TDM24" s="98"/>
      <c r="TDN24" s="98"/>
      <c r="TDO24" s="98"/>
      <c r="TDP24" s="98"/>
      <c r="TDQ24" s="98"/>
      <c r="TDR24" s="98"/>
      <c r="TDS24" s="98"/>
      <c r="TDT24" s="98"/>
      <c r="TDU24" s="98"/>
      <c r="TDV24" s="98"/>
      <c r="TDW24" s="98"/>
      <c r="TDX24" s="98"/>
      <c r="TDY24" s="98"/>
      <c r="TDZ24" s="98"/>
      <c r="TEA24" s="98"/>
      <c r="TEB24" s="98"/>
      <c r="TEC24" s="98"/>
      <c r="TED24" s="98"/>
      <c r="TEE24" s="98"/>
      <c r="TEF24" s="98"/>
      <c r="TEG24" s="98"/>
      <c r="TEH24" s="98"/>
      <c r="TEI24" s="98"/>
      <c r="TEJ24" s="98"/>
      <c r="TEK24" s="98"/>
      <c r="TEL24" s="98"/>
      <c r="TEM24" s="98"/>
      <c r="TEN24" s="98"/>
      <c r="TEO24" s="98"/>
      <c r="TEP24" s="98"/>
      <c r="TEQ24" s="98"/>
      <c r="TER24" s="98"/>
      <c r="TES24" s="98"/>
      <c r="TET24" s="98"/>
      <c r="TEU24" s="98"/>
      <c r="TEV24" s="98"/>
      <c r="TEW24" s="98"/>
      <c r="TEX24" s="98"/>
      <c r="TEY24" s="98"/>
      <c r="TEZ24" s="98"/>
      <c r="TFA24" s="98"/>
      <c r="TFB24" s="98"/>
      <c r="TFC24" s="98"/>
      <c r="TFD24" s="98"/>
      <c r="TFE24" s="98"/>
      <c r="TFF24" s="98"/>
      <c r="TFG24" s="98"/>
      <c r="TFH24" s="98"/>
      <c r="TFI24" s="98"/>
      <c r="TFJ24" s="98"/>
      <c r="TFK24" s="98"/>
      <c r="TFL24" s="98"/>
      <c r="TFM24" s="98"/>
      <c r="TFN24" s="98"/>
      <c r="TFO24" s="98"/>
      <c r="TFP24" s="98"/>
      <c r="TFQ24" s="98"/>
      <c r="TFR24" s="98"/>
      <c r="TFS24" s="98"/>
      <c r="TFT24" s="98"/>
      <c r="TFU24" s="98"/>
      <c r="TFV24" s="98"/>
      <c r="TFW24" s="98"/>
      <c r="TFX24" s="98"/>
      <c r="TFY24" s="98"/>
      <c r="TFZ24" s="98"/>
      <c r="TGA24" s="98"/>
      <c r="TGB24" s="98"/>
      <c r="TGC24" s="98"/>
      <c r="TGD24" s="98"/>
      <c r="TGE24" s="98"/>
      <c r="TGF24" s="98"/>
      <c r="TGG24" s="98"/>
      <c r="TGH24" s="98"/>
      <c r="TGI24" s="98"/>
      <c r="TGJ24" s="98"/>
      <c r="TGK24" s="98"/>
      <c r="TGL24" s="98"/>
      <c r="TGM24" s="98"/>
      <c r="TGN24" s="98"/>
      <c r="TGO24" s="98"/>
      <c r="TGP24" s="98"/>
      <c r="TGQ24" s="98"/>
      <c r="TGR24" s="98"/>
      <c r="TGS24" s="98"/>
      <c r="TGT24" s="98"/>
      <c r="TGU24" s="98"/>
      <c r="TGV24" s="98"/>
      <c r="TGW24" s="98"/>
      <c r="TGX24" s="98"/>
      <c r="TGY24" s="98"/>
      <c r="TGZ24" s="98"/>
      <c r="THA24" s="98"/>
      <c r="THB24" s="98"/>
      <c r="THC24" s="98"/>
      <c r="THD24" s="98"/>
      <c r="THE24" s="98"/>
      <c r="THF24" s="98"/>
      <c r="THG24" s="98"/>
      <c r="THH24" s="98"/>
      <c r="THI24" s="98"/>
      <c r="THJ24" s="98"/>
      <c r="THK24" s="98"/>
      <c r="THL24" s="98"/>
      <c r="THM24" s="98"/>
      <c r="THN24" s="98"/>
      <c r="THO24" s="98"/>
      <c r="THP24" s="98"/>
      <c r="THQ24" s="98"/>
      <c r="THR24" s="98"/>
      <c r="THS24" s="98"/>
      <c r="THT24" s="98"/>
      <c r="THU24" s="98"/>
      <c r="THV24" s="98"/>
      <c r="THW24" s="98"/>
      <c r="THX24" s="98"/>
      <c r="THY24" s="98"/>
      <c r="THZ24" s="98"/>
      <c r="TIA24" s="98"/>
      <c r="TIB24" s="98"/>
      <c r="TIC24" s="98"/>
      <c r="TID24" s="98"/>
      <c r="TIE24" s="98"/>
      <c r="TIF24" s="98"/>
      <c r="TIG24" s="98"/>
      <c r="TIH24" s="98"/>
      <c r="TII24" s="98"/>
      <c r="TIJ24" s="98"/>
      <c r="TIK24" s="98"/>
      <c r="TIL24" s="98"/>
      <c r="TIM24" s="98"/>
      <c r="TIN24" s="98"/>
      <c r="TIO24" s="98"/>
      <c r="TIP24" s="98"/>
      <c r="TIQ24" s="98"/>
      <c r="TIR24" s="98"/>
      <c r="TIS24" s="98"/>
      <c r="TIT24" s="98"/>
      <c r="TIU24" s="98"/>
      <c r="TIV24" s="98"/>
      <c r="TIW24" s="98"/>
      <c r="TIX24" s="98"/>
      <c r="TIY24" s="98"/>
      <c r="TIZ24" s="98"/>
      <c r="TJA24" s="98"/>
      <c r="TJB24" s="98"/>
      <c r="TJC24" s="98"/>
      <c r="TJD24" s="98"/>
      <c r="TJE24" s="98"/>
      <c r="TJF24" s="98"/>
      <c r="TJG24" s="98"/>
      <c r="TJH24" s="98"/>
      <c r="TJI24" s="98"/>
      <c r="TJJ24" s="98"/>
      <c r="TJK24" s="98"/>
      <c r="TJL24" s="98"/>
      <c r="TJM24" s="98"/>
      <c r="TJN24" s="98"/>
      <c r="TJO24" s="98"/>
      <c r="TJP24" s="98"/>
      <c r="TJQ24" s="98"/>
      <c r="TJR24" s="98"/>
      <c r="TJS24" s="98"/>
      <c r="TJT24" s="98"/>
      <c r="TJU24" s="98"/>
      <c r="TJV24" s="98"/>
      <c r="TJW24" s="98"/>
      <c r="TJX24" s="98"/>
      <c r="TJY24" s="98"/>
      <c r="TJZ24" s="98"/>
      <c r="TKA24" s="98"/>
      <c r="TKB24" s="98"/>
      <c r="TKC24" s="98"/>
      <c r="TKD24" s="98"/>
      <c r="TKE24" s="98"/>
      <c r="TKF24" s="98"/>
      <c r="TKG24" s="98"/>
      <c r="TKH24" s="98"/>
      <c r="TKI24" s="98"/>
      <c r="TKJ24" s="98"/>
      <c r="TKK24" s="98"/>
      <c r="TKL24" s="98"/>
      <c r="TKM24" s="98"/>
      <c r="TKN24" s="98"/>
      <c r="TKO24" s="98"/>
      <c r="TKP24" s="98"/>
      <c r="TKQ24" s="98"/>
      <c r="TKR24" s="98"/>
      <c r="TKS24" s="98"/>
      <c r="TKT24" s="98"/>
      <c r="TKU24" s="98"/>
      <c r="TKV24" s="98"/>
      <c r="TKW24" s="98"/>
      <c r="TKX24" s="98"/>
      <c r="TKY24" s="98"/>
      <c r="TKZ24" s="98"/>
      <c r="TLA24" s="98"/>
      <c r="TLB24" s="98"/>
      <c r="TLC24" s="98"/>
      <c r="TLD24" s="98"/>
      <c r="TLE24" s="98"/>
      <c r="TLF24" s="98"/>
      <c r="TLG24" s="98"/>
      <c r="TLH24" s="98"/>
      <c r="TLI24" s="98"/>
      <c r="TLJ24" s="98"/>
      <c r="TLK24" s="98"/>
      <c r="TLL24" s="98"/>
      <c r="TLM24" s="98"/>
      <c r="TLN24" s="98"/>
      <c r="TLO24" s="98"/>
      <c r="TLP24" s="98"/>
      <c r="TLQ24" s="98"/>
      <c r="TLR24" s="98"/>
      <c r="TLS24" s="98"/>
      <c r="TLT24" s="98"/>
      <c r="TLU24" s="98"/>
      <c r="TLV24" s="98"/>
      <c r="TLW24" s="98"/>
      <c r="TLX24" s="98"/>
      <c r="TLY24" s="98"/>
      <c r="TLZ24" s="98"/>
      <c r="TMA24" s="98"/>
      <c r="TMB24" s="98"/>
      <c r="TMC24" s="98"/>
      <c r="TMD24" s="98"/>
      <c r="TME24" s="98"/>
      <c r="TMF24" s="98"/>
      <c r="TMG24" s="98"/>
      <c r="TMH24" s="98"/>
      <c r="TMI24" s="98"/>
      <c r="TMJ24" s="98"/>
      <c r="TMK24" s="98"/>
      <c r="TML24" s="98"/>
      <c r="TMM24" s="98"/>
      <c r="TMN24" s="98"/>
      <c r="TMO24" s="98"/>
      <c r="TMP24" s="98"/>
      <c r="TMQ24" s="98"/>
      <c r="TMR24" s="98"/>
      <c r="TMS24" s="98"/>
      <c r="TMT24" s="98"/>
      <c r="TMU24" s="98"/>
      <c r="TMV24" s="98"/>
      <c r="TMW24" s="98"/>
      <c r="TMX24" s="98"/>
      <c r="TMY24" s="98"/>
      <c r="TMZ24" s="98"/>
      <c r="TNA24" s="98"/>
      <c r="TNB24" s="98"/>
      <c r="TNC24" s="98"/>
      <c r="TND24" s="98"/>
      <c r="TNE24" s="98"/>
      <c r="TNF24" s="98"/>
      <c r="TNG24" s="98"/>
      <c r="TNH24" s="98"/>
      <c r="TNI24" s="98"/>
      <c r="TNJ24" s="98"/>
      <c r="TNK24" s="98"/>
      <c r="TNL24" s="98"/>
      <c r="TNM24" s="98"/>
      <c r="TNN24" s="98"/>
      <c r="TNO24" s="98"/>
      <c r="TNP24" s="98"/>
      <c r="TNQ24" s="98"/>
      <c r="TNR24" s="98"/>
      <c r="TNS24" s="98"/>
      <c r="TNT24" s="98"/>
      <c r="TNU24" s="98"/>
      <c r="TNV24" s="98"/>
      <c r="TNW24" s="98"/>
      <c r="TNX24" s="98"/>
      <c r="TNY24" s="98"/>
      <c r="TNZ24" s="98"/>
      <c r="TOA24" s="98"/>
      <c r="TOB24" s="98"/>
      <c r="TOC24" s="98"/>
      <c r="TOD24" s="98"/>
      <c r="TOE24" s="98"/>
      <c r="TOF24" s="98"/>
      <c r="TOG24" s="98"/>
      <c r="TOH24" s="98"/>
      <c r="TOI24" s="98"/>
      <c r="TOJ24" s="98"/>
      <c r="TOK24" s="98"/>
      <c r="TOL24" s="98"/>
      <c r="TOM24" s="98"/>
      <c r="TON24" s="98"/>
      <c r="TOO24" s="98"/>
      <c r="TOP24" s="98"/>
      <c r="TOQ24" s="98"/>
      <c r="TOR24" s="98"/>
      <c r="TOS24" s="98"/>
      <c r="TOT24" s="98"/>
      <c r="TOU24" s="98"/>
      <c r="TOV24" s="98"/>
      <c r="TOW24" s="98"/>
      <c r="TOX24" s="98"/>
      <c r="TOY24" s="98"/>
      <c r="TOZ24" s="98"/>
      <c r="TPA24" s="98"/>
      <c r="TPB24" s="98"/>
      <c r="TPC24" s="98"/>
      <c r="TPD24" s="98"/>
      <c r="TPE24" s="98"/>
      <c r="TPF24" s="98"/>
      <c r="TPG24" s="98"/>
      <c r="TPH24" s="98"/>
      <c r="TPI24" s="98"/>
      <c r="TPJ24" s="98"/>
      <c r="TPK24" s="98"/>
      <c r="TPL24" s="98"/>
      <c r="TPM24" s="98"/>
      <c r="TPN24" s="98"/>
      <c r="TPO24" s="98"/>
      <c r="TPP24" s="98"/>
      <c r="TPQ24" s="98"/>
      <c r="TPR24" s="98"/>
      <c r="TPS24" s="98"/>
      <c r="TPT24" s="98"/>
      <c r="TPU24" s="98"/>
      <c r="TPV24" s="98"/>
      <c r="TPW24" s="98"/>
      <c r="TPX24" s="98"/>
      <c r="TPY24" s="98"/>
      <c r="TPZ24" s="98"/>
      <c r="TQA24" s="98"/>
      <c r="TQB24" s="98"/>
      <c r="TQC24" s="98"/>
      <c r="TQD24" s="98"/>
      <c r="TQE24" s="98"/>
      <c r="TQF24" s="98"/>
      <c r="TQG24" s="98"/>
      <c r="TQH24" s="98"/>
      <c r="TQI24" s="98"/>
      <c r="TQJ24" s="98"/>
      <c r="TQK24" s="98"/>
      <c r="TQL24" s="98"/>
      <c r="TQM24" s="98"/>
      <c r="TQN24" s="98"/>
      <c r="TQO24" s="98"/>
      <c r="TQP24" s="98"/>
      <c r="TQQ24" s="98"/>
      <c r="TQR24" s="98"/>
      <c r="TQS24" s="98"/>
      <c r="TQT24" s="98"/>
      <c r="TQU24" s="98"/>
      <c r="TQV24" s="98"/>
      <c r="TQW24" s="98"/>
      <c r="TQX24" s="98"/>
      <c r="TQY24" s="98"/>
      <c r="TQZ24" s="98"/>
      <c r="TRA24" s="98"/>
      <c r="TRB24" s="98"/>
      <c r="TRC24" s="98"/>
      <c r="TRD24" s="98"/>
      <c r="TRE24" s="98"/>
      <c r="TRF24" s="98"/>
      <c r="TRG24" s="98"/>
      <c r="TRH24" s="98"/>
      <c r="TRI24" s="98"/>
      <c r="TRJ24" s="98"/>
      <c r="TRK24" s="98"/>
      <c r="TRL24" s="98"/>
      <c r="TRM24" s="98"/>
      <c r="TRN24" s="98"/>
      <c r="TRO24" s="98"/>
      <c r="TRP24" s="98"/>
      <c r="TRQ24" s="98"/>
      <c r="TRR24" s="98"/>
      <c r="TRS24" s="98"/>
      <c r="TRT24" s="98"/>
      <c r="TRU24" s="98"/>
      <c r="TRV24" s="98"/>
      <c r="TRW24" s="98"/>
      <c r="TRX24" s="98"/>
      <c r="TRY24" s="98"/>
      <c r="TRZ24" s="98"/>
      <c r="TSA24" s="98"/>
      <c r="TSB24" s="98"/>
      <c r="TSC24" s="98"/>
      <c r="TSD24" s="98"/>
      <c r="TSE24" s="98"/>
      <c r="TSF24" s="98"/>
      <c r="TSG24" s="98"/>
      <c r="TSH24" s="98"/>
      <c r="TSI24" s="98"/>
      <c r="TSJ24" s="98"/>
      <c r="TSK24" s="98"/>
      <c r="TSL24" s="98"/>
      <c r="TSM24" s="98"/>
      <c r="TSN24" s="98"/>
      <c r="TSO24" s="98"/>
      <c r="TSP24" s="98"/>
      <c r="TSQ24" s="98"/>
      <c r="TSR24" s="98"/>
      <c r="TSS24" s="98"/>
      <c r="TST24" s="98"/>
      <c r="TSU24" s="98"/>
      <c r="TSV24" s="98"/>
      <c r="TSW24" s="98"/>
      <c r="TSX24" s="98"/>
      <c r="TSY24" s="98"/>
      <c r="TSZ24" s="98"/>
      <c r="TTA24" s="98"/>
      <c r="TTB24" s="98"/>
      <c r="TTC24" s="98"/>
      <c r="TTD24" s="98"/>
      <c r="TTE24" s="98"/>
      <c r="TTF24" s="98"/>
      <c r="TTG24" s="98"/>
      <c r="TTH24" s="98"/>
      <c r="TTI24" s="98"/>
      <c r="TTJ24" s="98"/>
      <c r="TTK24" s="98"/>
      <c r="TTL24" s="98"/>
      <c r="TTM24" s="98"/>
      <c r="TTN24" s="98"/>
      <c r="TTO24" s="98"/>
      <c r="TTP24" s="98"/>
      <c r="TTQ24" s="98"/>
      <c r="TTR24" s="98"/>
      <c r="TTS24" s="98"/>
      <c r="TTT24" s="98"/>
      <c r="TTU24" s="98"/>
      <c r="TTV24" s="98"/>
      <c r="TTW24" s="98"/>
      <c r="TTX24" s="98"/>
      <c r="TTY24" s="98"/>
      <c r="TTZ24" s="98"/>
      <c r="TUA24" s="98"/>
      <c r="TUB24" s="98"/>
      <c r="TUC24" s="98"/>
      <c r="TUD24" s="98"/>
      <c r="TUE24" s="98"/>
      <c r="TUF24" s="98"/>
      <c r="TUG24" s="98"/>
      <c r="TUH24" s="98"/>
      <c r="TUI24" s="98"/>
      <c r="TUJ24" s="98"/>
      <c r="TUK24" s="98"/>
      <c r="TUL24" s="98"/>
      <c r="TUM24" s="98"/>
      <c r="TUN24" s="98"/>
      <c r="TUO24" s="98"/>
      <c r="TUP24" s="98"/>
      <c r="TUQ24" s="98"/>
      <c r="TUR24" s="98"/>
      <c r="TUS24" s="98"/>
      <c r="TUT24" s="98"/>
      <c r="TUU24" s="98"/>
      <c r="TUV24" s="98"/>
      <c r="TUW24" s="98"/>
      <c r="TUX24" s="98"/>
      <c r="TUY24" s="98"/>
      <c r="TUZ24" s="98"/>
      <c r="TVA24" s="98"/>
      <c r="TVB24" s="98"/>
      <c r="TVC24" s="98"/>
      <c r="TVD24" s="98"/>
      <c r="TVE24" s="98"/>
      <c r="TVF24" s="98"/>
      <c r="TVG24" s="98"/>
      <c r="TVH24" s="98"/>
      <c r="TVI24" s="98"/>
      <c r="TVJ24" s="98"/>
      <c r="TVK24" s="98"/>
      <c r="TVL24" s="98"/>
      <c r="TVM24" s="98"/>
      <c r="TVN24" s="98"/>
      <c r="TVO24" s="98"/>
      <c r="TVP24" s="98"/>
      <c r="TVQ24" s="98"/>
      <c r="TVR24" s="98"/>
      <c r="TVS24" s="98"/>
      <c r="TVT24" s="98"/>
      <c r="TVU24" s="98"/>
      <c r="TVV24" s="98"/>
      <c r="TVW24" s="98"/>
      <c r="TVX24" s="98"/>
      <c r="TVY24" s="98"/>
      <c r="TVZ24" s="98"/>
      <c r="TWA24" s="98"/>
      <c r="TWB24" s="98"/>
      <c r="TWC24" s="98"/>
      <c r="TWD24" s="98"/>
      <c r="TWE24" s="98"/>
      <c r="TWF24" s="98"/>
      <c r="TWG24" s="98"/>
      <c r="TWH24" s="98"/>
      <c r="TWI24" s="98"/>
      <c r="TWJ24" s="98"/>
      <c r="TWK24" s="98"/>
      <c r="TWL24" s="98"/>
      <c r="TWM24" s="98"/>
      <c r="TWN24" s="98"/>
      <c r="TWO24" s="98"/>
      <c r="TWP24" s="98"/>
      <c r="TWQ24" s="98"/>
      <c r="TWR24" s="98"/>
      <c r="TWS24" s="98"/>
      <c r="TWT24" s="98"/>
      <c r="TWU24" s="98"/>
      <c r="TWV24" s="98"/>
      <c r="TWW24" s="98"/>
      <c r="TWX24" s="98"/>
      <c r="TWY24" s="98"/>
      <c r="TWZ24" s="98"/>
      <c r="TXA24" s="98"/>
      <c r="TXB24" s="98"/>
      <c r="TXC24" s="98"/>
      <c r="TXD24" s="98"/>
      <c r="TXE24" s="98"/>
      <c r="TXF24" s="98"/>
      <c r="TXG24" s="98"/>
      <c r="TXH24" s="98"/>
      <c r="TXI24" s="98"/>
      <c r="TXJ24" s="98"/>
      <c r="TXK24" s="98"/>
      <c r="TXL24" s="98"/>
      <c r="TXM24" s="98"/>
      <c r="TXN24" s="98"/>
      <c r="TXO24" s="98"/>
      <c r="TXP24" s="98"/>
      <c r="TXQ24" s="98"/>
      <c r="TXR24" s="98"/>
      <c r="TXS24" s="98"/>
      <c r="TXT24" s="98"/>
      <c r="TXU24" s="98"/>
      <c r="TXV24" s="98"/>
      <c r="TXW24" s="98"/>
      <c r="TXX24" s="98"/>
      <c r="TXY24" s="98"/>
      <c r="TXZ24" s="98"/>
      <c r="TYA24" s="98"/>
      <c r="TYB24" s="98"/>
      <c r="TYC24" s="98"/>
      <c r="TYD24" s="98"/>
      <c r="TYE24" s="98"/>
      <c r="TYF24" s="98"/>
      <c r="TYG24" s="98"/>
      <c r="TYH24" s="98"/>
      <c r="TYI24" s="98"/>
      <c r="TYJ24" s="98"/>
      <c r="TYK24" s="98"/>
      <c r="TYL24" s="98"/>
      <c r="TYM24" s="98"/>
      <c r="TYN24" s="98"/>
      <c r="TYO24" s="98"/>
      <c r="TYP24" s="98"/>
      <c r="TYQ24" s="98"/>
      <c r="TYR24" s="98"/>
      <c r="TYS24" s="98"/>
      <c r="TYT24" s="98"/>
      <c r="TYU24" s="98"/>
      <c r="TYV24" s="98"/>
      <c r="TYW24" s="98"/>
      <c r="TYX24" s="98"/>
      <c r="TYY24" s="98"/>
      <c r="TYZ24" s="98"/>
      <c r="TZA24" s="98"/>
      <c r="TZB24" s="98"/>
      <c r="TZC24" s="98"/>
      <c r="TZD24" s="98"/>
      <c r="TZE24" s="98"/>
      <c r="TZF24" s="98"/>
      <c r="TZG24" s="98"/>
      <c r="TZH24" s="98"/>
      <c r="TZI24" s="98"/>
      <c r="TZJ24" s="98"/>
      <c r="TZK24" s="98"/>
      <c r="TZL24" s="98"/>
      <c r="TZM24" s="98"/>
      <c r="TZN24" s="98"/>
      <c r="TZO24" s="98"/>
      <c r="TZP24" s="98"/>
      <c r="TZQ24" s="98"/>
      <c r="TZR24" s="98"/>
      <c r="TZS24" s="98"/>
      <c r="TZT24" s="98"/>
      <c r="TZU24" s="98"/>
      <c r="TZV24" s="98"/>
      <c r="TZW24" s="98"/>
      <c r="TZX24" s="98"/>
      <c r="TZY24" s="98"/>
      <c r="TZZ24" s="98"/>
      <c r="UAA24" s="98"/>
      <c r="UAB24" s="98"/>
      <c r="UAC24" s="98"/>
      <c r="UAD24" s="98"/>
      <c r="UAE24" s="98"/>
      <c r="UAF24" s="98"/>
      <c r="UAG24" s="98"/>
      <c r="UAH24" s="98"/>
      <c r="UAI24" s="98"/>
      <c r="UAJ24" s="98"/>
      <c r="UAK24" s="98"/>
      <c r="UAL24" s="98"/>
      <c r="UAM24" s="98"/>
      <c r="UAN24" s="98"/>
      <c r="UAO24" s="98"/>
      <c r="UAP24" s="98"/>
      <c r="UAQ24" s="98"/>
      <c r="UAR24" s="98"/>
      <c r="UAS24" s="98"/>
      <c r="UAT24" s="98"/>
      <c r="UAU24" s="98"/>
      <c r="UAV24" s="98"/>
      <c r="UAW24" s="98"/>
      <c r="UAX24" s="98"/>
      <c r="UAY24" s="98"/>
      <c r="UAZ24" s="98"/>
      <c r="UBA24" s="98"/>
      <c r="UBB24" s="98"/>
      <c r="UBC24" s="98"/>
      <c r="UBD24" s="98"/>
      <c r="UBE24" s="98"/>
      <c r="UBF24" s="98"/>
      <c r="UBG24" s="98"/>
      <c r="UBH24" s="98"/>
      <c r="UBI24" s="98"/>
      <c r="UBJ24" s="98"/>
      <c r="UBK24" s="98"/>
      <c r="UBL24" s="98"/>
      <c r="UBM24" s="98"/>
      <c r="UBN24" s="98"/>
      <c r="UBO24" s="98"/>
      <c r="UBP24" s="98"/>
      <c r="UBQ24" s="98"/>
      <c r="UBR24" s="98"/>
      <c r="UBS24" s="98"/>
      <c r="UBT24" s="98"/>
      <c r="UBU24" s="98"/>
      <c r="UBV24" s="98"/>
      <c r="UBW24" s="98"/>
      <c r="UBX24" s="98"/>
      <c r="UBY24" s="98"/>
      <c r="UBZ24" s="98"/>
      <c r="UCA24" s="98"/>
      <c r="UCB24" s="98"/>
      <c r="UCC24" s="98"/>
      <c r="UCD24" s="98"/>
      <c r="UCE24" s="98"/>
      <c r="UCF24" s="98"/>
      <c r="UCG24" s="98"/>
      <c r="UCH24" s="98"/>
      <c r="UCI24" s="98"/>
      <c r="UCJ24" s="98"/>
      <c r="UCK24" s="98"/>
      <c r="UCL24" s="98"/>
      <c r="UCM24" s="98"/>
      <c r="UCN24" s="98"/>
      <c r="UCO24" s="98"/>
      <c r="UCP24" s="98"/>
      <c r="UCQ24" s="98"/>
      <c r="UCR24" s="98"/>
      <c r="UCS24" s="98"/>
      <c r="UCT24" s="98"/>
      <c r="UCU24" s="98"/>
      <c r="UCV24" s="98"/>
      <c r="UCW24" s="98"/>
      <c r="UCX24" s="98"/>
      <c r="UCY24" s="98"/>
      <c r="UCZ24" s="98"/>
      <c r="UDA24" s="98"/>
      <c r="UDB24" s="98"/>
      <c r="UDC24" s="98"/>
      <c r="UDD24" s="98"/>
      <c r="UDE24" s="98"/>
      <c r="UDF24" s="98"/>
      <c r="UDG24" s="98"/>
      <c r="UDH24" s="98"/>
      <c r="UDI24" s="98"/>
      <c r="UDJ24" s="98"/>
      <c r="UDK24" s="98"/>
      <c r="UDL24" s="98"/>
      <c r="UDM24" s="98"/>
      <c r="UDN24" s="98"/>
      <c r="UDO24" s="98"/>
      <c r="UDP24" s="98"/>
      <c r="UDQ24" s="98"/>
      <c r="UDR24" s="98"/>
      <c r="UDS24" s="98"/>
      <c r="UDT24" s="98"/>
      <c r="UDU24" s="98"/>
      <c r="UDV24" s="98"/>
      <c r="UDW24" s="98"/>
      <c r="UDX24" s="98"/>
      <c r="UDY24" s="98"/>
      <c r="UDZ24" s="98"/>
      <c r="UEA24" s="98"/>
      <c r="UEB24" s="98"/>
      <c r="UEC24" s="98"/>
      <c r="UED24" s="98"/>
      <c r="UEE24" s="98"/>
      <c r="UEF24" s="98"/>
      <c r="UEG24" s="98"/>
      <c r="UEH24" s="98"/>
      <c r="UEI24" s="98"/>
      <c r="UEJ24" s="98"/>
      <c r="UEK24" s="98"/>
      <c r="UEL24" s="98"/>
      <c r="UEM24" s="98"/>
      <c r="UEN24" s="98"/>
      <c r="UEO24" s="98"/>
      <c r="UEP24" s="98"/>
      <c r="UEQ24" s="98"/>
      <c r="UER24" s="98"/>
      <c r="UES24" s="98"/>
      <c r="UET24" s="98"/>
      <c r="UEU24" s="98"/>
      <c r="UEV24" s="98"/>
      <c r="UEW24" s="98"/>
      <c r="UEX24" s="98"/>
      <c r="UEY24" s="98"/>
      <c r="UEZ24" s="98"/>
      <c r="UFA24" s="98"/>
      <c r="UFB24" s="98"/>
      <c r="UFC24" s="98"/>
      <c r="UFD24" s="98"/>
      <c r="UFE24" s="98"/>
      <c r="UFF24" s="98"/>
      <c r="UFG24" s="98"/>
      <c r="UFH24" s="98"/>
      <c r="UFI24" s="98"/>
      <c r="UFJ24" s="98"/>
      <c r="UFK24" s="98"/>
      <c r="UFL24" s="98"/>
      <c r="UFM24" s="98"/>
      <c r="UFN24" s="98"/>
      <c r="UFO24" s="98"/>
      <c r="UFP24" s="98"/>
      <c r="UFQ24" s="98"/>
      <c r="UFR24" s="98"/>
      <c r="UFS24" s="98"/>
      <c r="UFT24" s="98"/>
      <c r="UFU24" s="98"/>
      <c r="UFV24" s="98"/>
      <c r="UFW24" s="98"/>
      <c r="UFX24" s="98"/>
      <c r="UFY24" s="98"/>
      <c r="UFZ24" s="98"/>
      <c r="UGA24" s="98"/>
      <c r="UGB24" s="98"/>
      <c r="UGC24" s="98"/>
      <c r="UGD24" s="98"/>
      <c r="UGE24" s="98"/>
      <c r="UGF24" s="98"/>
      <c r="UGG24" s="98"/>
      <c r="UGH24" s="98"/>
      <c r="UGI24" s="98"/>
      <c r="UGJ24" s="98"/>
      <c r="UGK24" s="98"/>
      <c r="UGL24" s="98"/>
      <c r="UGM24" s="98"/>
      <c r="UGN24" s="98"/>
      <c r="UGO24" s="98"/>
      <c r="UGP24" s="98"/>
      <c r="UGQ24" s="98"/>
      <c r="UGR24" s="98"/>
      <c r="UGS24" s="98"/>
      <c r="UGT24" s="98"/>
      <c r="UGU24" s="98"/>
      <c r="UGV24" s="98"/>
      <c r="UGW24" s="98"/>
      <c r="UGX24" s="98"/>
      <c r="UGY24" s="98"/>
      <c r="UGZ24" s="98"/>
      <c r="UHA24" s="98"/>
      <c r="UHB24" s="98"/>
      <c r="UHC24" s="98"/>
      <c r="UHD24" s="98"/>
      <c r="UHE24" s="98"/>
      <c r="UHF24" s="98"/>
      <c r="UHG24" s="98"/>
      <c r="UHH24" s="98"/>
      <c r="UHI24" s="98"/>
      <c r="UHJ24" s="98"/>
      <c r="UHK24" s="98"/>
      <c r="UHL24" s="98"/>
      <c r="UHM24" s="98"/>
      <c r="UHN24" s="98"/>
      <c r="UHO24" s="98"/>
      <c r="UHP24" s="98"/>
      <c r="UHQ24" s="98"/>
      <c r="UHR24" s="98"/>
      <c r="UHS24" s="98"/>
      <c r="UHT24" s="98"/>
      <c r="UHU24" s="98"/>
      <c r="UHV24" s="98"/>
      <c r="UHW24" s="98"/>
      <c r="UHX24" s="98"/>
      <c r="UHY24" s="98"/>
      <c r="UHZ24" s="98"/>
      <c r="UIA24" s="98"/>
      <c r="UIB24" s="98"/>
      <c r="UIC24" s="98"/>
      <c r="UID24" s="98"/>
      <c r="UIE24" s="98"/>
      <c r="UIF24" s="98"/>
      <c r="UIG24" s="98"/>
      <c r="UIH24" s="98"/>
      <c r="UII24" s="98"/>
      <c r="UIJ24" s="98"/>
      <c r="UIK24" s="98"/>
      <c r="UIL24" s="98"/>
      <c r="UIM24" s="98"/>
      <c r="UIN24" s="98"/>
      <c r="UIO24" s="98"/>
      <c r="UIP24" s="98"/>
      <c r="UIQ24" s="98"/>
      <c r="UIR24" s="98"/>
      <c r="UIS24" s="98"/>
      <c r="UIT24" s="98"/>
      <c r="UIU24" s="98"/>
      <c r="UIV24" s="98"/>
      <c r="UIW24" s="98"/>
      <c r="UIX24" s="98"/>
      <c r="UIY24" s="98"/>
      <c r="UIZ24" s="98"/>
      <c r="UJA24" s="98"/>
      <c r="UJB24" s="98"/>
      <c r="UJC24" s="98"/>
      <c r="UJD24" s="98"/>
      <c r="UJE24" s="98"/>
      <c r="UJF24" s="98"/>
      <c r="UJG24" s="98"/>
      <c r="UJH24" s="98"/>
      <c r="UJI24" s="98"/>
      <c r="UJJ24" s="98"/>
      <c r="UJK24" s="98"/>
      <c r="UJL24" s="98"/>
      <c r="UJM24" s="98"/>
      <c r="UJN24" s="98"/>
      <c r="UJO24" s="98"/>
      <c r="UJP24" s="98"/>
      <c r="UJQ24" s="98"/>
      <c r="UJR24" s="98"/>
      <c r="UJS24" s="98"/>
      <c r="UJT24" s="98"/>
      <c r="UJU24" s="98"/>
      <c r="UJV24" s="98"/>
      <c r="UJW24" s="98"/>
      <c r="UJX24" s="98"/>
      <c r="UJY24" s="98"/>
      <c r="UJZ24" s="98"/>
      <c r="UKA24" s="98"/>
      <c r="UKB24" s="98"/>
      <c r="UKC24" s="98"/>
      <c r="UKD24" s="98"/>
      <c r="UKE24" s="98"/>
      <c r="UKF24" s="98"/>
      <c r="UKG24" s="98"/>
      <c r="UKH24" s="98"/>
      <c r="UKI24" s="98"/>
      <c r="UKJ24" s="98"/>
      <c r="UKK24" s="98"/>
      <c r="UKL24" s="98"/>
      <c r="UKM24" s="98"/>
      <c r="UKN24" s="98"/>
      <c r="UKO24" s="98"/>
      <c r="UKP24" s="98"/>
      <c r="UKQ24" s="98"/>
      <c r="UKR24" s="98"/>
      <c r="UKS24" s="98"/>
      <c r="UKT24" s="98"/>
      <c r="UKU24" s="98"/>
      <c r="UKV24" s="98"/>
      <c r="UKW24" s="98"/>
      <c r="UKX24" s="98"/>
      <c r="UKY24" s="98"/>
      <c r="UKZ24" s="98"/>
      <c r="ULA24" s="98"/>
      <c r="ULB24" s="98"/>
      <c r="ULC24" s="98"/>
      <c r="ULD24" s="98"/>
      <c r="ULE24" s="98"/>
      <c r="ULF24" s="98"/>
      <c r="ULG24" s="98"/>
      <c r="ULH24" s="98"/>
      <c r="ULI24" s="98"/>
      <c r="ULJ24" s="98"/>
      <c r="ULK24" s="98"/>
      <c r="ULL24" s="98"/>
      <c r="ULM24" s="98"/>
      <c r="ULN24" s="98"/>
      <c r="ULO24" s="98"/>
      <c r="ULP24" s="98"/>
      <c r="ULQ24" s="98"/>
      <c r="ULR24" s="98"/>
      <c r="ULS24" s="98"/>
      <c r="ULT24" s="98"/>
      <c r="ULU24" s="98"/>
      <c r="ULV24" s="98"/>
      <c r="ULW24" s="98"/>
      <c r="ULX24" s="98"/>
      <c r="ULY24" s="98"/>
      <c r="ULZ24" s="98"/>
      <c r="UMA24" s="98"/>
      <c r="UMB24" s="98"/>
      <c r="UMC24" s="98"/>
      <c r="UMD24" s="98"/>
      <c r="UME24" s="98"/>
      <c r="UMF24" s="98"/>
      <c r="UMG24" s="98"/>
      <c r="UMH24" s="98"/>
      <c r="UMI24" s="98"/>
      <c r="UMJ24" s="98"/>
      <c r="UMK24" s="98"/>
      <c r="UML24" s="98"/>
      <c r="UMM24" s="98"/>
      <c r="UMN24" s="98"/>
      <c r="UMO24" s="98"/>
      <c r="UMP24" s="98"/>
      <c r="UMQ24" s="98"/>
      <c r="UMR24" s="98"/>
      <c r="UMS24" s="98"/>
      <c r="UMT24" s="98"/>
      <c r="UMU24" s="98"/>
      <c r="UMV24" s="98"/>
      <c r="UMW24" s="98"/>
      <c r="UMX24" s="98"/>
      <c r="UMY24" s="98"/>
      <c r="UMZ24" s="98"/>
      <c r="UNA24" s="98"/>
      <c r="UNB24" s="98"/>
      <c r="UNC24" s="98"/>
      <c r="UND24" s="98"/>
      <c r="UNE24" s="98"/>
      <c r="UNF24" s="98"/>
      <c r="UNG24" s="98"/>
      <c r="UNH24" s="98"/>
      <c r="UNI24" s="98"/>
      <c r="UNJ24" s="98"/>
      <c r="UNK24" s="98"/>
      <c r="UNL24" s="98"/>
      <c r="UNM24" s="98"/>
      <c r="UNN24" s="98"/>
      <c r="UNO24" s="98"/>
      <c r="UNP24" s="98"/>
      <c r="UNQ24" s="98"/>
      <c r="UNR24" s="98"/>
      <c r="UNS24" s="98"/>
      <c r="UNT24" s="98"/>
      <c r="UNU24" s="98"/>
      <c r="UNV24" s="98"/>
      <c r="UNW24" s="98"/>
      <c r="UNX24" s="98"/>
      <c r="UNY24" s="98"/>
      <c r="UNZ24" s="98"/>
      <c r="UOA24" s="98"/>
      <c r="UOB24" s="98"/>
      <c r="UOC24" s="98"/>
      <c r="UOD24" s="98"/>
      <c r="UOE24" s="98"/>
      <c r="UOF24" s="98"/>
      <c r="UOG24" s="98"/>
      <c r="UOH24" s="98"/>
      <c r="UOI24" s="98"/>
      <c r="UOJ24" s="98"/>
      <c r="UOK24" s="98"/>
      <c r="UOL24" s="98"/>
      <c r="UOM24" s="98"/>
      <c r="UON24" s="98"/>
      <c r="UOO24" s="98"/>
      <c r="UOP24" s="98"/>
      <c r="UOQ24" s="98"/>
      <c r="UOR24" s="98"/>
      <c r="UOS24" s="98"/>
      <c r="UOT24" s="98"/>
      <c r="UOU24" s="98"/>
      <c r="UOV24" s="98"/>
      <c r="UOW24" s="98"/>
      <c r="UOX24" s="98"/>
      <c r="UOY24" s="98"/>
      <c r="UOZ24" s="98"/>
      <c r="UPA24" s="98"/>
      <c r="UPB24" s="98"/>
      <c r="UPC24" s="98"/>
      <c r="UPD24" s="98"/>
      <c r="UPE24" s="98"/>
      <c r="UPF24" s="98"/>
      <c r="UPG24" s="98"/>
      <c r="UPH24" s="98"/>
      <c r="UPI24" s="98"/>
      <c r="UPJ24" s="98"/>
      <c r="UPK24" s="98"/>
      <c r="UPL24" s="98"/>
      <c r="UPM24" s="98"/>
      <c r="UPN24" s="98"/>
      <c r="UPO24" s="98"/>
      <c r="UPP24" s="98"/>
      <c r="UPQ24" s="98"/>
      <c r="UPR24" s="98"/>
      <c r="UPS24" s="98"/>
      <c r="UPT24" s="98"/>
      <c r="UPU24" s="98"/>
      <c r="UPV24" s="98"/>
      <c r="UPW24" s="98"/>
      <c r="UPX24" s="98"/>
      <c r="UPY24" s="98"/>
      <c r="UPZ24" s="98"/>
      <c r="UQA24" s="98"/>
      <c r="UQB24" s="98"/>
      <c r="UQC24" s="98"/>
      <c r="UQD24" s="98"/>
      <c r="UQE24" s="98"/>
      <c r="UQF24" s="98"/>
      <c r="UQG24" s="98"/>
      <c r="UQH24" s="98"/>
      <c r="UQI24" s="98"/>
      <c r="UQJ24" s="98"/>
      <c r="UQK24" s="98"/>
      <c r="UQL24" s="98"/>
      <c r="UQM24" s="98"/>
      <c r="UQN24" s="98"/>
      <c r="UQO24" s="98"/>
      <c r="UQP24" s="98"/>
      <c r="UQQ24" s="98"/>
      <c r="UQR24" s="98"/>
      <c r="UQS24" s="98"/>
      <c r="UQT24" s="98"/>
      <c r="UQU24" s="98"/>
      <c r="UQV24" s="98"/>
      <c r="UQW24" s="98"/>
      <c r="UQX24" s="98"/>
      <c r="UQY24" s="98"/>
      <c r="UQZ24" s="98"/>
      <c r="URA24" s="98"/>
      <c r="URB24" s="98"/>
      <c r="URC24" s="98"/>
      <c r="URD24" s="98"/>
      <c r="URE24" s="98"/>
      <c r="URF24" s="98"/>
      <c r="URG24" s="98"/>
      <c r="URH24" s="98"/>
      <c r="URI24" s="98"/>
      <c r="URJ24" s="98"/>
      <c r="URK24" s="98"/>
      <c r="URL24" s="98"/>
      <c r="URM24" s="98"/>
      <c r="URN24" s="98"/>
      <c r="URO24" s="98"/>
      <c r="URP24" s="98"/>
      <c r="URQ24" s="98"/>
      <c r="URR24" s="98"/>
      <c r="URS24" s="98"/>
      <c r="URT24" s="98"/>
      <c r="URU24" s="98"/>
      <c r="URV24" s="98"/>
      <c r="URW24" s="98"/>
      <c r="URX24" s="98"/>
      <c r="URY24" s="98"/>
      <c r="URZ24" s="98"/>
      <c r="USA24" s="98"/>
      <c r="USB24" s="98"/>
      <c r="USC24" s="98"/>
      <c r="USD24" s="98"/>
      <c r="USE24" s="98"/>
      <c r="USF24" s="98"/>
      <c r="USG24" s="98"/>
      <c r="USH24" s="98"/>
      <c r="USI24" s="98"/>
      <c r="USJ24" s="98"/>
      <c r="USK24" s="98"/>
      <c r="USL24" s="98"/>
      <c r="USM24" s="98"/>
      <c r="USN24" s="98"/>
      <c r="USO24" s="98"/>
      <c r="USP24" s="98"/>
      <c r="USQ24" s="98"/>
      <c r="USR24" s="98"/>
      <c r="USS24" s="98"/>
      <c r="UST24" s="98"/>
      <c r="USU24" s="98"/>
      <c r="USV24" s="98"/>
      <c r="USW24" s="98"/>
      <c r="USX24" s="98"/>
      <c r="USY24" s="98"/>
      <c r="USZ24" s="98"/>
      <c r="UTA24" s="98"/>
      <c r="UTB24" s="98"/>
      <c r="UTC24" s="98"/>
      <c r="UTD24" s="98"/>
      <c r="UTE24" s="98"/>
      <c r="UTF24" s="98"/>
      <c r="UTG24" s="98"/>
      <c r="UTH24" s="98"/>
      <c r="UTI24" s="98"/>
      <c r="UTJ24" s="98"/>
      <c r="UTK24" s="98"/>
      <c r="UTL24" s="98"/>
      <c r="UTM24" s="98"/>
      <c r="UTN24" s="98"/>
      <c r="UTO24" s="98"/>
      <c r="UTP24" s="98"/>
      <c r="UTQ24" s="98"/>
      <c r="UTR24" s="98"/>
      <c r="UTS24" s="98"/>
      <c r="UTT24" s="98"/>
      <c r="UTU24" s="98"/>
      <c r="UTV24" s="98"/>
      <c r="UTW24" s="98"/>
      <c r="UTX24" s="98"/>
      <c r="UTY24" s="98"/>
      <c r="UTZ24" s="98"/>
      <c r="UUA24" s="98"/>
      <c r="UUB24" s="98"/>
      <c r="UUC24" s="98"/>
      <c r="UUD24" s="98"/>
      <c r="UUE24" s="98"/>
      <c r="UUF24" s="98"/>
      <c r="UUG24" s="98"/>
      <c r="UUH24" s="98"/>
      <c r="UUI24" s="98"/>
      <c r="UUJ24" s="98"/>
      <c r="UUK24" s="98"/>
      <c r="UUL24" s="98"/>
      <c r="UUM24" s="98"/>
      <c r="UUN24" s="98"/>
      <c r="UUO24" s="98"/>
      <c r="UUP24" s="98"/>
      <c r="UUQ24" s="98"/>
      <c r="UUR24" s="98"/>
      <c r="UUS24" s="98"/>
      <c r="UUT24" s="98"/>
      <c r="UUU24" s="98"/>
      <c r="UUV24" s="98"/>
      <c r="UUW24" s="98"/>
      <c r="UUX24" s="98"/>
      <c r="UUY24" s="98"/>
      <c r="UUZ24" s="98"/>
      <c r="UVA24" s="98"/>
      <c r="UVB24" s="98"/>
      <c r="UVC24" s="98"/>
      <c r="UVD24" s="98"/>
      <c r="UVE24" s="98"/>
      <c r="UVF24" s="98"/>
      <c r="UVG24" s="98"/>
      <c r="UVH24" s="98"/>
      <c r="UVI24" s="98"/>
      <c r="UVJ24" s="98"/>
      <c r="UVK24" s="98"/>
      <c r="UVL24" s="98"/>
      <c r="UVM24" s="98"/>
      <c r="UVN24" s="98"/>
      <c r="UVO24" s="98"/>
      <c r="UVP24" s="98"/>
      <c r="UVQ24" s="98"/>
      <c r="UVR24" s="98"/>
      <c r="UVS24" s="98"/>
      <c r="UVT24" s="98"/>
      <c r="UVU24" s="98"/>
      <c r="UVV24" s="98"/>
      <c r="UVW24" s="98"/>
      <c r="UVX24" s="98"/>
      <c r="UVY24" s="98"/>
      <c r="UVZ24" s="98"/>
      <c r="UWA24" s="98"/>
      <c r="UWB24" s="98"/>
      <c r="UWC24" s="98"/>
      <c r="UWD24" s="98"/>
      <c r="UWE24" s="98"/>
      <c r="UWF24" s="98"/>
      <c r="UWG24" s="98"/>
      <c r="UWH24" s="98"/>
      <c r="UWI24" s="98"/>
      <c r="UWJ24" s="98"/>
      <c r="UWK24" s="98"/>
      <c r="UWL24" s="98"/>
      <c r="UWM24" s="98"/>
      <c r="UWN24" s="98"/>
      <c r="UWO24" s="98"/>
      <c r="UWP24" s="98"/>
      <c r="UWQ24" s="98"/>
      <c r="UWR24" s="98"/>
      <c r="UWS24" s="98"/>
      <c r="UWT24" s="98"/>
      <c r="UWU24" s="98"/>
      <c r="UWV24" s="98"/>
      <c r="UWW24" s="98"/>
      <c r="UWX24" s="98"/>
      <c r="UWY24" s="98"/>
      <c r="UWZ24" s="98"/>
      <c r="UXA24" s="98"/>
      <c r="UXB24" s="98"/>
      <c r="UXC24" s="98"/>
      <c r="UXD24" s="98"/>
      <c r="UXE24" s="98"/>
      <c r="UXF24" s="98"/>
      <c r="UXG24" s="98"/>
      <c r="UXH24" s="98"/>
      <c r="UXI24" s="98"/>
      <c r="UXJ24" s="98"/>
      <c r="UXK24" s="98"/>
      <c r="UXL24" s="98"/>
      <c r="UXM24" s="98"/>
      <c r="UXN24" s="98"/>
      <c r="UXO24" s="98"/>
      <c r="UXP24" s="98"/>
      <c r="UXQ24" s="98"/>
      <c r="UXR24" s="98"/>
      <c r="UXS24" s="98"/>
      <c r="UXT24" s="98"/>
      <c r="UXU24" s="98"/>
      <c r="UXV24" s="98"/>
      <c r="UXW24" s="98"/>
      <c r="UXX24" s="98"/>
      <c r="UXY24" s="98"/>
      <c r="UXZ24" s="98"/>
      <c r="UYA24" s="98"/>
      <c r="UYB24" s="98"/>
      <c r="UYC24" s="98"/>
      <c r="UYD24" s="98"/>
      <c r="UYE24" s="98"/>
      <c r="UYF24" s="98"/>
      <c r="UYG24" s="98"/>
      <c r="UYH24" s="98"/>
      <c r="UYI24" s="98"/>
      <c r="UYJ24" s="98"/>
      <c r="UYK24" s="98"/>
      <c r="UYL24" s="98"/>
      <c r="UYM24" s="98"/>
      <c r="UYN24" s="98"/>
      <c r="UYO24" s="98"/>
      <c r="UYP24" s="98"/>
      <c r="UYQ24" s="98"/>
      <c r="UYR24" s="98"/>
      <c r="UYS24" s="98"/>
      <c r="UYT24" s="98"/>
      <c r="UYU24" s="98"/>
      <c r="UYV24" s="98"/>
      <c r="UYW24" s="98"/>
      <c r="UYX24" s="98"/>
      <c r="UYY24" s="98"/>
      <c r="UYZ24" s="98"/>
      <c r="UZA24" s="98"/>
      <c r="UZB24" s="98"/>
      <c r="UZC24" s="98"/>
      <c r="UZD24" s="98"/>
      <c r="UZE24" s="98"/>
      <c r="UZF24" s="98"/>
      <c r="UZG24" s="98"/>
      <c r="UZH24" s="98"/>
      <c r="UZI24" s="98"/>
      <c r="UZJ24" s="98"/>
      <c r="UZK24" s="98"/>
      <c r="UZL24" s="98"/>
      <c r="UZM24" s="98"/>
      <c r="UZN24" s="98"/>
      <c r="UZO24" s="98"/>
      <c r="UZP24" s="98"/>
      <c r="UZQ24" s="98"/>
      <c r="UZR24" s="98"/>
      <c r="UZS24" s="98"/>
      <c r="UZT24" s="98"/>
      <c r="UZU24" s="98"/>
      <c r="UZV24" s="98"/>
      <c r="UZW24" s="98"/>
      <c r="UZX24" s="98"/>
      <c r="UZY24" s="98"/>
      <c r="UZZ24" s="98"/>
      <c r="VAA24" s="98"/>
      <c r="VAB24" s="98"/>
      <c r="VAC24" s="98"/>
      <c r="VAD24" s="98"/>
      <c r="VAE24" s="98"/>
      <c r="VAF24" s="98"/>
      <c r="VAG24" s="98"/>
      <c r="VAH24" s="98"/>
      <c r="VAI24" s="98"/>
      <c r="VAJ24" s="98"/>
      <c r="VAK24" s="98"/>
      <c r="VAL24" s="98"/>
      <c r="VAM24" s="98"/>
      <c r="VAN24" s="98"/>
      <c r="VAO24" s="98"/>
      <c r="VAP24" s="98"/>
      <c r="VAQ24" s="98"/>
      <c r="VAR24" s="98"/>
      <c r="VAS24" s="98"/>
      <c r="VAT24" s="98"/>
      <c r="VAU24" s="98"/>
      <c r="VAV24" s="98"/>
      <c r="VAW24" s="98"/>
      <c r="VAX24" s="98"/>
      <c r="VAY24" s="98"/>
      <c r="VAZ24" s="98"/>
      <c r="VBA24" s="98"/>
      <c r="VBB24" s="98"/>
      <c r="VBC24" s="98"/>
      <c r="VBD24" s="98"/>
      <c r="VBE24" s="98"/>
      <c r="VBF24" s="98"/>
      <c r="VBG24" s="98"/>
      <c r="VBH24" s="98"/>
      <c r="VBI24" s="98"/>
      <c r="VBJ24" s="98"/>
      <c r="VBK24" s="98"/>
      <c r="VBL24" s="98"/>
      <c r="VBM24" s="98"/>
      <c r="VBN24" s="98"/>
      <c r="VBO24" s="98"/>
      <c r="VBP24" s="98"/>
      <c r="VBQ24" s="98"/>
      <c r="VBR24" s="98"/>
      <c r="VBS24" s="98"/>
      <c r="VBT24" s="98"/>
      <c r="VBU24" s="98"/>
      <c r="VBV24" s="98"/>
      <c r="VBW24" s="98"/>
      <c r="VBX24" s="98"/>
      <c r="VBY24" s="98"/>
      <c r="VBZ24" s="98"/>
      <c r="VCA24" s="98"/>
      <c r="VCB24" s="98"/>
      <c r="VCC24" s="98"/>
      <c r="VCD24" s="98"/>
      <c r="VCE24" s="98"/>
      <c r="VCF24" s="98"/>
      <c r="VCG24" s="98"/>
      <c r="VCH24" s="98"/>
      <c r="VCI24" s="98"/>
      <c r="VCJ24" s="98"/>
      <c r="VCK24" s="98"/>
      <c r="VCL24" s="98"/>
      <c r="VCM24" s="98"/>
      <c r="VCN24" s="98"/>
      <c r="VCO24" s="98"/>
      <c r="VCP24" s="98"/>
      <c r="VCQ24" s="98"/>
      <c r="VCR24" s="98"/>
      <c r="VCS24" s="98"/>
      <c r="VCT24" s="98"/>
      <c r="VCU24" s="98"/>
      <c r="VCV24" s="98"/>
      <c r="VCW24" s="98"/>
      <c r="VCX24" s="98"/>
      <c r="VCY24" s="98"/>
      <c r="VCZ24" s="98"/>
      <c r="VDA24" s="98"/>
      <c r="VDB24" s="98"/>
      <c r="VDC24" s="98"/>
      <c r="VDD24" s="98"/>
      <c r="VDE24" s="98"/>
      <c r="VDF24" s="98"/>
      <c r="VDG24" s="98"/>
      <c r="VDH24" s="98"/>
      <c r="VDI24" s="98"/>
      <c r="VDJ24" s="98"/>
      <c r="VDK24" s="98"/>
      <c r="VDL24" s="98"/>
      <c r="VDM24" s="98"/>
      <c r="VDN24" s="98"/>
      <c r="VDO24" s="98"/>
      <c r="VDP24" s="98"/>
      <c r="VDQ24" s="98"/>
      <c r="VDR24" s="98"/>
      <c r="VDS24" s="98"/>
      <c r="VDT24" s="98"/>
      <c r="VDU24" s="98"/>
      <c r="VDV24" s="98"/>
      <c r="VDW24" s="98"/>
      <c r="VDX24" s="98"/>
      <c r="VDY24" s="98"/>
      <c r="VDZ24" s="98"/>
      <c r="VEA24" s="98"/>
      <c r="VEB24" s="98"/>
      <c r="VEC24" s="98"/>
      <c r="VED24" s="98"/>
      <c r="VEE24" s="98"/>
      <c r="VEF24" s="98"/>
      <c r="VEG24" s="98"/>
      <c r="VEH24" s="98"/>
      <c r="VEI24" s="98"/>
      <c r="VEJ24" s="98"/>
      <c r="VEK24" s="98"/>
      <c r="VEL24" s="98"/>
      <c r="VEM24" s="98"/>
      <c r="VEN24" s="98"/>
      <c r="VEO24" s="98"/>
      <c r="VEP24" s="98"/>
      <c r="VEQ24" s="98"/>
      <c r="VER24" s="98"/>
      <c r="VES24" s="98"/>
      <c r="VET24" s="98"/>
      <c r="VEU24" s="98"/>
      <c r="VEV24" s="98"/>
      <c r="VEW24" s="98"/>
      <c r="VEX24" s="98"/>
      <c r="VEY24" s="98"/>
      <c r="VEZ24" s="98"/>
      <c r="VFA24" s="98"/>
      <c r="VFB24" s="98"/>
      <c r="VFC24" s="98"/>
      <c r="VFD24" s="98"/>
      <c r="VFE24" s="98"/>
      <c r="VFF24" s="98"/>
      <c r="VFG24" s="98"/>
      <c r="VFH24" s="98"/>
      <c r="VFI24" s="98"/>
      <c r="VFJ24" s="98"/>
      <c r="VFK24" s="98"/>
      <c r="VFL24" s="98"/>
      <c r="VFM24" s="98"/>
      <c r="VFN24" s="98"/>
      <c r="VFO24" s="98"/>
      <c r="VFP24" s="98"/>
      <c r="VFQ24" s="98"/>
      <c r="VFR24" s="98"/>
      <c r="VFS24" s="98"/>
      <c r="VFT24" s="98"/>
      <c r="VFU24" s="98"/>
      <c r="VFV24" s="98"/>
      <c r="VFW24" s="98"/>
      <c r="VFX24" s="98"/>
      <c r="VFY24" s="98"/>
      <c r="VFZ24" s="98"/>
      <c r="VGA24" s="98"/>
      <c r="VGB24" s="98"/>
      <c r="VGC24" s="98"/>
      <c r="VGD24" s="98"/>
      <c r="VGE24" s="98"/>
      <c r="VGF24" s="98"/>
      <c r="VGG24" s="98"/>
      <c r="VGH24" s="98"/>
      <c r="VGI24" s="98"/>
      <c r="VGJ24" s="98"/>
      <c r="VGK24" s="98"/>
      <c r="VGL24" s="98"/>
      <c r="VGM24" s="98"/>
      <c r="VGN24" s="98"/>
      <c r="VGO24" s="98"/>
      <c r="VGP24" s="98"/>
      <c r="VGQ24" s="98"/>
      <c r="VGR24" s="98"/>
      <c r="VGS24" s="98"/>
      <c r="VGT24" s="98"/>
      <c r="VGU24" s="98"/>
      <c r="VGV24" s="98"/>
      <c r="VGW24" s="98"/>
      <c r="VGX24" s="98"/>
      <c r="VGY24" s="98"/>
      <c r="VGZ24" s="98"/>
      <c r="VHA24" s="98"/>
      <c r="VHB24" s="98"/>
      <c r="VHC24" s="98"/>
      <c r="VHD24" s="98"/>
      <c r="VHE24" s="98"/>
      <c r="VHF24" s="98"/>
      <c r="VHG24" s="98"/>
      <c r="VHH24" s="98"/>
      <c r="VHI24" s="98"/>
      <c r="VHJ24" s="98"/>
      <c r="VHK24" s="98"/>
      <c r="VHL24" s="98"/>
      <c r="VHM24" s="98"/>
      <c r="VHN24" s="98"/>
      <c r="VHO24" s="98"/>
      <c r="VHP24" s="98"/>
      <c r="VHQ24" s="98"/>
      <c r="VHR24" s="98"/>
      <c r="VHS24" s="98"/>
      <c r="VHT24" s="98"/>
      <c r="VHU24" s="98"/>
      <c r="VHV24" s="98"/>
      <c r="VHW24" s="98"/>
      <c r="VHX24" s="98"/>
      <c r="VHY24" s="98"/>
      <c r="VHZ24" s="98"/>
      <c r="VIA24" s="98"/>
      <c r="VIB24" s="98"/>
      <c r="VIC24" s="98"/>
      <c r="VID24" s="98"/>
      <c r="VIE24" s="98"/>
      <c r="VIF24" s="98"/>
      <c r="VIG24" s="98"/>
      <c r="VIH24" s="98"/>
      <c r="VII24" s="98"/>
      <c r="VIJ24" s="98"/>
      <c r="VIK24" s="98"/>
      <c r="VIL24" s="98"/>
      <c r="VIM24" s="98"/>
      <c r="VIN24" s="98"/>
      <c r="VIO24" s="98"/>
      <c r="VIP24" s="98"/>
      <c r="VIQ24" s="98"/>
      <c r="VIR24" s="98"/>
      <c r="VIS24" s="98"/>
      <c r="VIT24" s="98"/>
      <c r="VIU24" s="98"/>
      <c r="VIV24" s="98"/>
      <c r="VIW24" s="98"/>
      <c r="VIX24" s="98"/>
      <c r="VIY24" s="98"/>
      <c r="VIZ24" s="98"/>
      <c r="VJA24" s="98"/>
      <c r="VJB24" s="98"/>
      <c r="VJC24" s="98"/>
      <c r="VJD24" s="98"/>
      <c r="VJE24" s="98"/>
      <c r="VJF24" s="98"/>
      <c r="VJG24" s="98"/>
      <c r="VJH24" s="98"/>
      <c r="VJI24" s="98"/>
      <c r="VJJ24" s="98"/>
      <c r="VJK24" s="98"/>
      <c r="VJL24" s="98"/>
      <c r="VJM24" s="98"/>
      <c r="VJN24" s="98"/>
      <c r="VJO24" s="98"/>
      <c r="VJP24" s="98"/>
      <c r="VJQ24" s="98"/>
      <c r="VJR24" s="98"/>
      <c r="VJS24" s="98"/>
      <c r="VJT24" s="98"/>
      <c r="VJU24" s="98"/>
      <c r="VJV24" s="98"/>
      <c r="VJW24" s="98"/>
      <c r="VJX24" s="98"/>
      <c r="VJY24" s="98"/>
      <c r="VJZ24" s="98"/>
      <c r="VKA24" s="98"/>
      <c r="VKB24" s="98"/>
      <c r="VKC24" s="98"/>
      <c r="VKD24" s="98"/>
      <c r="VKE24" s="98"/>
      <c r="VKF24" s="98"/>
      <c r="VKG24" s="98"/>
      <c r="VKH24" s="98"/>
      <c r="VKI24" s="98"/>
      <c r="VKJ24" s="98"/>
      <c r="VKK24" s="98"/>
      <c r="VKL24" s="98"/>
      <c r="VKM24" s="98"/>
      <c r="VKN24" s="98"/>
      <c r="VKO24" s="98"/>
      <c r="VKP24" s="98"/>
      <c r="VKQ24" s="98"/>
      <c r="VKR24" s="98"/>
      <c r="VKS24" s="98"/>
      <c r="VKT24" s="98"/>
      <c r="VKU24" s="98"/>
      <c r="VKV24" s="98"/>
      <c r="VKW24" s="98"/>
      <c r="VKX24" s="98"/>
      <c r="VKY24" s="98"/>
      <c r="VKZ24" s="98"/>
      <c r="VLA24" s="98"/>
      <c r="VLB24" s="98"/>
      <c r="VLC24" s="98"/>
      <c r="VLD24" s="98"/>
      <c r="VLE24" s="98"/>
      <c r="VLF24" s="98"/>
      <c r="VLG24" s="98"/>
      <c r="VLH24" s="98"/>
      <c r="VLI24" s="98"/>
      <c r="VLJ24" s="98"/>
      <c r="VLK24" s="98"/>
      <c r="VLL24" s="98"/>
      <c r="VLM24" s="98"/>
      <c r="VLN24" s="98"/>
      <c r="VLO24" s="98"/>
      <c r="VLP24" s="98"/>
      <c r="VLQ24" s="98"/>
      <c r="VLR24" s="98"/>
      <c r="VLS24" s="98"/>
      <c r="VLT24" s="98"/>
      <c r="VLU24" s="98"/>
      <c r="VLV24" s="98"/>
      <c r="VLW24" s="98"/>
      <c r="VLX24" s="98"/>
      <c r="VLY24" s="98"/>
      <c r="VLZ24" s="98"/>
      <c r="VMA24" s="98"/>
      <c r="VMB24" s="98"/>
      <c r="VMC24" s="98"/>
      <c r="VMD24" s="98"/>
      <c r="VME24" s="98"/>
      <c r="VMF24" s="98"/>
      <c r="VMG24" s="98"/>
      <c r="VMH24" s="98"/>
      <c r="VMI24" s="98"/>
      <c r="VMJ24" s="98"/>
      <c r="VMK24" s="98"/>
      <c r="VML24" s="98"/>
      <c r="VMM24" s="98"/>
      <c r="VMN24" s="98"/>
      <c r="VMO24" s="98"/>
      <c r="VMP24" s="98"/>
      <c r="VMQ24" s="98"/>
      <c r="VMR24" s="98"/>
      <c r="VMS24" s="98"/>
      <c r="VMT24" s="98"/>
      <c r="VMU24" s="98"/>
      <c r="VMV24" s="98"/>
      <c r="VMW24" s="98"/>
      <c r="VMX24" s="98"/>
      <c r="VMY24" s="98"/>
      <c r="VMZ24" s="98"/>
      <c r="VNA24" s="98"/>
      <c r="VNB24" s="98"/>
      <c r="VNC24" s="98"/>
      <c r="VND24" s="98"/>
      <c r="VNE24" s="98"/>
      <c r="VNF24" s="98"/>
      <c r="VNG24" s="98"/>
      <c r="VNH24" s="98"/>
      <c r="VNI24" s="98"/>
      <c r="VNJ24" s="98"/>
      <c r="VNK24" s="98"/>
      <c r="VNL24" s="98"/>
      <c r="VNM24" s="98"/>
      <c r="VNN24" s="98"/>
      <c r="VNO24" s="98"/>
      <c r="VNP24" s="98"/>
      <c r="VNQ24" s="98"/>
      <c r="VNR24" s="98"/>
      <c r="VNS24" s="98"/>
      <c r="VNT24" s="98"/>
      <c r="VNU24" s="98"/>
      <c r="VNV24" s="98"/>
      <c r="VNW24" s="98"/>
      <c r="VNX24" s="98"/>
      <c r="VNY24" s="98"/>
      <c r="VNZ24" s="98"/>
      <c r="VOA24" s="98"/>
      <c r="VOB24" s="98"/>
      <c r="VOC24" s="98"/>
      <c r="VOD24" s="98"/>
      <c r="VOE24" s="98"/>
      <c r="VOF24" s="98"/>
      <c r="VOG24" s="98"/>
      <c r="VOH24" s="98"/>
      <c r="VOI24" s="98"/>
      <c r="VOJ24" s="98"/>
      <c r="VOK24" s="98"/>
      <c r="VOL24" s="98"/>
      <c r="VOM24" s="98"/>
      <c r="VON24" s="98"/>
      <c r="VOO24" s="98"/>
      <c r="VOP24" s="98"/>
      <c r="VOQ24" s="98"/>
      <c r="VOR24" s="98"/>
      <c r="VOS24" s="98"/>
      <c r="VOT24" s="98"/>
      <c r="VOU24" s="98"/>
      <c r="VOV24" s="98"/>
      <c r="VOW24" s="98"/>
      <c r="VOX24" s="98"/>
      <c r="VOY24" s="98"/>
      <c r="VOZ24" s="98"/>
      <c r="VPA24" s="98"/>
      <c r="VPB24" s="98"/>
      <c r="VPC24" s="98"/>
      <c r="VPD24" s="98"/>
      <c r="VPE24" s="98"/>
      <c r="VPF24" s="98"/>
      <c r="VPG24" s="98"/>
      <c r="VPH24" s="98"/>
      <c r="VPI24" s="98"/>
      <c r="VPJ24" s="98"/>
      <c r="VPK24" s="98"/>
      <c r="VPL24" s="98"/>
      <c r="VPM24" s="98"/>
      <c r="VPN24" s="98"/>
      <c r="VPO24" s="98"/>
      <c r="VPP24" s="98"/>
      <c r="VPQ24" s="98"/>
      <c r="VPR24" s="98"/>
      <c r="VPS24" s="98"/>
      <c r="VPT24" s="98"/>
      <c r="VPU24" s="98"/>
      <c r="VPV24" s="98"/>
      <c r="VPW24" s="98"/>
      <c r="VPX24" s="98"/>
      <c r="VPY24" s="98"/>
      <c r="VPZ24" s="98"/>
      <c r="VQA24" s="98"/>
      <c r="VQB24" s="98"/>
      <c r="VQC24" s="98"/>
      <c r="VQD24" s="98"/>
      <c r="VQE24" s="98"/>
      <c r="VQF24" s="98"/>
      <c r="VQG24" s="98"/>
      <c r="VQH24" s="98"/>
      <c r="VQI24" s="98"/>
      <c r="VQJ24" s="98"/>
      <c r="VQK24" s="98"/>
      <c r="VQL24" s="98"/>
      <c r="VQM24" s="98"/>
      <c r="VQN24" s="98"/>
      <c r="VQO24" s="98"/>
      <c r="VQP24" s="98"/>
      <c r="VQQ24" s="98"/>
      <c r="VQR24" s="98"/>
      <c r="VQS24" s="98"/>
      <c r="VQT24" s="98"/>
      <c r="VQU24" s="98"/>
      <c r="VQV24" s="98"/>
      <c r="VQW24" s="98"/>
      <c r="VQX24" s="98"/>
      <c r="VQY24" s="98"/>
      <c r="VQZ24" s="98"/>
      <c r="VRA24" s="98"/>
      <c r="VRB24" s="98"/>
      <c r="VRC24" s="98"/>
      <c r="VRD24" s="98"/>
      <c r="VRE24" s="98"/>
      <c r="VRF24" s="98"/>
      <c r="VRG24" s="98"/>
      <c r="VRH24" s="98"/>
      <c r="VRI24" s="98"/>
      <c r="VRJ24" s="98"/>
      <c r="VRK24" s="98"/>
      <c r="VRL24" s="98"/>
      <c r="VRM24" s="98"/>
      <c r="VRN24" s="98"/>
      <c r="VRO24" s="98"/>
      <c r="VRP24" s="98"/>
      <c r="VRQ24" s="98"/>
      <c r="VRR24" s="98"/>
      <c r="VRS24" s="98"/>
      <c r="VRT24" s="98"/>
      <c r="VRU24" s="98"/>
      <c r="VRV24" s="98"/>
      <c r="VRW24" s="98"/>
      <c r="VRX24" s="98"/>
      <c r="VRY24" s="98"/>
      <c r="VRZ24" s="98"/>
      <c r="VSA24" s="98"/>
      <c r="VSB24" s="98"/>
      <c r="VSC24" s="98"/>
      <c r="VSD24" s="98"/>
      <c r="VSE24" s="98"/>
      <c r="VSF24" s="98"/>
      <c r="VSG24" s="98"/>
      <c r="VSH24" s="98"/>
      <c r="VSI24" s="98"/>
      <c r="VSJ24" s="98"/>
      <c r="VSK24" s="98"/>
      <c r="VSL24" s="98"/>
      <c r="VSM24" s="98"/>
      <c r="VSN24" s="98"/>
      <c r="VSO24" s="98"/>
      <c r="VSP24" s="98"/>
      <c r="VSQ24" s="98"/>
      <c r="VSR24" s="98"/>
      <c r="VSS24" s="98"/>
      <c r="VST24" s="98"/>
      <c r="VSU24" s="98"/>
      <c r="VSV24" s="98"/>
      <c r="VSW24" s="98"/>
      <c r="VSX24" s="98"/>
      <c r="VSY24" s="98"/>
      <c r="VSZ24" s="98"/>
      <c r="VTA24" s="98"/>
      <c r="VTB24" s="98"/>
      <c r="VTC24" s="98"/>
      <c r="VTD24" s="98"/>
      <c r="VTE24" s="98"/>
      <c r="VTF24" s="98"/>
      <c r="VTG24" s="98"/>
      <c r="VTH24" s="98"/>
      <c r="VTI24" s="98"/>
      <c r="VTJ24" s="98"/>
      <c r="VTK24" s="98"/>
      <c r="VTL24" s="98"/>
      <c r="VTM24" s="98"/>
      <c r="VTN24" s="98"/>
      <c r="VTO24" s="98"/>
      <c r="VTP24" s="98"/>
      <c r="VTQ24" s="98"/>
      <c r="VTR24" s="98"/>
      <c r="VTS24" s="98"/>
      <c r="VTT24" s="98"/>
      <c r="VTU24" s="98"/>
      <c r="VTV24" s="98"/>
      <c r="VTW24" s="98"/>
      <c r="VTX24" s="98"/>
      <c r="VTY24" s="98"/>
      <c r="VTZ24" s="98"/>
      <c r="VUA24" s="98"/>
      <c r="VUB24" s="98"/>
      <c r="VUC24" s="98"/>
      <c r="VUD24" s="98"/>
      <c r="VUE24" s="98"/>
      <c r="VUF24" s="98"/>
      <c r="VUG24" s="98"/>
      <c r="VUH24" s="98"/>
      <c r="VUI24" s="98"/>
      <c r="VUJ24" s="98"/>
      <c r="VUK24" s="98"/>
      <c r="VUL24" s="98"/>
      <c r="VUM24" s="98"/>
      <c r="VUN24" s="98"/>
      <c r="VUO24" s="98"/>
      <c r="VUP24" s="98"/>
      <c r="VUQ24" s="98"/>
      <c r="VUR24" s="98"/>
      <c r="VUS24" s="98"/>
      <c r="VUT24" s="98"/>
      <c r="VUU24" s="98"/>
      <c r="VUV24" s="98"/>
      <c r="VUW24" s="98"/>
      <c r="VUX24" s="98"/>
      <c r="VUY24" s="98"/>
      <c r="VUZ24" s="98"/>
      <c r="VVA24" s="98"/>
      <c r="VVB24" s="98"/>
      <c r="VVC24" s="98"/>
      <c r="VVD24" s="98"/>
      <c r="VVE24" s="98"/>
      <c r="VVF24" s="98"/>
      <c r="VVG24" s="98"/>
      <c r="VVH24" s="98"/>
      <c r="VVI24" s="98"/>
      <c r="VVJ24" s="98"/>
      <c r="VVK24" s="98"/>
      <c r="VVL24" s="98"/>
      <c r="VVM24" s="98"/>
      <c r="VVN24" s="98"/>
      <c r="VVO24" s="98"/>
      <c r="VVP24" s="98"/>
      <c r="VVQ24" s="98"/>
      <c r="VVR24" s="98"/>
      <c r="VVS24" s="98"/>
      <c r="VVT24" s="98"/>
      <c r="VVU24" s="98"/>
      <c r="VVV24" s="98"/>
      <c r="VVW24" s="98"/>
      <c r="VVX24" s="98"/>
      <c r="VVY24" s="98"/>
      <c r="VVZ24" s="98"/>
      <c r="VWA24" s="98"/>
      <c r="VWB24" s="98"/>
      <c r="VWC24" s="98"/>
      <c r="VWD24" s="98"/>
      <c r="VWE24" s="98"/>
      <c r="VWF24" s="98"/>
      <c r="VWG24" s="98"/>
      <c r="VWH24" s="98"/>
      <c r="VWI24" s="98"/>
      <c r="VWJ24" s="98"/>
      <c r="VWK24" s="98"/>
      <c r="VWL24" s="98"/>
      <c r="VWM24" s="98"/>
      <c r="VWN24" s="98"/>
      <c r="VWO24" s="98"/>
      <c r="VWP24" s="98"/>
      <c r="VWQ24" s="98"/>
      <c r="VWR24" s="98"/>
      <c r="VWS24" s="98"/>
      <c r="VWT24" s="98"/>
      <c r="VWU24" s="98"/>
      <c r="VWV24" s="98"/>
      <c r="VWW24" s="98"/>
      <c r="VWX24" s="98"/>
      <c r="VWY24" s="98"/>
      <c r="VWZ24" s="98"/>
      <c r="VXA24" s="98"/>
      <c r="VXB24" s="98"/>
      <c r="VXC24" s="98"/>
      <c r="VXD24" s="98"/>
      <c r="VXE24" s="98"/>
      <c r="VXF24" s="98"/>
      <c r="VXG24" s="98"/>
      <c r="VXH24" s="98"/>
      <c r="VXI24" s="98"/>
      <c r="VXJ24" s="98"/>
      <c r="VXK24" s="98"/>
      <c r="VXL24" s="98"/>
      <c r="VXM24" s="98"/>
      <c r="VXN24" s="98"/>
      <c r="VXO24" s="98"/>
      <c r="VXP24" s="98"/>
      <c r="VXQ24" s="98"/>
      <c r="VXR24" s="98"/>
      <c r="VXS24" s="98"/>
      <c r="VXT24" s="98"/>
      <c r="VXU24" s="98"/>
      <c r="VXV24" s="98"/>
      <c r="VXW24" s="98"/>
      <c r="VXX24" s="98"/>
      <c r="VXY24" s="98"/>
      <c r="VXZ24" s="98"/>
      <c r="VYA24" s="98"/>
      <c r="VYB24" s="98"/>
      <c r="VYC24" s="98"/>
      <c r="VYD24" s="98"/>
      <c r="VYE24" s="98"/>
      <c r="VYF24" s="98"/>
      <c r="VYG24" s="98"/>
      <c r="VYH24" s="98"/>
      <c r="VYI24" s="98"/>
      <c r="VYJ24" s="98"/>
      <c r="VYK24" s="98"/>
      <c r="VYL24" s="98"/>
      <c r="VYM24" s="98"/>
      <c r="VYN24" s="98"/>
      <c r="VYO24" s="98"/>
      <c r="VYP24" s="98"/>
      <c r="VYQ24" s="98"/>
      <c r="VYR24" s="98"/>
      <c r="VYS24" s="98"/>
      <c r="VYT24" s="98"/>
      <c r="VYU24" s="98"/>
      <c r="VYV24" s="98"/>
      <c r="VYW24" s="98"/>
      <c r="VYX24" s="98"/>
      <c r="VYY24" s="98"/>
      <c r="VYZ24" s="98"/>
      <c r="VZA24" s="98"/>
      <c r="VZB24" s="98"/>
      <c r="VZC24" s="98"/>
      <c r="VZD24" s="98"/>
      <c r="VZE24" s="98"/>
      <c r="VZF24" s="98"/>
      <c r="VZG24" s="98"/>
      <c r="VZH24" s="98"/>
      <c r="VZI24" s="98"/>
      <c r="VZJ24" s="98"/>
      <c r="VZK24" s="98"/>
      <c r="VZL24" s="98"/>
      <c r="VZM24" s="98"/>
      <c r="VZN24" s="98"/>
      <c r="VZO24" s="98"/>
      <c r="VZP24" s="98"/>
      <c r="VZQ24" s="98"/>
      <c r="VZR24" s="98"/>
      <c r="VZS24" s="98"/>
      <c r="VZT24" s="98"/>
      <c r="VZU24" s="98"/>
      <c r="VZV24" s="98"/>
      <c r="VZW24" s="98"/>
      <c r="VZX24" s="98"/>
      <c r="VZY24" s="98"/>
      <c r="VZZ24" s="98"/>
      <c r="WAA24" s="98"/>
      <c r="WAB24" s="98"/>
      <c r="WAC24" s="98"/>
      <c r="WAD24" s="98"/>
      <c r="WAE24" s="98"/>
      <c r="WAF24" s="98"/>
      <c r="WAG24" s="98"/>
      <c r="WAH24" s="98"/>
      <c r="WAI24" s="98"/>
      <c r="WAJ24" s="98"/>
      <c r="WAK24" s="98"/>
      <c r="WAL24" s="98"/>
      <c r="WAM24" s="98"/>
      <c r="WAN24" s="98"/>
      <c r="WAO24" s="98"/>
      <c r="WAP24" s="98"/>
      <c r="WAQ24" s="98"/>
      <c r="WAR24" s="98"/>
      <c r="WAS24" s="98"/>
      <c r="WAT24" s="98"/>
      <c r="WAU24" s="98"/>
      <c r="WAV24" s="98"/>
      <c r="WAW24" s="98"/>
      <c r="WAX24" s="98"/>
      <c r="WAY24" s="98"/>
      <c r="WAZ24" s="98"/>
      <c r="WBA24" s="98"/>
      <c r="WBB24" s="98"/>
      <c r="WBC24" s="98"/>
      <c r="WBD24" s="98"/>
      <c r="WBE24" s="98"/>
      <c r="WBF24" s="98"/>
      <c r="WBG24" s="98"/>
      <c r="WBH24" s="98"/>
      <c r="WBI24" s="98"/>
      <c r="WBJ24" s="98"/>
      <c r="WBK24" s="98"/>
      <c r="WBL24" s="98"/>
      <c r="WBM24" s="98"/>
      <c r="WBN24" s="98"/>
      <c r="WBO24" s="98"/>
      <c r="WBP24" s="98"/>
      <c r="WBQ24" s="98"/>
      <c r="WBR24" s="98"/>
      <c r="WBS24" s="98"/>
      <c r="WBT24" s="98"/>
      <c r="WBU24" s="98"/>
      <c r="WBV24" s="98"/>
      <c r="WBW24" s="98"/>
      <c r="WBX24" s="98"/>
      <c r="WBY24" s="98"/>
      <c r="WBZ24" s="98"/>
      <c r="WCA24" s="98"/>
      <c r="WCB24" s="98"/>
      <c r="WCC24" s="98"/>
      <c r="WCD24" s="98"/>
      <c r="WCE24" s="98"/>
      <c r="WCF24" s="98"/>
      <c r="WCG24" s="98"/>
      <c r="WCH24" s="98"/>
      <c r="WCI24" s="98"/>
      <c r="WCJ24" s="98"/>
      <c r="WCK24" s="98"/>
      <c r="WCL24" s="98"/>
      <c r="WCM24" s="98"/>
      <c r="WCN24" s="98"/>
      <c r="WCO24" s="98"/>
      <c r="WCP24" s="98"/>
      <c r="WCQ24" s="98"/>
      <c r="WCR24" s="98"/>
      <c r="WCS24" s="98"/>
      <c r="WCT24" s="98"/>
      <c r="WCU24" s="98"/>
      <c r="WCV24" s="98"/>
      <c r="WCW24" s="98"/>
      <c r="WCX24" s="98"/>
      <c r="WCY24" s="98"/>
      <c r="WCZ24" s="98"/>
      <c r="WDA24" s="98"/>
      <c r="WDB24" s="98"/>
      <c r="WDC24" s="98"/>
      <c r="WDD24" s="98"/>
      <c r="WDE24" s="98"/>
      <c r="WDF24" s="98"/>
      <c r="WDG24" s="98"/>
      <c r="WDH24" s="98"/>
      <c r="WDI24" s="98"/>
      <c r="WDJ24" s="98"/>
      <c r="WDK24" s="98"/>
      <c r="WDL24" s="98"/>
      <c r="WDM24" s="98"/>
      <c r="WDN24" s="98"/>
      <c r="WDO24" s="98"/>
      <c r="WDP24" s="98"/>
      <c r="WDQ24" s="98"/>
      <c r="WDR24" s="98"/>
      <c r="WDS24" s="98"/>
      <c r="WDT24" s="98"/>
      <c r="WDU24" s="98"/>
      <c r="WDV24" s="98"/>
      <c r="WDW24" s="98"/>
      <c r="WDX24" s="98"/>
      <c r="WDY24" s="98"/>
      <c r="WDZ24" s="98"/>
      <c r="WEA24" s="98"/>
      <c r="WEB24" s="98"/>
      <c r="WEC24" s="98"/>
      <c r="WED24" s="98"/>
      <c r="WEE24" s="98"/>
      <c r="WEF24" s="98"/>
      <c r="WEG24" s="98"/>
      <c r="WEH24" s="98"/>
      <c r="WEI24" s="98"/>
      <c r="WEJ24" s="98"/>
      <c r="WEK24" s="98"/>
      <c r="WEL24" s="98"/>
      <c r="WEM24" s="98"/>
      <c r="WEN24" s="98"/>
      <c r="WEO24" s="98"/>
      <c r="WEP24" s="98"/>
      <c r="WEQ24" s="98"/>
      <c r="WER24" s="98"/>
      <c r="WES24" s="98"/>
      <c r="WET24" s="98"/>
      <c r="WEU24" s="98"/>
      <c r="WEV24" s="98"/>
      <c r="WEW24" s="98"/>
      <c r="WEX24" s="98"/>
      <c r="WEY24" s="98"/>
      <c r="WEZ24" s="98"/>
      <c r="WFA24" s="98"/>
      <c r="WFB24" s="98"/>
      <c r="WFC24" s="98"/>
      <c r="WFD24" s="98"/>
      <c r="WFE24" s="98"/>
      <c r="WFF24" s="98"/>
      <c r="WFG24" s="98"/>
      <c r="WFH24" s="98"/>
      <c r="WFI24" s="98"/>
      <c r="WFJ24" s="98"/>
      <c r="WFK24" s="98"/>
      <c r="WFL24" s="98"/>
      <c r="WFM24" s="98"/>
      <c r="WFN24" s="98"/>
      <c r="WFO24" s="98"/>
      <c r="WFP24" s="98"/>
      <c r="WFQ24" s="98"/>
      <c r="WFR24" s="98"/>
      <c r="WFS24" s="98"/>
      <c r="WFT24" s="98"/>
      <c r="WFU24" s="98"/>
      <c r="WFV24" s="98"/>
      <c r="WFW24" s="98"/>
      <c r="WFX24" s="98"/>
      <c r="WFY24" s="98"/>
      <c r="WFZ24" s="98"/>
      <c r="WGA24" s="98"/>
      <c r="WGB24" s="98"/>
      <c r="WGC24" s="98"/>
      <c r="WGD24" s="98"/>
      <c r="WGE24" s="98"/>
      <c r="WGF24" s="98"/>
      <c r="WGG24" s="98"/>
      <c r="WGH24" s="98"/>
      <c r="WGI24" s="98"/>
      <c r="WGJ24" s="98"/>
      <c r="WGK24" s="98"/>
      <c r="WGL24" s="98"/>
      <c r="WGM24" s="98"/>
      <c r="WGN24" s="98"/>
      <c r="WGO24" s="98"/>
      <c r="WGP24" s="98"/>
      <c r="WGQ24" s="98"/>
      <c r="WGR24" s="98"/>
      <c r="WGS24" s="98"/>
      <c r="WGT24" s="98"/>
      <c r="WGU24" s="98"/>
      <c r="WGV24" s="98"/>
      <c r="WGW24" s="98"/>
      <c r="WGX24" s="98"/>
      <c r="WGY24" s="98"/>
      <c r="WGZ24" s="98"/>
      <c r="WHA24" s="98"/>
      <c r="WHB24" s="98"/>
      <c r="WHC24" s="98"/>
      <c r="WHD24" s="98"/>
      <c r="WHE24" s="98"/>
      <c r="WHF24" s="98"/>
      <c r="WHG24" s="98"/>
      <c r="WHH24" s="98"/>
      <c r="WHI24" s="98"/>
      <c r="WHJ24" s="98"/>
      <c r="WHK24" s="98"/>
      <c r="WHL24" s="98"/>
      <c r="WHM24" s="98"/>
      <c r="WHN24" s="98"/>
      <c r="WHO24" s="98"/>
      <c r="WHP24" s="98"/>
      <c r="WHQ24" s="98"/>
      <c r="WHR24" s="98"/>
      <c r="WHS24" s="98"/>
      <c r="WHT24" s="98"/>
      <c r="WHU24" s="98"/>
      <c r="WHV24" s="98"/>
      <c r="WHW24" s="98"/>
      <c r="WHX24" s="98"/>
      <c r="WHY24" s="98"/>
      <c r="WHZ24" s="98"/>
      <c r="WIA24" s="98"/>
      <c r="WIB24" s="98"/>
      <c r="WIC24" s="98"/>
      <c r="WID24" s="98"/>
      <c r="WIE24" s="98"/>
      <c r="WIF24" s="98"/>
      <c r="WIG24" s="98"/>
      <c r="WIH24" s="98"/>
      <c r="WII24" s="98"/>
      <c r="WIJ24" s="98"/>
      <c r="WIK24" s="98"/>
      <c r="WIL24" s="98"/>
      <c r="WIM24" s="98"/>
      <c r="WIN24" s="98"/>
      <c r="WIO24" s="98"/>
      <c r="WIP24" s="98"/>
      <c r="WIQ24" s="98"/>
      <c r="WIR24" s="98"/>
      <c r="WIS24" s="98"/>
      <c r="WIT24" s="98"/>
      <c r="WIU24" s="98"/>
      <c r="WIV24" s="98"/>
      <c r="WIW24" s="98"/>
      <c r="WIX24" s="98"/>
      <c r="WIY24" s="98"/>
      <c r="WIZ24" s="98"/>
      <c r="WJA24" s="98"/>
      <c r="WJB24" s="98"/>
      <c r="WJC24" s="98"/>
      <c r="WJD24" s="98"/>
      <c r="WJE24" s="98"/>
      <c r="WJF24" s="98"/>
      <c r="WJG24" s="98"/>
      <c r="WJH24" s="98"/>
      <c r="WJI24" s="98"/>
      <c r="WJJ24" s="98"/>
      <c r="WJK24" s="98"/>
      <c r="WJL24" s="98"/>
      <c r="WJM24" s="98"/>
      <c r="WJN24" s="98"/>
      <c r="WJO24" s="98"/>
      <c r="WJP24" s="98"/>
      <c r="WJQ24" s="98"/>
      <c r="WJR24" s="98"/>
      <c r="WJS24" s="98"/>
      <c r="WJT24" s="98"/>
      <c r="WJU24" s="98"/>
      <c r="WJV24" s="98"/>
      <c r="WJW24" s="98"/>
      <c r="WJX24" s="98"/>
      <c r="WJY24" s="98"/>
      <c r="WJZ24" s="98"/>
      <c r="WKA24" s="98"/>
      <c r="WKB24" s="98"/>
      <c r="WKC24" s="98"/>
      <c r="WKD24" s="98"/>
      <c r="WKE24" s="98"/>
      <c r="WKF24" s="98"/>
      <c r="WKG24" s="98"/>
      <c r="WKH24" s="98"/>
      <c r="WKI24" s="98"/>
      <c r="WKJ24" s="98"/>
      <c r="WKK24" s="98"/>
      <c r="WKL24" s="98"/>
      <c r="WKM24" s="98"/>
      <c r="WKN24" s="98"/>
      <c r="WKO24" s="98"/>
      <c r="WKP24" s="98"/>
      <c r="WKQ24" s="98"/>
      <c r="WKR24" s="98"/>
      <c r="WKS24" s="98"/>
      <c r="WKT24" s="98"/>
      <c r="WKU24" s="98"/>
      <c r="WKV24" s="98"/>
      <c r="WKW24" s="98"/>
      <c r="WKX24" s="98"/>
      <c r="WKY24" s="98"/>
      <c r="WKZ24" s="98"/>
      <c r="WLA24" s="98"/>
      <c r="WLB24" s="98"/>
      <c r="WLC24" s="98"/>
      <c r="WLD24" s="98"/>
      <c r="WLE24" s="98"/>
      <c r="WLF24" s="98"/>
      <c r="WLG24" s="98"/>
      <c r="WLH24" s="98"/>
      <c r="WLI24" s="98"/>
      <c r="WLJ24" s="98"/>
      <c r="WLK24" s="98"/>
      <c r="WLL24" s="98"/>
      <c r="WLM24" s="98"/>
      <c r="WLN24" s="98"/>
      <c r="WLO24" s="98"/>
      <c r="WLP24" s="98"/>
      <c r="WLQ24" s="98"/>
      <c r="WLR24" s="98"/>
      <c r="WLS24" s="98"/>
      <c r="WLT24" s="98"/>
      <c r="WLU24" s="98"/>
      <c r="WLV24" s="98"/>
      <c r="WLW24" s="98"/>
      <c r="WLX24" s="98"/>
      <c r="WLY24" s="98"/>
      <c r="WLZ24" s="98"/>
      <c r="WMA24" s="98"/>
      <c r="WMB24" s="98"/>
      <c r="WMC24" s="98"/>
      <c r="WMD24" s="98"/>
      <c r="WME24" s="98"/>
      <c r="WMF24" s="98"/>
      <c r="WMG24" s="98"/>
      <c r="WMH24" s="98"/>
      <c r="WMI24" s="98"/>
      <c r="WMJ24" s="98"/>
      <c r="WMK24" s="98"/>
      <c r="WML24" s="98"/>
      <c r="WMM24" s="98"/>
      <c r="WMN24" s="98"/>
      <c r="WMO24" s="98"/>
      <c r="WMP24" s="98"/>
      <c r="WMQ24" s="98"/>
      <c r="WMR24" s="98"/>
      <c r="WMS24" s="98"/>
      <c r="WMT24" s="98"/>
      <c r="WMU24" s="98"/>
      <c r="WMV24" s="98"/>
      <c r="WMW24" s="98"/>
      <c r="WMX24" s="98"/>
      <c r="WMY24" s="98"/>
      <c r="WMZ24" s="98"/>
      <c r="WNA24" s="98"/>
      <c r="WNB24" s="98"/>
      <c r="WNC24" s="98"/>
      <c r="WND24" s="98"/>
      <c r="WNE24" s="98"/>
      <c r="WNF24" s="98"/>
      <c r="WNG24" s="98"/>
      <c r="WNH24" s="98"/>
      <c r="WNI24" s="98"/>
      <c r="WNJ24" s="98"/>
      <c r="WNK24" s="98"/>
      <c r="WNL24" s="98"/>
      <c r="WNM24" s="98"/>
      <c r="WNN24" s="98"/>
      <c r="WNO24" s="98"/>
      <c r="WNP24" s="98"/>
      <c r="WNQ24" s="98"/>
      <c r="WNR24" s="98"/>
      <c r="WNS24" s="98"/>
      <c r="WNT24" s="98"/>
      <c r="WNU24" s="98"/>
      <c r="WNV24" s="98"/>
      <c r="WNW24" s="98"/>
      <c r="WNX24" s="98"/>
      <c r="WNY24" s="98"/>
      <c r="WNZ24" s="98"/>
      <c r="WOA24" s="98"/>
      <c r="WOB24" s="98"/>
      <c r="WOC24" s="98"/>
      <c r="WOD24" s="98"/>
      <c r="WOE24" s="98"/>
      <c r="WOF24" s="98"/>
      <c r="WOG24" s="98"/>
      <c r="WOH24" s="98"/>
      <c r="WOI24" s="98"/>
      <c r="WOJ24" s="98"/>
      <c r="WOK24" s="98"/>
      <c r="WOL24" s="98"/>
      <c r="WOM24" s="98"/>
      <c r="WON24" s="98"/>
      <c r="WOO24" s="98"/>
      <c r="WOP24" s="98"/>
      <c r="WOQ24" s="98"/>
      <c r="WOR24" s="98"/>
      <c r="WOS24" s="98"/>
      <c r="WOT24" s="98"/>
      <c r="WOU24" s="98"/>
      <c r="WOV24" s="98"/>
      <c r="WOW24" s="98"/>
      <c r="WOX24" s="98"/>
      <c r="WOY24" s="98"/>
      <c r="WOZ24" s="98"/>
      <c r="WPA24" s="98"/>
      <c r="WPB24" s="98"/>
      <c r="WPC24" s="98"/>
      <c r="WPD24" s="98"/>
      <c r="WPE24" s="98"/>
      <c r="WPF24" s="98"/>
      <c r="WPG24" s="98"/>
      <c r="WPH24" s="98"/>
      <c r="WPI24" s="98"/>
      <c r="WPJ24" s="98"/>
      <c r="WPK24" s="98"/>
      <c r="WPL24" s="98"/>
      <c r="WPM24" s="98"/>
      <c r="WPN24" s="98"/>
      <c r="WPO24" s="98"/>
      <c r="WPP24" s="98"/>
      <c r="WPQ24" s="98"/>
      <c r="WPR24" s="98"/>
      <c r="WPS24" s="98"/>
      <c r="WPT24" s="98"/>
      <c r="WPU24" s="98"/>
      <c r="WPV24" s="98"/>
      <c r="WPW24" s="98"/>
      <c r="WPX24" s="98"/>
      <c r="WPY24" s="98"/>
      <c r="WPZ24" s="98"/>
      <c r="WQA24" s="98"/>
      <c r="WQB24" s="98"/>
      <c r="WQC24" s="98"/>
      <c r="WQD24" s="98"/>
      <c r="WQE24" s="98"/>
      <c r="WQF24" s="98"/>
      <c r="WQG24" s="98"/>
      <c r="WQH24" s="98"/>
      <c r="WQI24" s="98"/>
      <c r="WQJ24" s="98"/>
      <c r="WQK24" s="98"/>
      <c r="WQL24" s="98"/>
      <c r="WQM24" s="98"/>
      <c r="WQN24" s="98"/>
      <c r="WQO24" s="98"/>
      <c r="WQP24" s="98"/>
      <c r="WQQ24" s="98"/>
      <c r="WQR24" s="98"/>
      <c r="WQS24" s="98"/>
      <c r="WQT24" s="98"/>
      <c r="WQU24" s="98"/>
      <c r="WQV24" s="98"/>
      <c r="WQW24" s="98"/>
      <c r="WQX24" s="98"/>
      <c r="WQY24" s="98"/>
      <c r="WQZ24" s="98"/>
      <c r="WRA24" s="98"/>
      <c r="WRB24" s="98"/>
      <c r="WRC24" s="98"/>
      <c r="WRD24" s="98"/>
      <c r="WRE24" s="98"/>
      <c r="WRF24" s="98"/>
      <c r="WRG24" s="98"/>
      <c r="WRH24" s="98"/>
      <c r="WRI24" s="98"/>
      <c r="WRJ24" s="98"/>
      <c r="WRK24" s="98"/>
      <c r="WRL24" s="98"/>
      <c r="WRM24" s="98"/>
      <c r="WRN24" s="98"/>
      <c r="WRO24" s="98"/>
      <c r="WRP24" s="98"/>
      <c r="WRQ24" s="98"/>
      <c r="WRR24" s="98"/>
      <c r="WRS24" s="98"/>
      <c r="WRT24" s="98"/>
      <c r="WRU24" s="98"/>
      <c r="WRV24" s="98"/>
      <c r="WRW24" s="98"/>
      <c r="WRX24" s="98"/>
      <c r="WRY24" s="98"/>
      <c r="WRZ24" s="98"/>
      <c r="WSA24" s="98"/>
      <c r="WSB24" s="98"/>
      <c r="WSC24" s="98"/>
      <c r="WSD24" s="98"/>
      <c r="WSE24" s="98"/>
      <c r="WSF24" s="98"/>
      <c r="WSG24" s="98"/>
      <c r="WSH24" s="98"/>
      <c r="WSI24" s="98"/>
      <c r="WSJ24" s="98"/>
      <c r="WSK24" s="98"/>
      <c r="WSL24" s="98"/>
      <c r="WSM24" s="98"/>
      <c r="WSN24" s="98"/>
      <c r="WSO24" s="98"/>
      <c r="WSP24" s="98"/>
      <c r="WSQ24" s="98"/>
      <c r="WSR24" s="98"/>
      <c r="WSS24" s="98"/>
      <c r="WST24" s="98"/>
      <c r="WSU24" s="98"/>
      <c r="WSV24" s="98"/>
      <c r="WSW24" s="98"/>
      <c r="WSX24" s="98"/>
      <c r="WSY24" s="98"/>
      <c r="WSZ24" s="98"/>
      <c r="WTA24" s="98"/>
      <c r="WTB24" s="98"/>
      <c r="WTC24" s="98"/>
      <c r="WTD24" s="98"/>
      <c r="WTE24" s="98"/>
      <c r="WTF24" s="98"/>
      <c r="WTG24" s="98"/>
      <c r="WTH24" s="98"/>
      <c r="WTI24" s="98"/>
      <c r="WTJ24" s="98"/>
      <c r="WTK24" s="98"/>
      <c r="WTL24" s="98"/>
      <c r="WTM24" s="98"/>
      <c r="WTN24" s="98"/>
      <c r="WTO24" s="98"/>
      <c r="WTP24" s="98"/>
      <c r="WTQ24" s="98"/>
      <c r="WTR24" s="98"/>
      <c r="WTS24" s="98"/>
      <c r="WTT24" s="98"/>
      <c r="WTU24" s="98"/>
      <c r="WTV24" s="98"/>
      <c r="WTW24" s="98"/>
      <c r="WTX24" s="98"/>
      <c r="WTY24" s="98"/>
      <c r="WTZ24" s="98"/>
      <c r="WUA24" s="98"/>
      <c r="WUB24" s="98"/>
      <c r="WUC24" s="98"/>
      <c r="WUD24" s="98"/>
      <c r="WUE24" s="98"/>
      <c r="WUF24" s="98"/>
      <c r="WUG24" s="98"/>
      <c r="WUH24" s="98"/>
      <c r="WUI24" s="98"/>
      <c r="WUJ24" s="98"/>
      <c r="WUK24" s="98"/>
      <c r="WUL24" s="98"/>
      <c r="WUM24" s="98"/>
      <c r="WUN24" s="98"/>
      <c r="WUO24" s="98"/>
      <c r="WUP24" s="98"/>
      <c r="WUQ24" s="98"/>
      <c r="WUR24" s="98"/>
      <c r="WUS24" s="98"/>
      <c r="WUT24" s="98"/>
      <c r="WUU24" s="98"/>
      <c r="WUV24" s="98"/>
      <c r="WUW24" s="98"/>
      <c r="WUX24" s="98"/>
      <c r="WUY24" s="98"/>
      <c r="WUZ24" s="98"/>
      <c r="WVA24" s="98"/>
      <c r="WVB24" s="98"/>
      <c r="WVC24" s="98"/>
      <c r="WVD24" s="98"/>
      <c r="WVE24" s="98"/>
      <c r="WVF24" s="98"/>
      <c r="WVG24" s="98"/>
      <c r="WVH24" s="98"/>
      <c r="WVI24" s="98"/>
      <c r="WVJ24" s="98"/>
      <c r="WVK24" s="98"/>
      <c r="WVL24" s="98"/>
      <c r="WVM24" s="98"/>
      <c r="WVN24" s="98"/>
      <c r="WVO24" s="98"/>
      <c r="WVP24" s="98"/>
    </row>
    <row r="25" spans="1:16136" s="98" customFormat="1">
      <c r="A25" s="97"/>
      <c r="B25" s="164" t="s">
        <v>51</v>
      </c>
      <c r="C25" s="100">
        <v>4.5</v>
      </c>
      <c r="D25" s="100">
        <v>4</v>
      </c>
      <c r="E25" s="100">
        <v>4</v>
      </c>
      <c r="F25" s="100">
        <v>4</v>
      </c>
      <c r="G25" s="100">
        <v>4</v>
      </c>
      <c r="H25" s="100">
        <v>4</v>
      </c>
      <c r="I25" s="100">
        <v>4</v>
      </c>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01"/>
      <c r="EQ25" s="101"/>
      <c r="ER25" s="101"/>
      <c r="ES25" s="101"/>
      <c r="ET25" s="101"/>
      <c r="EU25" s="101"/>
      <c r="EV25" s="101"/>
      <c r="EW25" s="101"/>
      <c r="EX25" s="101"/>
      <c r="EY25" s="101"/>
      <c r="EZ25" s="101"/>
      <c r="FA25" s="101"/>
      <c r="FB25" s="101"/>
      <c r="FC25" s="101"/>
      <c r="FD25" s="101"/>
      <c r="FE25" s="101"/>
      <c r="FF25" s="101"/>
      <c r="FG25" s="101"/>
      <c r="FH25" s="101"/>
      <c r="FI25" s="101"/>
      <c r="FJ25" s="101"/>
      <c r="FK25" s="101"/>
      <c r="FL25" s="101"/>
      <c r="FM25" s="101"/>
      <c r="FN25" s="101"/>
      <c r="FO25" s="101"/>
      <c r="FP25" s="101"/>
      <c r="FQ25" s="101"/>
      <c r="FR25" s="101"/>
      <c r="FS25" s="101"/>
      <c r="FT25" s="101"/>
      <c r="FU25" s="101"/>
      <c r="FV25" s="101"/>
      <c r="FW25" s="101"/>
      <c r="FX25" s="101"/>
      <c r="FY25" s="101"/>
      <c r="FZ25" s="101"/>
      <c r="GA25" s="101"/>
      <c r="GB25" s="101"/>
      <c r="GC25" s="101"/>
      <c r="GD25" s="101"/>
      <c r="GE25" s="101"/>
      <c r="GF25" s="101"/>
      <c r="GG25" s="101"/>
      <c r="GH25" s="101"/>
      <c r="GI25" s="101"/>
      <c r="GJ25" s="101"/>
      <c r="GK25" s="101"/>
      <c r="GL25" s="101"/>
      <c r="GM25" s="101"/>
      <c r="GN25" s="101"/>
      <c r="GO25" s="101"/>
      <c r="GP25" s="101"/>
      <c r="GQ25" s="101"/>
      <c r="GR25" s="101"/>
      <c r="GS25" s="101"/>
      <c r="GT25" s="101"/>
      <c r="GU25" s="101"/>
      <c r="GV25" s="101"/>
      <c r="GW25" s="101"/>
      <c r="GX25" s="101"/>
      <c r="GY25" s="101"/>
      <c r="GZ25" s="101"/>
      <c r="HA25" s="101"/>
      <c r="HB25" s="101"/>
      <c r="HC25" s="101"/>
      <c r="HD25" s="101"/>
      <c r="HE25" s="101"/>
      <c r="HF25" s="101"/>
      <c r="HG25" s="101"/>
      <c r="HH25" s="101"/>
      <c r="HI25" s="101"/>
      <c r="HJ25" s="101"/>
      <c r="HK25" s="101"/>
      <c r="HL25" s="101"/>
      <c r="HM25" s="101"/>
      <c r="HN25" s="101"/>
      <c r="HO25" s="101"/>
      <c r="HP25" s="101"/>
      <c r="HQ25" s="101"/>
      <c r="HR25" s="101"/>
      <c r="HS25" s="101"/>
      <c r="HT25" s="101"/>
      <c r="HU25" s="101"/>
      <c r="HV25" s="101"/>
      <c r="HW25" s="101"/>
      <c r="HX25" s="101"/>
      <c r="HY25" s="101"/>
      <c r="HZ25" s="101"/>
      <c r="IA25" s="101"/>
      <c r="IB25" s="101"/>
      <c r="IC25" s="101"/>
      <c r="ID25" s="101"/>
      <c r="IE25" s="101"/>
      <c r="IF25" s="101"/>
      <c r="IG25" s="101"/>
      <c r="IH25" s="101"/>
      <c r="II25" s="101"/>
      <c r="IJ25" s="101"/>
      <c r="IK25" s="101"/>
      <c r="IL25" s="101"/>
      <c r="IM25" s="101"/>
      <c r="IN25" s="101"/>
      <c r="IO25" s="101"/>
      <c r="IP25" s="101"/>
      <c r="IQ25" s="101"/>
      <c r="IR25" s="101"/>
      <c r="IS25" s="101"/>
      <c r="IT25" s="101"/>
      <c r="IU25" s="101"/>
      <c r="IV25" s="101"/>
      <c r="IW25" s="101"/>
      <c r="IX25" s="101"/>
      <c r="IY25" s="101"/>
      <c r="IZ25" s="101"/>
      <c r="JA25" s="101"/>
      <c r="JB25" s="101"/>
      <c r="JC25" s="101"/>
      <c r="JD25" s="101"/>
      <c r="JE25" s="101"/>
      <c r="JF25" s="101"/>
      <c r="JG25" s="101"/>
      <c r="JH25" s="101"/>
      <c r="JI25" s="101"/>
      <c r="JJ25" s="101"/>
      <c r="JK25" s="101"/>
      <c r="JL25" s="101"/>
      <c r="JM25" s="101"/>
      <c r="JN25" s="101"/>
      <c r="JO25" s="101"/>
      <c r="JP25" s="101"/>
      <c r="JQ25" s="101"/>
      <c r="JR25" s="101"/>
      <c r="JS25" s="101"/>
      <c r="JT25" s="101"/>
      <c r="JU25" s="101"/>
      <c r="JV25" s="101"/>
      <c r="JW25" s="101"/>
      <c r="JX25" s="101"/>
      <c r="JY25" s="101"/>
      <c r="JZ25" s="101"/>
      <c r="KA25" s="101"/>
      <c r="KB25" s="101"/>
      <c r="KC25" s="101"/>
      <c r="KD25" s="101"/>
      <c r="KE25" s="101"/>
      <c r="KF25" s="101"/>
      <c r="KG25" s="101"/>
      <c r="KH25" s="101"/>
      <c r="KI25" s="101"/>
      <c r="KJ25" s="101"/>
      <c r="KK25" s="101"/>
      <c r="KL25" s="101"/>
      <c r="KM25" s="101"/>
      <c r="KN25" s="101"/>
      <c r="KO25" s="101"/>
      <c r="KP25" s="101"/>
      <c r="KQ25" s="101"/>
      <c r="KR25" s="101"/>
      <c r="KS25" s="101"/>
      <c r="KT25" s="101"/>
      <c r="KU25" s="101"/>
      <c r="KV25" s="101"/>
      <c r="KW25" s="101"/>
      <c r="KX25" s="101"/>
      <c r="KY25" s="101"/>
      <c r="KZ25" s="101"/>
      <c r="LA25" s="101"/>
      <c r="LB25" s="101"/>
      <c r="LC25" s="101"/>
      <c r="LD25" s="101"/>
      <c r="LE25" s="101"/>
      <c r="LF25" s="101"/>
      <c r="LG25" s="101"/>
      <c r="LH25" s="101"/>
      <c r="LI25" s="101"/>
      <c r="LJ25" s="101"/>
      <c r="LK25" s="101"/>
      <c r="LL25" s="101"/>
      <c r="LM25" s="101"/>
      <c r="LN25" s="101"/>
      <c r="LO25" s="101"/>
      <c r="LP25" s="101"/>
      <c r="LQ25" s="101"/>
      <c r="LR25" s="101"/>
      <c r="LS25" s="101"/>
      <c r="LT25" s="101"/>
      <c r="LU25" s="101"/>
      <c r="LV25" s="101"/>
      <c r="LW25" s="101"/>
      <c r="LX25" s="101"/>
      <c r="LY25" s="101"/>
      <c r="LZ25" s="101"/>
      <c r="MA25" s="101"/>
      <c r="MB25" s="101"/>
      <c r="MC25" s="101"/>
      <c r="MD25" s="101"/>
      <c r="ME25" s="101"/>
      <c r="MF25" s="101"/>
      <c r="MG25" s="101"/>
      <c r="MH25" s="101"/>
      <c r="MI25" s="101"/>
      <c r="MJ25" s="101"/>
      <c r="MK25" s="101"/>
      <c r="ML25" s="101"/>
      <c r="MM25" s="101"/>
      <c r="MN25" s="101"/>
      <c r="MO25" s="101"/>
      <c r="MP25" s="101"/>
      <c r="MQ25" s="101"/>
      <c r="MR25" s="101"/>
      <c r="MS25" s="101"/>
      <c r="MT25" s="101"/>
      <c r="MU25" s="101"/>
      <c r="MV25" s="101"/>
      <c r="MW25" s="101"/>
      <c r="MX25" s="101"/>
      <c r="MY25" s="101"/>
      <c r="MZ25" s="101"/>
      <c r="NA25" s="101"/>
      <c r="NB25" s="101"/>
      <c r="NC25" s="101"/>
      <c r="ND25" s="101"/>
      <c r="NE25" s="101"/>
      <c r="NF25" s="101"/>
      <c r="NG25" s="101"/>
      <c r="NH25" s="101"/>
      <c r="NI25" s="101"/>
      <c r="NJ25" s="101"/>
      <c r="NK25" s="101"/>
      <c r="NL25" s="101"/>
      <c r="NM25" s="101"/>
      <c r="NN25" s="101"/>
      <c r="NO25" s="101"/>
      <c r="NP25" s="101"/>
      <c r="NQ25" s="101"/>
      <c r="NR25" s="101"/>
      <c r="NS25" s="101"/>
      <c r="NT25" s="101"/>
      <c r="NU25" s="101"/>
      <c r="NV25" s="101"/>
      <c r="NW25" s="101"/>
      <c r="NX25" s="101"/>
      <c r="NY25" s="101"/>
      <c r="NZ25" s="101"/>
      <c r="OA25" s="101"/>
      <c r="OB25" s="101"/>
      <c r="OC25" s="101"/>
      <c r="OD25" s="101"/>
      <c r="OE25" s="101"/>
      <c r="OF25" s="101"/>
      <c r="OG25" s="101"/>
      <c r="OH25" s="101"/>
      <c r="OI25" s="101"/>
      <c r="OJ25" s="101"/>
      <c r="OK25" s="101"/>
      <c r="OL25" s="101"/>
      <c r="OM25" s="101"/>
      <c r="ON25" s="101"/>
      <c r="OO25" s="101"/>
      <c r="OP25" s="101"/>
      <c r="OQ25" s="101"/>
      <c r="OR25" s="101"/>
      <c r="OS25" s="101"/>
      <c r="OT25" s="101"/>
      <c r="OU25" s="101"/>
      <c r="OV25" s="101"/>
      <c r="OW25" s="101"/>
      <c r="OX25" s="101"/>
      <c r="OY25" s="101"/>
      <c r="OZ25" s="101"/>
      <c r="PA25" s="101"/>
      <c r="PB25" s="101"/>
      <c r="PC25" s="101"/>
      <c r="PD25" s="101"/>
      <c r="PE25" s="101"/>
      <c r="PF25" s="101"/>
      <c r="PG25" s="101"/>
      <c r="PH25" s="101"/>
      <c r="PI25" s="101"/>
      <c r="PJ25" s="101"/>
      <c r="PK25" s="101"/>
      <c r="PL25" s="101"/>
      <c r="PM25" s="101"/>
      <c r="PN25" s="101"/>
      <c r="PO25" s="101"/>
      <c r="PP25" s="101"/>
      <c r="PQ25" s="101"/>
      <c r="PR25" s="101"/>
      <c r="PS25" s="101"/>
      <c r="PT25" s="101"/>
      <c r="PU25" s="101"/>
      <c r="PV25" s="101"/>
      <c r="PW25" s="101"/>
      <c r="PX25" s="101"/>
      <c r="PY25" s="101"/>
      <c r="PZ25" s="101"/>
      <c r="QA25" s="101"/>
      <c r="QB25" s="101"/>
      <c r="QC25" s="101"/>
      <c r="QD25" s="101"/>
      <c r="QE25" s="101"/>
      <c r="QF25" s="101"/>
      <c r="QG25" s="101"/>
      <c r="QH25" s="101"/>
      <c r="QI25" s="101"/>
      <c r="QJ25" s="101"/>
      <c r="QK25" s="101"/>
      <c r="QL25" s="101"/>
      <c r="QM25" s="101"/>
      <c r="QN25" s="101"/>
      <c r="QO25" s="101"/>
      <c r="QP25" s="101"/>
      <c r="QQ25" s="101"/>
      <c r="QR25" s="101"/>
      <c r="QS25" s="101"/>
      <c r="QT25" s="101"/>
      <c r="QU25" s="101"/>
      <c r="QV25" s="101"/>
      <c r="QW25" s="101"/>
      <c r="QX25" s="101"/>
      <c r="QY25" s="101"/>
      <c r="QZ25" s="101"/>
      <c r="RA25" s="101"/>
      <c r="RB25" s="101"/>
      <c r="RC25" s="101"/>
      <c r="RD25" s="101"/>
      <c r="RE25" s="101"/>
      <c r="RF25" s="101"/>
      <c r="RG25" s="101"/>
      <c r="RH25" s="101"/>
      <c r="RI25" s="101"/>
      <c r="RJ25" s="101"/>
      <c r="RK25" s="101"/>
      <c r="RL25" s="101"/>
      <c r="RM25" s="101"/>
      <c r="RN25" s="101"/>
      <c r="RO25" s="101"/>
      <c r="RP25" s="101"/>
      <c r="RQ25" s="101"/>
      <c r="RR25" s="101"/>
      <c r="RS25" s="101"/>
      <c r="RT25" s="101"/>
      <c r="RU25" s="101"/>
      <c r="RV25" s="101"/>
      <c r="RW25" s="101"/>
      <c r="RX25" s="101"/>
      <c r="RY25" s="101"/>
      <c r="RZ25" s="101"/>
      <c r="SA25" s="101"/>
      <c r="SB25" s="101"/>
      <c r="SC25" s="101"/>
      <c r="SD25" s="101"/>
      <c r="SE25" s="101"/>
      <c r="SF25" s="101"/>
      <c r="SG25" s="101"/>
      <c r="SH25" s="101"/>
      <c r="SI25" s="101"/>
      <c r="SJ25" s="101"/>
      <c r="SK25" s="101"/>
      <c r="SL25" s="101"/>
      <c r="SM25" s="101"/>
      <c r="SN25" s="101"/>
      <c r="SO25" s="101"/>
      <c r="SP25" s="101"/>
      <c r="SQ25" s="101"/>
      <c r="SR25" s="101"/>
      <c r="SS25" s="101"/>
      <c r="ST25" s="101"/>
      <c r="SU25" s="101"/>
      <c r="SV25" s="101"/>
      <c r="SW25" s="101"/>
      <c r="SX25" s="101"/>
      <c r="SY25" s="101"/>
      <c r="SZ25" s="101"/>
      <c r="TA25" s="101"/>
      <c r="TB25" s="101"/>
      <c r="TC25" s="101"/>
      <c r="TD25" s="101"/>
      <c r="TE25" s="101"/>
      <c r="TF25" s="101"/>
      <c r="TG25" s="101"/>
      <c r="TH25" s="101"/>
      <c r="TI25" s="101"/>
      <c r="TJ25" s="101"/>
      <c r="TK25" s="101"/>
      <c r="TL25" s="101"/>
      <c r="TM25" s="101"/>
      <c r="TN25" s="101"/>
      <c r="TO25" s="101"/>
      <c r="TP25" s="101"/>
      <c r="TQ25" s="101"/>
      <c r="TR25" s="101"/>
      <c r="TS25" s="101"/>
      <c r="TT25" s="101"/>
      <c r="TU25" s="101"/>
      <c r="TV25" s="101"/>
      <c r="TW25" s="101"/>
      <c r="TX25" s="101"/>
      <c r="TY25" s="101"/>
      <c r="TZ25" s="101"/>
      <c r="UA25" s="101"/>
      <c r="UB25" s="101"/>
      <c r="UC25" s="101"/>
      <c r="UD25" s="101"/>
      <c r="UE25" s="101"/>
      <c r="UF25" s="101"/>
      <c r="UG25" s="101"/>
      <c r="UH25" s="101"/>
      <c r="UI25" s="101"/>
      <c r="UJ25" s="101"/>
      <c r="UK25" s="101"/>
      <c r="UL25" s="101"/>
      <c r="UM25" s="101"/>
      <c r="UN25" s="101"/>
      <c r="UO25" s="101"/>
      <c r="UP25" s="101"/>
      <c r="UQ25" s="101"/>
      <c r="UR25" s="101"/>
      <c r="US25" s="101"/>
      <c r="UT25" s="101"/>
      <c r="UU25" s="101"/>
      <c r="UV25" s="101"/>
      <c r="UW25" s="101"/>
      <c r="UX25" s="101"/>
      <c r="UY25" s="101"/>
      <c r="UZ25" s="101"/>
      <c r="VA25" s="101"/>
      <c r="VB25" s="101"/>
      <c r="VC25" s="101"/>
      <c r="VD25" s="101"/>
      <c r="VE25" s="101"/>
      <c r="VF25" s="101"/>
      <c r="VG25" s="101"/>
      <c r="VH25" s="101"/>
      <c r="VI25" s="101"/>
      <c r="VJ25" s="101"/>
      <c r="VK25" s="101"/>
      <c r="VL25" s="101"/>
      <c r="VM25" s="101"/>
      <c r="VN25" s="101"/>
      <c r="VO25" s="101"/>
      <c r="VP25" s="101"/>
      <c r="VQ25" s="101"/>
      <c r="VR25" s="101"/>
      <c r="VS25" s="101"/>
      <c r="VT25" s="101"/>
      <c r="VU25" s="101"/>
      <c r="VV25" s="101"/>
      <c r="VW25" s="101"/>
      <c r="VX25" s="101"/>
      <c r="VY25" s="101"/>
      <c r="VZ25" s="101"/>
      <c r="WA25" s="101"/>
      <c r="WB25" s="101"/>
      <c r="WC25" s="101"/>
      <c r="WD25" s="101"/>
      <c r="WE25" s="101"/>
      <c r="WF25" s="101"/>
      <c r="WG25" s="101"/>
      <c r="WH25" s="101"/>
      <c r="WI25" s="101"/>
      <c r="WJ25" s="101"/>
      <c r="WK25" s="101"/>
      <c r="WL25" s="101"/>
      <c r="WM25" s="101"/>
      <c r="WN25" s="101"/>
      <c r="WO25" s="101"/>
      <c r="WP25" s="101"/>
      <c r="WQ25" s="101"/>
      <c r="WR25" s="101"/>
      <c r="WS25" s="101"/>
      <c r="WT25" s="101"/>
      <c r="WU25" s="101"/>
      <c r="WV25" s="101"/>
      <c r="WW25" s="101"/>
      <c r="WX25" s="101"/>
      <c r="WY25" s="101"/>
      <c r="WZ25" s="101"/>
      <c r="XA25" s="101"/>
      <c r="XB25" s="101"/>
      <c r="XC25" s="101"/>
      <c r="XD25" s="101"/>
      <c r="XE25" s="101"/>
      <c r="XF25" s="101"/>
      <c r="XG25" s="101"/>
      <c r="XH25" s="101"/>
      <c r="XI25" s="101"/>
      <c r="XJ25" s="101"/>
      <c r="XK25" s="101"/>
      <c r="XL25" s="101"/>
      <c r="XM25" s="101"/>
      <c r="XN25" s="101"/>
      <c r="XO25" s="101"/>
      <c r="XP25" s="101"/>
      <c r="XQ25" s="101"/>
      <c r="XR25" s="101"/>
      <c r="XS25" s="101"/>
      <c r="XT25" s="101"/>
      <c r="XU25" s="101"/>
      <c r="XV25" s="101"/>
      <c r="XW25" s="101"/>
      <c r="XX25" s="101"/>
      <c r="XY25" s="101"/>
      <c r="XZ25" s="101"/>
      <c r="YA25" s="101"/>
      <c r="YB25" s="101"/>
      <c r="YC25" s="101"/>
      <c r="YD25" s="101"/>
      <c r="YE25" s="101"/>
      <c r="YF25" s="101"/>
      <c r="YG25" s="101"/>
      <c r="YH25" s="101"/>
      <c r="YI25" s="101"/>
      <c r="YJ25" s="101"/>
      <c r="YK25" s="101"/>
      <c r="YL25" s="101"/>
      <c r="YM25" s="101"/>
      <c r="YN25" s="101"/>
      <c r="YO25" s="101"/>
      <c r="YP25" s="101"/>
      <c r="YQ25" s="101"/>
      <c r="YR25" s="101"/>
      <c r="YS25" s="101"/>
      <c r="YT25" s="101"/>
      <c r="YU25" s="101"/>
      <c r="YV25" s="101"/>
      <c r="YW25" s="101"/>
      <c r="YX25" s="101"/>
      <c r="YY25" s="101"/>
      <c r="YZ25" s="101"/>
      <c r="ZA25" s="101"/>
      <c r="ZB25" s="101"/>
      <c r="ZC25" s="101"/>
      <c r="ZD25" s="101"/>
      <c r="ZE25" s="101"/>
      <c r="ZF25" s="101"/>
      <c r="ZG25" s="101"/>
      <c r="ZH25" s="101"/>
      <c r="ZI25" s="101"/>
      <c r="ZJ25" s="101"/>
      <c r="ZK25" s="101"/>
      <c r="ZL25" s="101"/>
      <c r="ZM25" s="101"/>
      <c r="ZN25" s="101"/>
      <c r="ZO25" s="101"/>
      <c r="ZP25" s="101"/>
      <c r="ZQ25" s="101"/>
      <c r="ZR25" s="101"/>
      <c r="ZS25" s="101"/>
      <c r="ZT25" s="101"/>
      <c r="ZU25" s="101"/>
      <c r="ZV25" s="101"/>
      <c r="ZW25" s="101"/>
      <c r="ZX25" s="101"/>
      <c r="ZY25" s="101"/>
      <c r="ZZ25" s="101"/>
      <c r="AAA25" s="101"/>
      <c r="AAB25" s="101"/>
      <c r="AAC25" s="101"/>
      <c r="AAD25" s="101"/>
      <c r="AAE25" s="101"/>
      <c r="AAF25" s="101"/>
      <c r="AAG25" s="101"/>
      <c r="AAH25" s="101"/>
      <c r="AAI25" s="101"/>
      <c r="AAJ25" s="101"/>
      <c r="AAK25" s="101"/>
      <c r="AAL25" s="101"/>
      <c r="AAM25" s="101"/>
      <c r="AAN25" s="101"/>
      <c r="AAO25" s="101"/>
      <c r="AAP25" s="101"/>
      <c r="AAQ25" s="101"/>
      <c r="AAR25" s="101"/>
      <c r="AAS25" s="101"/>
      <c r="AAT25" s="101"/>
      <c r="AAU25" s="101"/>
      <c r="AAV25" s="101"/>
      <c r="AAW25" s="101"/>
      <c r="AAX25" s="101"/>
      <c r="AAY25" s="101"/>
      <c r="AAZ25" s="101"/>
      <c r="ABA25" s="101"/>
      <c r="ABB25" s="101"/>
      <c r="ABC25" s="101"/>
      <c r="ABD25" s="101"/>
      <c r="ABE25" s="101"/>
      <c r="ABF25" s="101"/>
      <c r="ABG25" s="101"/>
      <c r="ABH25" s="101"/>
      <c r="ABI25" s="101"/>
      <c r="ABJ25" s="101"/>
      <c r="ABK25" s="101"/>
      <c r="ABL25" s="101"/>
      <c r="ABM25" s="101"/>
      <c r="ABN25" s="101"/>
      <c r="ABO25" s="101"/>
      <c r="ABP25" s="101"/>
      <c r="ABQ25" s="101"/>
      <c r="ABR25" s="101"/>
      <c r="ABS25" s="101"/>
      <c r="ABT25" s="101"/>
      <c r="ABU25" s="101"/>
      <c r="ABV25" s="101"/>
      <c r="ABW25" s="101"/>
      <c r="ABX25" s="101"/>
      <c r="ABY25" s="101"/>
      <c r="ABZ25" s="101"/>
      <c r="ACA25" s="101"/>
      <c r="ACB25" s="101"/>
      <c r="ACC25" s="101"/>
      <c r="ACD25" s="101"/>
      <c r="ACE25" s="101"/>
      <c r="ACF25" s="101"/>
      <c r="ACG25" s="101"/>
      <c r="ACH25" s="101"/>
      <c r="ACI25" s="101"/>
      <c r="ACJ25" s="101"/>
      <c r="ACK25" s="101"/>
      <c r="ACL25" s="101"/>
      <c r="ACM25" s="101"/>
      <c r="ACN25" s="101"/>
      <c r="ACO25" s="101"/>
      <c r="ACP25" s="101"/>
      <c r="ACQ25" s="101"/>
      <c r="ACR25" s="101"/>
      <c r="ACS25" s="101"/>
      <c r="ACT25" s="101"/>
      <c r="ACU25" s="101"/>
      <c r="ACV25" s="101"/>
      <c r="ACW25" s="101"/>
      <c r="ACX25" s="101"/>
      <c r="ACY25" s="101"/>
      <c r="ACZ25" s="101"/>
      <c r="ADA25" s="101"/>
      <c r="ADB25" s="101"/>
      <c r="ADC25" s="101"/>
      <c r="ADD25" s="101"/>
      <c r="ADE25" s="101"/>
      <c r="ADF25" s="101"/>
      <c r="ADG25" s="101"/>
      <c r="ADH25" s="101"/>
      <c r="ADI25" s="101"/>
      <c r="ADJ25" s="101"/>
      <c r="ADK25" s="101"/>
      <c r="ADL25" s="101"/>
      <c r="ADM25" s="101"/>
      <c r="ADN25" s="101"/>
      <c r="ADO25" s="101"/>
      <c r="ADP25" s="101"/>
      <c r="ADQ25" s="101"/>
      <c r="ADR25" s="101"/>
      <c r="ADS25" s="101"/>
      <c r="ADT25" s="101"/>
      <c r="ADU25" s="101"/>
      <c r="ADV25" s="101"/>
      <c r="ADW25" s="101"/>
      <c r="ADX25" s="101"/>
      <c r="ADY25" s="101"/>
      <c r="ADZ25" s="101"/>
      <c r="AEA25" s="101"/>
      <c r="AEB25" s="101"/>
      <c r="AEC25" s="101"/>
      <c r="AED25" s="101"/>
      <c r="AEE25" s="101"/>
      <c r="AEF25" s="101"/>
      <c r="AEG25" s="101"/>
      <c r="AEH25" s="101"/>
      <c r="AEI25" s="101"/>
      <c r="AEJ25" s="101"/>
      <c r="AEK25" s="101"/>
      <c r="AEL25" s="101"/>
      <c r="AEM25" s="101"/>
      <c r="AEN25" s="101"/>
      <c r="AEO25" s="101"/>
      <c r="AEP25" s="101"/>
      <c r="AEQ25" s="101"/>
      <c r="AER25" s="101"/>
      <c r="AES25" s="101"/>
      <c r="AET25" s="101"/>
      <c r="AEU25" s="101"/>
      <c r="AEV25" s="101"/>
      <c r="AEW25" s="101"/>
      <c r="AEX25" s="101"/>
      <c r="AEY25" s="101"/>
      <c r="AEZ25" s="101"/>
      <c r="AFA25" s="101"/>
      <c r="AFB25" s="101"/>
      <c r="AFC25" s="101"/>
      <c r="AFD25" s="101"/>
      <c r="AFE25" s="101"/>
      <c r="AFF25" s="101"/>
      <c r="AFG25" s="101"/>
      <c r="AFH25" s="101"/>
      <c r="AFI25" s="101"/>
      <c r="AFJ25" s="101"/>
      <c r="AFK25" s="101"/>
      <c r="AFL25" s="101"/>
      <c r="AFM25" s="101"/>
      <c r="AFN25" s="101"/>
      <c r="AFO25" s="101"/>
      <c r="AFP25" s="101"/>
      <c r="AFQ25" s="101"/>
      <c r="AFR25" s="101"/>
      <c r="AFS25" s="101"/>
      <c r="AFT25" s="101"/>
      <c r="AFU25" s="101"/>
      <c r="AFV25" s="101"/>
      <c r="AFW25" s="101"/>
      <c r="AFX25" s="101"/>
      <c r="AFY25" s="101"/>
      <c r="AFZ25" s="101"/>
      <c r="AGA25" s="101"/>
      <c r="AGB25" s="101"/>
      <c r="AGC25" s="101"/>
      <c r="AGD25" s="101"/>
      <c r="AGE25" s="101"/>
      <c r="AGF25" s="101"/>
      <c r="AGG25" s="101"/>
      <c r="AGH25" s="101"/>
      <c r="AGI25" s="101"/>
      <c r="AGJ25" s="101"/>
      <c r="AGK25" s="101"/>
      <c r="AGL25" s="101"/>
      <c r="AGM25" s="101"/>
      <c r="AGN25" s="101"/>
      <c r="AGO25" s="101"/>
      <c r="AGP25" s="101"/>
      <c r="AGQ25" s="101"/>
      <c r="AGR25" s="101"/>
      <c r="AGS25" s="101"/>
      <c r="AGT25" s="101"/>
      <c r="AGU25" s="101"/>
      <c r="AGV25" s="101"/>
      <c r="AGW25" s="101"/>
      <c r="AGX25" s="101"/>
      <c r="AGY25" s="101"/>
      <c r="AGZ25" s="101"/>
      <c r="AHA25" s="101"/>
      <c r="AHB25" s="101"/>
      <c r="AHC25" s="101"/>
      <c r="AHD25" s="101"/>
      <c r="AHE25" s="101"/>
      <c r="AHF25" s="101"/>
      <c r="AHG25" s="101"/>
      <c r="AHH25" s="101"/>
      <c r="AHI25" s="101"/>
      <c r="AHJ25" s="101"/>
      <c r="AHK25" s="101"/>
      <c r="AHL25" s="101"/>
      <c r="AHM25" s="101"/>
      <c r="AHN25" s="101"/>
      <c r="AHO25" s="101"/>
      <c r="AHP25" s="101"/>
      <c r="AHQ25" s="101"/>
      <c r="AHR25" s="101"/>
      <c r="AHS25" s="101"/>
      <c r="AHT25" s="101"/>
      <c r="AHU25" s="101"/>
      <c r="AHV25" s="101"/>
      <c r="AHW25" s="101"/>
      <c r="AHX25" s="101"/>
      <c r="AHY25" s="101"/>
      <c r="AHZ25" s="101"/>
      <c r="AIA25" s="101"/>
      <c r="AIB25" s="101"/>
      <c r="AIC25" s="101"/>
      <c r="AID25" s="101"/>
      <c r="AIE25" s="101"/>
      <c r="AIF25" s="101"/>
      <c r="AIG25" s="101"/>
      <c r="AIH25" s="101"/>
      <c r="AII25" s="101"/>
      <c r="AIJ25" s="101"/>
      <c r="AIK25" s="101"/>
      <c r="AIL25" s="101"/>
      <c r="AIM25" s="101"/>
      <c r="AIN25" s="101"/>
      <c r="AIO25" s="101"/>
      <c r="AIP25" s="101"/>
      <c r="AIQ25" s="101"/>
      <c r="AIR25" s="101"/>
      <c r="AIS25" s="101"/>
      <c r="AIT25" s="101"/>
      <c r="AIU25" s="101"/>
      <c r="AIV25" s="101"/>
      <c r="AIW25" s="101"/>
      <c r="AIX25" s="101"/>
      <c r="AIY25" s="101"/>
      <c r="AIZ25" s="101"/>
      <c r="AJA25" s="101"/>
      <c r="AJB25" s="101"/>
      <c r="AJC25" s="101"/>
      <c r="AJD25" s="101"/>
      <c r="AJE25" s="101"/>
      <c r="AJF25" s="101"/>
      <c r="AJG25" s="101"/>
      <c r="AJH25" s="101"/>
      <c r="AJI25" s="101"/>
      <c r="AJJ25" s="101"/>
      <c r="AJK25" s="101"/>
      <c r="AJL25" s="101"/>
      <c r="AJM25" s="101"/>
      <c r="AJN25" s="101"/>
      <c r="AJO25" s="101"/>
      <c r="AJP25" s="101"/>
      <c r="AJQ25" s="101"/>
      <c r="AJR25" s="101"/>
      <c r="AJS25" s="101"/>
      <c r="AJT25" s="101"/>
      <c r="AJU25" s="101"/>
      <c r="AJV25" s="101"/>
      <c r="AJW25" s="101"/>
      <c r="AJX25" s="101"/>
      <c r="AJY25" s="101"/>
      <c r="AJZ25" s="101"/>
      <c r="AKA25" s="101"/>
      <c r="AKB25" s="101"/>
      <c r="AKC25" s="101"/>
      <c r="AKD25" s="101"/>
      <c r="AKE25" s="101"/>
      <c r="AKF25" s="101"/>
      <c r="AKG25" s="101"/>
      <c r="AKH25" s="101"/>
      <c r="AKI25" s="101"/>
      <c r="AKJ25" s="101"/>
      <c r="AKK25" s="101"/>
      <c r="AKL25" s="101"/>
      <c r="AKM25" s="101"/>
      <c r="AKN25" s="101"/>
      <c r="AKO25" s="101"/>
      <c r="AKP25" s="101"/>
      <c r="AKQ25" s="101"/>
      <c r="AKR25" s="101"/>
      <c r="AKS25" s="101"/>
      <c r="AKT25" s="101"/>
      <c r="AKU25" s="101"/>
      <c r="AKV25" s="101"/>
      <c r="AKW25" s="101"/>
      <c r="AKX25" s="101"/>
      <c r="AKY25" s="101"/>
      <c r="AKZ25" s="101"/>
      <c r="ALA25" s="101"/>
      <c r="ALB25" s="101"/>
      <c r="ALC25" s="101"/>
      <c r="ALD25" s="101"/>
      <c r="ALE25" s="101"/>
      <c r="ALF25" s="101"/>
      <c r="ALG25" s="101"/>
      <c r="ALH25" s="101"/>
      <c r="ALI25" s="101"/>
      <c r="ALJ25" s="101"/>
      <c r="ALK25" s="101"/>
      <c r="ALL25" s="101"/>
      <c r="ALM25" s="101"/>
      <c r="ALN25" s="101"/>
      <c r="ALO25" s="101"/>
      <c r="ALP25" s="101"/>
      <c r="ALQ25" s="101"/>
      <c r="ALR25" s="101"/>
      <c r="ALS25" s="101"/>
      <c r="ALT25" s="101"/>
      <c r="ALU25" s="101"/>
      <c r="ALV25" s="101"/>
      <c r="ALW25" s="101"/>
      <c r="ALX25" s="101"/>
      <c r="ALY25" s="101"/>
      <c r="ALZ25" s="101"/>
      <c r="AMA25" s="101"/>
      <c r="AMB25" s="101"/>
      <c r="AMC25" s="101"/>
      <c r="AMD25" s="101"/>
      <c r="AME25" s="101"/>
      <c r="AMF25" s="101"/>
      <c r="AMG25" s="101"/>
      <c r="AMH25" s="101"/>
      <c r="AMI25" s="101"/>
      <c r="AMJ25" s="101"/>
      <c r="AMK25" s="101"/>
      <c r="AML25" s="101"/>
      <c r="AMM25" s="101"/>
      <c r="AMN25" s="101"/>
      <c r="AMO25" s="101"/>
      <c r="AMP25" s="101"/>
      <c r="AMQ25" s="101"/>
      <c r="AMR25" s="101"/>
      <c r="AMS25" s="101"/>
      <c r="AMT25" s="101"/>
      <c r="AMU25" s="101"/>
      <c r="AMV25" s="101"/>
      <c r="AMW25" s="101"/>
      <c r="AMX25" s="101"/>
      <c r="AMY25" s="101"/>
      <c r="AMZ25" s="101"/>
      <c r="ANA25" s="101"/>
      <c r="ANB25" s="101"/>
      <c r="ANC25" s="101"/>
      <c r="AND25" s="101"/>
      <c r="ANE25" s="101"/>
      <c r="ANF25" s="101"/>
      <c r="ANG25" s="101"/>
      <c r="ANH25" s="101"/>
      <c r="ANI25" s="101"/>
      <c r="ANJ25" s="101"/>
      <c r="ANK25" s="101"/>
      <c r="ANL25" s="101"/>
      <c r="ANM25" s="101"/>
      <c r="ANN25" s="101"/>
      <c r="ANO25" s="101"/>
      <c r="ANP25" s="101"/>
      <c r="ANQ25" s="101"/>
      <c r="ANR25" s="101"/>
      <c r="ANS25" s="101"/>
      <c r="ANT25" s="101"/>
      <c r="ANU25" s="101"/>
      <c r="ANV25" s="101"/>
      <c r="ANW25" s="101"/>
      <c r="ANX25" s="101"/>
      <c r="ANY25" s="101"/>
      <c r="ANZ25" s="101"/>
      <c r="AOA25" s="101"/>
      <c r="AOB25" s="101"/>
      <c r="AOC25" s="101"/>
      <c r="AOD25" s="101"/>
      <c r="AOE25" s="101"/>
      <c r="AOF25" s="101"/>
      <c r="AOG25" s="101"/>
      <c r="AOH25" s="101"/>
      <c r="AOI25" s="101"/>
      <c r="AOJ25" s="101"/>
      <c r="AOK25" s="101"/>
      <c r="AOL25" s="101"/>
      <c r="AOM25" s="101"/>
      <c r="AON25" s="101"/>
      <c r="AOO25" s="101"/>
      <c r="AOP25" s="101"/>
      <c r="AOQ25" s="101"/>
      <c r="AOR25" s="101"/>
      <c r="AOS25" s="101"/>
      <c r="AOT25" s="101"/>
      <c r="AOU25" s="101"/>
      <c r="AOV25" s="101"/>
      <c r="AOW25" s="101"/>
      <c r="AOX25" s="101"/>
      <c r="AOY25" s="101"/>
      <c r="AOZ25" s="101"/>
      <c r="APA25" s="101"/>
      <c r="APB25" s="101"/>
      <c r="APC25" s="101"/>
      <c r="APD25" s="101"/>
      <c r="APE25" s="101"/>
      <c r="APF25" s="101"/>
      <c r="APG25" s="101"/>
      <c r="APH25" s="101"/>
      <c r="API25" s="101"/>
      <c r="APJ25" s="101"/>
      <c r="APK25" s="101"/>
      <c r="APL25" s="101"/>
      <c r="APM25" s="101"/>
      <c r="APN25" s="101"/>
      <c r="APO25" s="101"/>
      <c r="APP25" s="101"/>
      <c r="APQ25" s="101"/>
      <c r="APR25" s="101"/>
      <c r="APS25" s="101"/>
      <c r="APT25" s="101"/>
      <c r="APU25" s="101"/>
      <c r="APV25" s="101"/>
      <c r="APW25" s="101"/>
      <c r="APX25" s="101"/>
      <c r="APY25" s="101"/>
      <c r="APZ25" s="101"/>
      <c r="AQA25" s="101"/>
      <c r="AQB25" s="101"/>
      <c r="AQC25" s="101"/>
      <c r="AQD25" s="101"/>
      <c r="AQE25" s="101"/>
      <c r="AQF25" s="101"/>
      <c r="AQG25" s="101"/>
      <c r="AQH25" s="101"/>
      <c r="AQI25" s="101"/>
      <c r="AQJ25" s="101"/>
      <c r="AQK25" s="101"/>
      <c r="AQL25" s="101"/>
      <c r="AQM25" s="101"/>
      <c r="AQN25" s="101"/>
      <c r="AQO25" s="101"/>
      <c r="AQP25" s="101"/>
      <c r="AQQ25" s="101"/>
      <c r="AQR25" s="101"/>
      <c r="AQS25" s="101"/>
      <c r="AQT25" s="101"/>
      <c r="AQU25" s="101"/>
      <c r="AQV25" s="101"/>
      <c r="AQW25" s="101"/>
      <c r="AQX25" s="101"/>
      <c r="AQY25" s="101"/>
      <c r="AQZ25" s="101"/>
      <c r="ARA25" s="101"/>
      <c r="ARB25" s="101"/>
      <c r="ARC25" s="101"/>
      <c r="ARD25" s="101"/>
      <c r="ARE25" s="101"/>
      <c r="ARF25" s="101"/>
      <c r="ARG25" s="101"/>
      <c r="ARH25" s="101"/>
      <c r="ARI25" s="101"/>
      <c r="ARJ25" s="101"/>
      <c r="ARK25" s="101"/>
      <c r="ARL25" s="101"/>
      <c r="ARM25" s="101"/>
      <c r="ARN25" s="101"/>
      <c r="ARO25" s="101"/>
      <c r="ARP25" s="101"/>
      <c r="ARQ25" s="101"/>
      <c r="ARR25" s="101"/>
      <c r="ARS25" s="101"/>
      <c r="ART25" s="101"/>
      <c r="ARU25" s="101"/>
      <c r="ARV25" s="101"/>
      <c r="ARW25" s="101"/>
      <c r="ARX25" s="101"/>
      <c r="ARY25" s="101"/>
      <c r="ARZ25" s="101"/>
      <c r="ASA25" s="101"/>
      <c r="ASB25" s="101"/>
      <c r="ASC25" s="101"/>
      <c r="ASD25" s="101"/>
      <c r="ASE25" s="101"/>
      <c r="ASF25" s="101"/>
      <c r="ASG25" s="101"/>
      <c r="ASH25" s="101"/>
      <c r="ASI25" s="101"/>
      <c r="ASJ25" s="101"/>
      <c r="ASK25" s="101"/>
      <c r="ASL25" s="101"/>
      <c r="ASM25" s="101"/>
      <c r="ASN25" s="101"/>
      <c r="ASO25" s="101"/>
      <c r="ASP25" s="101"/>
      <c r="ASQ25" s="101"/>
      <c r="ASR25" s="101"/>
      <c r="ASS25" s="101"/>
      <c r="AST25" s="101"/>
      <c r="ASU25" s="101"/>
      <c r="ASV25" s="101"/>
      <c r="ASW25" s="101"/>
      <c r="ASX25" s="101"/>
      <c r="ASY25" s="101"/>
      <c r="ASZ25" s="101"/>
      <c r="ATA25" s="101"/>
      <c r="ATB25" s="101"/>
      <c r="ATC25" s="101"/>
      <c r="ATD25" s="101"/>
      <c r="ATE25" s="101"/>
      <c r="ATF25" s="101"/>
      <c r="ATG25" s="101"/>
      <c r="ATH25" s="101"/>
      <c r="ATI25" s="101"/>
      <c r="ATJ25" s="101"/>
      <c r="ATK25" s="101"/>
      <c r="ATL25" s="101"/>
      <c r="ATM25" s="101"/>
      <c r="ATN25" s="101"/>
      <c r="ATO25" s="101"/>
      <c r="ATP25" s="101"/>
      <c r="ATQ25" s="101"/>
      <c r="ATR25" s="101"/>
      <c r="ATS25" s="101"/>
      <c r="ATT25" s="101"/>
      <c r="ATU25" s="101"/>
      <c r="ATV25" s="101"/>
      <c r="ATW25" s="101"/>
      <c r="ATX25" s="101"/>
      <c r="ATY25" s="101"/>
      <c r="ATZ25" s="101"/>
      <c r="AUA25" s="101"/>
      <c r="AUB25" s="101"/>
      <c r="AUC25" s="101"/>
      <c r="AUD25" s="101"/>
      <c r="AUE25" s="101"/>
      <c r="AUF25" s="101"/>
      <c r="AUG25" s="101"/>
      <c r="AUH25" s="101"/>
      <c r="AUI25" s="101"/>
      <c r="AUJ25" s="101"/>
      <c r="AUK25" s="101"/>
      <c r="AUL25" s="101"/>
      <c r="AUM25" s="101"/>
      <c r="AUN25" s="101"/>
      <c r="AUO25" s="101"/>
      <c r="AUP25" s="101"/>
      <c r="AUQ25" s="101"/>
      <c r="AUR25" s="101"/>
      <c r="AUS25" s="101"/>
      <c r="AUT25" s="101"/>
      <c r="AUU25" s="101"/>
      <c r="AUV25" s="101"/>
      <c r="AUW25" s="101"/>
      <c r="AUX25" s="101"/>
      <c r="AUY25" s="101"/>
      <c r="AUZ25" s="101"/>
      <c r="AVA25" s="101"/>
      <c r="AVB25" s="101"/>
      <c r="AVC25" s="101"/>
      <c r="AVD25" s="101"/>
      <c r="AVE25" s="101"/>
      <c r="AVF25" s="101"/>
      <c r="AVG25" s="101"/>
      <c r="AVH25" s="101"/>
      <c r="AVI25" s="101"/>
      <c r="AVJ25" s="101"/>
      <c r="AVK25" s="101"/>
      <c r="AVL25" s="101"/>
      <c r="AVM25" s="101"/>
      <c r="AVN25" s="101"/>
      <c r="AVO25" s="101"/>
      <c r="AVP25" s="101"/>
      <c r="AVQ25" s="101"/>
      <c r="AVR25" s="101"/>
      <c r="AVS25" s="101"/>
      <c r="AVT25" s="101"/>
      <c r="AVU25" s="101"/>
      <c r="AVV25" s="101"/>
      <c r="AVW25" s="101"/>
      <c r="AVX25" s="101"/>
      <c r="AVY25" s="101"/>
      <c r="AVZ25" s="101"/>
      <c r="AWA25" s="101"/>
      <c r="AWB25" s="101"/>
      <c r="AWC25" s="101"/>
      <c r="AWD25" s="101"/>
      <c r="AWE25" s="101"/>
      <c r="AWF25" s="101"/>
      <c r="AWG25" s="101"/>
      <c r="AWH25" s="101"/>
      <c r="AWI25" s="101"/>
      <c r="AWJ25" s="101"/>
      <c r="AWK25" s="101"/>
      <c r="AWL25" s="101"/>
      <c r="AWM25" s="101"/>
      <c r="AWN25" s="101"/>
      <c r="AWO25" s="101"/>
      <c r="AWP25" s="101"/>
      <c r="AWQ25" s="101"/>
      <c r="AWR25" s="101"/>
      <c r="AWS25" s="101"/>
      <c r="AWT25" s="101"/>
      <c r="AWU25" s="101"/>
      <c r="AWV25" s="101"/>
      <c r="AWW25" s="101"/>
      <c r="AWX25" s="101"/>
      <c r="AWY25" s="101"/>
      <c r="AWZ25" s="101"/>
      <c r="AXA25" s="101"/>
      <c r="AXB25" s="101"/>
      <c r="AXC25" s="101"/>
      <c r="AXD25" s="101"/>
      <c r="AXE25" s="101"/>
      <c r="AXF25" s="101"/>
      <c r="AXG25" s="101"/>
      <c r="AXH25" s="101"/>
      <c r="AXI25" s="101"/>
      <c r="AXJ25" s="101"/>
      <c r="AXK25" s="101"/>
      <c r="AXL25" s="101"/>
      <c r="AXM25" s="101"/>
      <c r="AXN25" s="101"/>
      <c r="AXO25" s="101"/>
      <c r="AXP25" s="101"/>
      <c r="AXQ25" s="101"/>
      <c r="AXR25" s="101"/>
      <c r="AXS25" s="101"/>
      <c r="AXT25" s="101"/>
      <c r="AXU25" s="101"/>
      <c r="AXV25" s="101"/>
      <c r="AXW25" s="101"/>
      <c r="AXX25" s="101"/>
      <c r="AXY25" s="101"/>
      <c r="AXZ25" s="101"/>
      <c r="AYA25" s="101"/>
      <c r="AYB25" s="101"/>
      <c r="AYC25" s="101"/>
      <c r="AYD25" s="101"/>
      <c r="AYE25" s="101"/>
      <c r="AYF25" s="101"/>
      <c r="AYG25" s="101"/>
      <c r="AYH25" s="101"/>
      <c r="AYI25" s="101"/>
      <c r="AYJ25" s="101"/>
      <c r="AYK25" s="101"/>
      <c r="AYL25" s="101"/>
      <c r="AYM25" s="101"/>
      <c r="AYN25" s="101"/>
      <c r="AYO25" s="101"/>
      <c r="AYP25" s="101"/>
      <c r="AYQ25" s="101"/>
      <c r="AYR25" s="101"/>
      <c r="AYS25" s="101"/>
      <c r="AYT25" s="101"/>
      <c r="AYU25" s="101"/>
      <c r="AYV25" s="101"/>
      <c r="AYW25" s="101"/>
      <c r="AYX25" s="101"/>
      <c r="AYY25" s="101"/>
      <c r="AYZ25" s="101"/>
      <c r="AZA25" s="101"/>
      <c r="AZB25" s="101"/>
      <c r="AZC25" s="101"/>
      <c r="AZD25" s="101"/>
      <c r="AZE25" s="101"/>
      <c r="AZF25" s="101"/>
      <c r="AZG25" s="101"/>
      <c r="AZH25" s="101"/>
      <c r="AZI25" s="101"/>
      <c r="AZJ25" s="101"/>
      <c r="AZK25" s="101"/>
      <c r="AZL25" s="101"/>
      <c r="AZM25" s="101"/>
      <c r="AZN25" s="101"/>
      <c r="AZO25" s="101"/>
      <c r="AZP25" s="101"/>
      <c r="AZQ25" s="101"/>
      <c r="AZR25" s="101"/>
      <c r="AZS25" s="101"/>
      <c r="AZT25" s="101"/>
      <c r="AZU25" s="101"/>
      <c r="AZV25" s="101"/>
      <c r="AZW25" s="101"/>
      <c r="AZX25" s="101"/>
      <c r="AZY25" s="101"/>
      <c r="AZZ25" s="101"/>
      <c r="BAA25" s="101"/>
      <c r="BAB25" s="101"/>
      <c r="BAC25" s="101"/>
      <c r="BAD25" s="101"/>
      <c r="BAE25" s="101"/>
      <c r="BAF25" s="101"/>
      <c r="BAG25" s="101"/>
      <c r="BAH25" s="101"/>
      <c r="BAI25" s="101"/>
      <c r="BAJ25" s="101"/>
      <c r="BAK25" s="101"/>
      <c r="BAL25" s="101"/>
      <c r="BAM25" s="101"/>
      <c r="BAN25" s="101"/>
      <c r="BAO25" s="101"/>
      <c r="BAP25" s="101"/>
      <c r="BAQ25" s="101"/>
      <c r="BAR25" s="101"/>
      <c r="BAS25" s="101"/>
      <c r="BAT25" s="101"/>
      <c r="BAU25" s="101"/>
      <c r="BAV25" s="101"/>
      <c r="BAW25" s="101"/>
      <c r="BAX25" s="101"/>
      <c r="BAY25" s="101"/>
      <c r="BAZ25" s="101"/>
      <c r="BBA25" s="101"/>
      <c r="BBB25" s="101"/>
      <c r="BBC25" s="101"/>
      <c r="BBD25" s="101"/>
      <c r="BBE25" s="101"/>
      <c r="BBF25" s="101"/>
      <c r="BBG25" s="101"/>
      <c r="BBH25" s="101"/>
      <c r="BBI25" s="101"/>
      <c r="BBJ25" s="101"/>
      <c r="BBK25" s="101"/>
      <c r="BBL25" s="101"/>
      <c r="BBM25" s="101"/>
      <c r="BBN25" s="101"/>
      <c r="BBO25" s="101"/>
      <c r="BBP25" s="101"/>
      <c r="BBQ25" s="101"/>
      <c r="BBR25" s="101"/>
      <c r="BBS25" s="101"/>
      <c r="BBT25" s="101"/>
      <c r="BBU25" s="101"/>
      <c r="BBV25" s="101"/>
      <c r="BBW25" s="101"/>
      <c r="BBX25" s="101"/>
      <c r="BBY25" s="101"/>
      <c r="BBZ25" s="101"/>
      <c r="BCA25" s="101"/>
      <c r="BCB25" s="101"/>
      <c r="BCC25" s="101"/>
      <c r="BCD25" s="101"/>
      <c r="BCE25" s="101"/>
      <c r="BCF25" s="101"/>
      <c r="BCG25" s="101"/>
      <c r="BCH25" s="101"/>
      <c r="BCI25" s="101"/>
      <c r="BCJ25" s="101"/>
      <c r="BCK25" s="101"/>
      <c r="BCL25" s="101"/>
      <c r="BCM25" s="101"/>
      <c r="BCN25" s="101"/>
      <c r="BCO25" s="101"/>
      <c r="BCP25" s="101"/>
      <c r="BCQ25" s="101"/>
      <c r="BCR25" s="101"/>
      <c r="BCS25" s="101"/>
      <c r="BCT25" s="101"/>
      <c r="BCU25" s="101"/>
      <c r="BCV25" s="101"/>
      <c r="BCW25" s="101"/>
      <c r="BCX25" s="101"/>
      <c r="BCY25" s="101"/>
      <c r="BCZ25" s="101"/>
      <c r="BDA25" s="101"/>
      <c r="BDB25" s="101"/>
      <c r="BDC25" s="101"/>
      <c r="BDD25" s="101"/>
      <c r="BDE25" s="101"/>
      <c r="BDF25" s="101"/>
      <c r="BDG25" s="101"/>
      <c r="BDH25" s="101"/>
      <c r="BDI25" s="101"/>
      <c r="BDJ25" s="101"/>
      <c r="BDK25" s="101"/>
      <c r="BDL25" s="101"/>
      <c r="BDM25" s="101"/>
      <c r="BDN25" s="101"/>
      <c r="BDO25" s="101"/>
      <c r="BDP25" s="101"/>
      <c r="BDQ25" s="101"/>
      <c r="BDR25" s="101"/>
      <c r="BDS25" s="101"/>
      <c r="BDT25" s="101"/>
      <c r="BDU25" s="101"/>
      <c r="BDV25" s="101"/>
      <c r="BDW25" s="101"/>
      <c r="BDX25" s="101"/>
      <c r="BDY25" s="101"/>
      <c r="BDZ25" s="101"/>
      <c r="BEA25" s="101"/>
      <c r="BEB25" s="101"/>
      <c r="BEC25" s="101"/>
      <c r="BED25" s="101"/>
      <c r="BEE25" s="101"/>
      <c r="BEF25" s="101"/>
      <c r="BEG25" s="101"/>
      <c r="BEH25" s="101"/>
      <c r="BEI25" s="101"/>
      <c r="BEJ25" s="101"/>
      <c r="BEK25" s="101"/>
      <c r="BEL25" s="101"/>
      <c r="BEM25" s="101"/>
      <c r="BEN25" s="101"/>
      <c r="BEO25" s="101"/>
      <c r="BEP25" s="101"/>
      <c r="BEQ25" s="101"/>
      <c r="BER25" s="101"/>
      <c r="BES25" s="101"/>
      <c r="BET25" s="101"/>
      <c r="BEU25" s="101"/>
      <c r="BEV25" s="101"/>
      <c r="BEW25" s="101"/>
      <c r="BEX25" s="101"/>
      <c r="BEY25" s="101"/>
      <c r="BEZ25" s="101"/>
      <c r="BFA25" s="101"/>
      <c r="BFB25" s="101"/>
      <c r="BFC25" s="101"/>
      <c r="BFD25" s="101"/>
      <c r="BFE25" s="101"/>
      <c r="BFF25" s="101"/>
      <c r="BFG25" s="101"/>
      <c r="BFH25" s="101"/>
      <c r="BFI25" s="101"/>
      <c r="BFJ25" s="101"/>
      <c r="BFK25" s="101"/>
      <c r="BFL25" s="101"/>
      <c r="BFM25" s="101"/>
      <c r="BFN25" s="101"/>
      <c r="BFO25" s="101"/>
      <c r="BFP25" s="101"/>
      <c r="BFQ25" s="101"/>
      <c r="BFR25" s="101"/>
      <c r="BFS25" s="101"/>
      <c r="BFT25" s="101"/>
      <c r="BFU25" s="101"/>
      <c r="BFV25" s="101"/>
      <c r="BFW25" s="101"/>
      <c r="BFX25" s="101"/>
      <c r="BFY25" s="101"/>
      <c r="BFZ25" s="101"/>
      <c r="BGA25" s="101"/>
      <c r="BGB25" s="101"/>
      <c r="BGC25" s="101"/>
      <c r="BGD25" s="101"/>
      <c r="BGE25" s="101"/>
      <c r="BGF25" s="101"/>
      <c r="BGG25" s="101"/>
      <c r="BGH25" s="101"/>
      <c r="BGI25" s="101"/>
      <c r="BGJ25" s="101"/>
      <c r="BGK25" s="101"/>
      <c r="BGL25" s="101"/>
      <c r="BGM25" s="101"/>
      <c r="BGN25" s="101"/>
      <c r="BGO25" s="101"/>
      <c r="BGP25" s="101"/>
      <c r="BGQ25" s="101"/>
      <c r="BGR25" s="101"/>
      <c r="BGS25" s="101"/>
      <c r="BGT25" s="101"/>
      <c r="BGU25" s="101"/>
      <c r="BGV25" s="101"/>
      <c r="BGW25" s="101"/>
      <c r="BGX25" s="101"/>
      <c r="BGY25" s="101"/>
      <c r="BGZ25" s="101"/>
      <c r="BHA25" s="101"/>
      <c r="BHB25" s="101"/>
      <c r="BHC25" s="101"/>
      <c r="BHD25" s="101"/>
      <c r="BHE25" s="101"/>
      <c r="BHF25" s="101"/>
      <c r="BHG25" s="101"/>
      <c r="BHH25" s="101"/>
      <c r="BHI25" s="101"/>
      <c r="BHJ25" s="101"/>
      <c r="BHK25" s="101"/>
      <c r="BHL25" s="101"/>
      <c r="BHM25" s="101"/>
      <c r="BHN25" s="101"/>
      <c r="BHO25" s="101"/>
      <c r="BHP25" s="101"/>
      <c r="BHQ25" s="101"/>
      <c r="BHR25" s="101"/>
      <c r="BHS25" s="101"/>
      <c r="BHT25" s="101"/>
      <c r="BHU25" s="101"/>
      <c r="BHV25" s="101"/>
      <c r="BHW25" s="101"/>
      <c r="BHX25" s="101"/>
      <c r="BHY25" s="101"/>
      <c r="BHZ25" s="101"/>
      <c r="BIA25" s="101"/>
      <c r="BIB25" s="101"/>
      <c r="BIC25" s="101"/>
      <c r="BID25" s="101"/>
      <c r="BIE25" s="101"/>
      <c r="BIF25" s="101"/>
      <c r="BIG25" s="101"/>
      <c r="BIH25" s="101"/>
      <c r="BII25" s="101"/>
      <c r="BIJ25" s="101"/>
      <c r="BIK25" s="101"/>
      <c r="BIL25" s="101"/>
      <c r="BIM25" s="101"/>
      <c r="BIN25" s="101"/>
      <c r="BIO25" s="101"/>
      <c r="BIP25" s="101"/>
      <c r="BIQ25" s="101"/>
      <c r="BIR25" s="101"/>
      <c r="BIS25" s="101"/>
      <c r="BIT25" s="101"/>
      <c r="BIU25" s="101"/>
      <c r="BIV25" s="101"/>
      <c r="BIW25" s="101"/>
      <c r="BIX25" s="101"/>
      <c r="BIY25" s="101"/>
      <c r="BIZ25" s="101"/>
      <c r="BJA25" s="101"/>
      <c r="BJB25" s="101"/>
      <c r="BJC25" s="101"/>
      <c r="BJD25" s="101"/>
      <c r="BJE25" s="101"/>
      <c r="BJF25" s="101"/>
      <c r="BJG25" s="101"/>
      <c r="BJH25" s="101"/>
      <c r="BJI25" s="101"/>
      <c r="BJJ25" s="101"/>
      <c r="BJK25" s="101"/>
      <c r="BJL25" s="101"/>
      <c r="BJM25" s="101"/>
      <c r="BJN25" s="101"/>
      <c r="BJO25" s="101"/>
      <c r="BJP25" s="101"/>
      <c r="BJQ25" s="101"/>
      <c r="BJR25" s="101"/>
      <c r="BJS25" s="101"/>
      <c r="BJT25" s="101"/>
      <c r="BJU25" s="101"/>
      <c r="BJV25" s="101"/>
      <c r="BJW25" s="101"/>
      <c r="BJX25" s="101"/>
      <c r="BJY25" s="101"/>
      <c r="BJZ25" s="101"/>
      <c r="BKA25" s="101"/>
      <c r="BKB25" s="101"/>
      <c r="BKC25" s="101"/>
      <c r="BKD25" s="101"/>
      <c r="BKE25" s="101"/>
      <c r="BKF25" s="101"/>
      <c r="BKG25" s="101"/>
      <c r="BKH25" s="101"/>
      <c r="BKI25" s="101"/>
      <c r="BKJ25" s="101"/>
      <c r="BKK25" s="101"/>
      <c r="BKL25" s="101"/>
      <c r="BKM25" s="101"/>
      <c r="BKN25" s="101"/>
      <c r="BKO25" s="101"/>
      <c r="BKP25" s="101"/>
      <c r="BKQ25" s="101"/>
      <c r="BKR25" s="101"/>
      <c r="BKS25" s="101"/>
      <c r="BKT25" s="101"/>
      <c r="BKU25" s="101"/>
      <c r="BKV25" s="101"/>
      <c r="BKW25" s="101"/>
      <c r="BKX25" s="101"/>
      <c r="BKY25" s="101"/>
      <c r="BKZ25" s="101"/>
      <c r="BLA25" s="101"/>
      <c r="BLB25" s="101"/>
      <c r="BLC25" s="101"/>
      <c r="BLD25" s="101"/>
      <c r="BLE25" s="101"/>
      <c r="BLF25" s="101"/>
      <c r="BLG25" s="101"/>
      <c r="BLH25" s="101"/>
      <c r="BLI25" s="101"/>
      <c r="BLJ25" s="101"/>
      <c r="BLK25" s="101"/>
      <c r="BLL25" s="101"/>
      <c r="BLM25" s="101"/>
      <c r="BLN25" s="101"/>
      <c r="BLO25" s="101"/>
      <c r="BLP25" s="101"/>
      <c r="BLQ25" s="101"/>
      <c r="BLR25" s="101"/>
      <c r="BLS25" s="101"/>
      <c r="BLT25" s="101"/>
      <c r="BLU25" s="101"/>
      <c r="BLV25" s="101"/>
      <c r="BLW25" s="101"/>
      <c r="BLX25" s="101"/>
      <c r="BLY25" s="101"/>
      <c r="BLZ25" s="101"/>
      <c r="BMA25" s="101"/>
      <c r="BMB25" s="101"/>
      <c r="BMC25" s="101"/>
      <c r="BMD25" s="101"/>
      <c r="BME25" s="101"/>
      <c r="BMF25" s="101"/>
      <c r="BMG25" s="101"/>
      <c r="BMH25" s="101"/>
      <c r="BMI25" s="101"/>
      <c r="BMJ25" s="101"/>
      <c r="BMK25" s="101"/>
      <c r="BML25" s="101"/>
      <c r="BMM25" s="101"/>
      <c r="BMN25" s="101"/>
      <c r="BMO25" s="101"/>
      <c r="BMP25" s="101"/>
      <c r="BMQ25" s="101"/>
      <c r="BMR25" s="101"/>
      <c r="BMS25" s="101"/>
      <c r="BMT25" s="101"/>
      <c r="BMU25" s="101"/>
      <c r="BMV25" s="101"/>
      <c r="BMW25" s="101"/>
      <c r="BMX25" s="101"/>
      <c r="BMY25" s="101"/>
      <c r="BMZ25" s="101"/>
      <c r="BNA25" s="101"/>
      <c r="BNB25" s="101"/>
      <c r="BNC25" s="101"/>
      <c r="BND25" s="101"/>
      <c r="BNE25" s="101"/>
      <c r="BNF25" s="101"/>
      <c r="BNG25" s="101"/>
      <c r="BNH25" s="101"/>
      <c r="BNI25" s="101"/>
      <c r="BNJ25" s="101"/>
      <c r="BNK25" s="101"/>
      <c r="BNL25" s="101"/>
      <c r="BNM25" s="101"/>
      <c r="BNN25" s="101"/>
      <c r="BNO25" s="101"/>
      <c r="BNP25" s="101"/>
      <c r="BNQ25" s="101"/>
      <c r="BNR25" s="101"/>
      <c r="BNS25" s="101"/>
      <c r="BNT25" s="101"/>
      <c r="BNU25" s="101"/>
      <c r="BNV25" s="101"/>
      <c r="BNW25" s="101"/>
      <c r="BNX25" s="101"/>
      <c r="BNY25" s="101"/>
      <c r="BNZ25" s="101"/>
      <c r="BOA25" s="101"/>
      <c r="BOB25" s="101"/>
      <c r="BOC25" s="101"/>
      <c r="BOD25" s="101"/>
      <c r="BOE25" s="101"/>
      <c r="BOF25" s="101"/>
      <c r="BOG25" s="101"/>
      <c r="BOH25" s="101"/>
      <c r="BOI25" s="101"/>
      <c r="BOJ25" s="101"/>
      <c r="BOK25" s="101"/>
      <c r="BOL25" s="101"/>
      <c r="BOM25" s="101"/>
      <c r="BON25" s="101"/>
      <c r="BOO25" s="101"/>
      <c r="BOP25" s="101"/>
      <c r="BOQ25" s="101"/>
      <c r="BOR25" s="101"/>
      <c r="BOS25" s="101"/>
      <c r="BOT25" s="101"/>
      <c r="BOU25" s="101"/>
      <c r="BOV25" s="101"/>
      <c r="BOW25" s="101"/>
      <c r="BOX25" s="101"/>
      <c r="BOY25" s="101"/>
      <c r="BOZ25" s="101"/>
      <c r="BPA25" s="101"/>
      <c r="BPB25" s="101"/>
      <c r="BPC25" s="101"/>
      <c r="BPD25" s="101"/>
      <c r="BPE25" s="101"/>
      <c r="BPF25" s="101"/>
      <c r="BPG25" s="101"/>
      <c r="BPH25" s="101"/>
      <c r="BPI25" s="101"/>
      <c r="BPJ25" s="101"/>
      <c r="BPK25" s="101"/>
      <c r="BPL25" s="101"/>
      <c r="BPM25" s="101"/>
      <c r="BPN25" s="101"/>
      <c r="BPO25" s="101"/>
      <c r="BPP25" s="101"/>
      <c r="BPQ25" s="101"/>
      <c r="BPR25" s="101"/>
      <c r="BPS25" s="101"/>
      <c r="BPT25" s="101"/>
      <c r="BPU25" s="101"/>
      <c r="BPV25" s="101"/>
      <c r="BPW25" s="101"/>
      <c r="BPX25" s="101"/>
      <c r="BPY25" s="101"/>
      <c r="BPZ25" s="101"/>
      <c r="BQA25" s="101"/>
      <c r="BQB25" s="101"/>
      <c r="BQC25" s="101"/>
      <c r="BQD25" s="101"/>
      <c r="BQE25" s="101"/>
      <c r="BQF25" s="101"/>
      <c r="BQG25" s="101"/>
      <c r="BQH25" s="101"/>
      <c r="BQI25" s="101"/>
      <c r="BQJ25" s="101"/>
      <c r="BQK25" s="101"/>
      <c r="BQL25" s="101"/>
      <c r="BQM25" s="101"/>
      <c r="BQN25" s="101"/>
      <c r="BQO25" s="101"/>
      <c r="BQP25" s="101"/>
      <c r="BQQ25" s="101"/>
      <c r="BQR25" s="101"/>
      <c r="BQS25" s="101"/>
      <c r="BQT25" s="101"/>
      <c r="BQU25" s="101"/>
      <c r="BQV25" s="101"/>
      <c r="BQW25" s="101"/>
      <c r="BQX25" s="101"/>
      <c r="BQY25" s="101"/>
      <c r="BQZ25" s="101"/>
      <c r="BRA25" s="101"/>
      <c r="BRB25" s="101"/>
      <c r="BRC25" s="101"/>
      <c r="BRD25" s="101"/>
      <c r="BRE25" s="101"/>
      <c r="BRF25" s="101"/>
      <c r="BRG25" s="101"/>
      <c r="BRH25" s="101"/>
      <c r="BRI25" s="101"/>
      <c r="BRJ25" s="101"/>
      <c r="BRK25" s="101"/>
      <c r="BRL25" s="101"/>
      <c r="BRM25" s="101"/>
      <c r="BRN25" s="101"/>
      <c r="BRO25" s="101"/>
      <c r="BRP25" s="101"/>
      <c r="BRQ25" s="101"/>
      <c r="BRR25" s="101"/>
      <c r="BRS25" s="101"/>
      <c r="BRT25" s="101"/>
      <c r="BRU25" s="101"/>
      <c r="BRV25" s="101"/>
      <c r="BRW25" s="101"/>
      <c r="BRX25" s="101"/>
      <c r="BRY25" s="101"/>
      <c r="BRZ25" s="101"/>
      <c r="BSA25" s="101"/>
      <c r="BSB25" s="101"/>
      <c r="BSC25" s="101"/>
      <c r="BSD25" s="101"/>
      <c r="BSE25" s="101"/>
      <c r="BSF25" s="101"/>
      <c r="BSG25" s="101"/>
      <c r="BSH25" s="101"/>
      <c r="BSI25" s="101"/>
      <c r="BSJ25" s="101"/>
      <c r="BSK25" s="101"/>
      <c r="BSL25" s="101"/>
      <c r="BSM25" s="101"/>
      <c r="BSN25" s="101"/>
      <c r="BSO25" s="101"/>
      <c r="BSP25" s="101"/>
      <c r="BSQ25" s="101"/>
      <c r="BSR25" s="101"/>
      <c r="BSS25" s="101"/>
      <c r="BST25" s="101"/>
      <c r="BSU25" s="101"/>
      <c r="BSV25" s="101"/>
      <c r="BSW25" s="101"/>
      <c r="BSX25" s="101"/>
      <c r="BSY25" s="101"/>
      <c r="BSZ25" s="101"/>
      <c r="BTA25" s="101"/>
      <c r="BTB25" s="101"/>
      <c r="BTC25" s="101"/>
      <c r="BTD25" s="101"/>
      <c r="BTE25" s="101"/>
      <c r="BTF25" s="101"/>
      <c r="BTG25" s="101"/>
      <c r="BTH25" s="101"/>
      <c r="BTI25" s="101"/>
      <c r="BTJ25" s="101"/>
      <c r="BTK25" s="101"/>
      <c r="BTL25" s="101"/>
      <c r="BTM25" s="101"/>
      <c r="BTN25" s="101"/>
      <c r="BTO25" s="101"/>
      <c r="BTP25" s="101"/>
      <c r="BTQ25" s="101"/>
      <c r="BTR25" s="101"/>
      <c r="BTS25" s="101"/>
      <c r="BTT25" s="101"/>
      <c r="BTU25" s="101"/>
      <c r="BTV25" s="101"/>
      <c r="BTW25" s="101"/>
      <c r="BTX25" s="101"/>
      <c r="BTY25" s="101"/>
      <c r="BTZ25" s="101"/>
      <c r="BUA25" s="101"/>
      <c r="BUB25" s="101"/>
      <c r="BUC25" s="101"/>
      <c r="BUD25" s="101"/>
      <c r="BUE25" s="101"/>
      <c r="BUF25" s="101"/>
      <c r="BUG25" s="101"/>
      <c r="BUH25" s="101"/>
      <c r="BUI25" s="101"/>
      <c r="BUJ25" s="101"/>
      <c r="BUK25" s="101"/>
      <c r="BUL25" s="101"/>
      <c r="BUM25" s="101"/>
      <c r="BUN25" s="101"/>
      <c r="BUO25" s="101"/>
      <c r="BUP25" s="101"/>
      <c r="BUQ25" s="101"/>
      <c r="BUR25" s="101"/>
      <c r="BUS25" s="101"/>
      <c r="BUT25" s="101"/>
      <c r="BUU25" s="101"/>
      <c r="BUV25" s="101"/>
      <c r="BUW25" s="101"/>
      <c r="BUX25" s="101"/>
      <c r="BUY25" s="101"/>
      <c r="BUZ25" s="101"/>
      <c r="BVA25" s="101"/>
      <c r="BVB25" s="101"/>
      <c r="BVC25" s="101"/>
      <c r="BVD25" s="101"/>
      <c r="BVE25" s="101"/>
      <c r="BVF25" s="101"/>
      <c r="BVG25" s="101"/>
      <c r="BVH25" s="101"/>
      <c r="BVI25" s="101"/>
      <c r="BVJ25" s="101"/>
      <c r="BVK25" s="101"/>
      <c r="BVL25" s="101"/>
      <c r="BVM25" s="101"/>
      <c r="BVN25" s="101"/>
      <c r="BVO25" s="101"/>
      <c r="BVP25" s="101"/>
      <c r="BVQ25" s="101"/>
      <c r="BVR25" s="101"/>
      <c r="BVS25" s="101"/>
      <c r="BVT25" s="101"/>
      <c r="BVU25" s="101"/>
      <c r="BVV25" s="101"/>
      <c r="BVW25" s="101"/>
      <c r="BVX25" s="101"/>
      <c r="BVY25" s="101"/>
      <c r="BVZ25" s="101"/>
      <c r="BWA25" s="101"/>
      <c r="BWB25" s="101"/>
      <c r="BWC25" s="101"/>
      <c r="BWD25" s="101"/>
      <c r="BWE25" s="101"/>
      <c r="BWF25" s="101"/>
      <c r="BWG25" s="101"/>
      <c r="BWH25" s="101"/>
      <c r="BWI25" s="101"/>
      <c r="BWJ25" s="101"/>
      <c r="BWK25" s="101"/>
      <c r="BWL25" s="101"/>
      <c r="BWM25" s="101"/>
      <c r="BWN25" s="101"/>
      <c r="BWO25" s="101"/>
      <c r="BWP25" s="101"/>
      <c r="BWQ25" s="101"/>
      <c r="BWR25" s="101"/>
      <c r="BWS25" s="101"/>
      <c r="BWT25" s="101"/>
      <c r="BWU25" s="101"/>
      <c r="BWV25" s="101"/>
      <c r="BWW25" s="101"/>
      <c r="BWX25" s="101"/>
      <c r="BWY25" s="101"/>
      <c r="BWZ25" s="101"/>
      <c r="BXA25" s="101"/>
      <c r="BXB25" s="101"/>
      <c r="BXC25" s="101"/>
      <c r="BXD25" s="101"/>
      <c r="BXE25" s="101"/>
      <c r="BXF25" s="101"/>
      <c r="BXG25" s="101"/>
      <c r="BXH25" s="101"/>
      <c r="BXI25" s="101"/>
      <c r="BXJ25" s="101"/>
      <c r="BXK25" s="101"/>
      <c r="BXL25" s="101"/>
      <c r="BXM25" s="101"/>
      <c r="BXN25" s="101"/>
      <c r="BXO25" s="101"/>
      <c r="BXP25" s="101"/>
      <c r="BXQ25" s="101"/>
      <c r="BXR25" s="101"/>
      <c r="BXS25" s="101"/>
      <c r="BXT25" s="101"/>
      <c r="BXU25" s="101"/>
      <c r="BXV25" s="101"/>
      <c r="BXW25" s="101"/>
      <c r="BXX25" s="101"/>
      <c r="BXY25" s="101"/>
      <c r="BXZ25" s="101"/>
      <c r="BYA25" s="101"/>
      <c r="BYB25" s="101"/>
      <c r="BYC25" s="101"/>
      <c r="BYD25" s="101"/>
      <c r="BYE25" s="101"/>
      <c r="BYF25" s="101"/>
      <c r="BYG25" s="101"/>
      <c r="BYH25" s="101"/>
      <c r="BYI25" s="101"/>
      <c r="BYJ25" s="101"/>
      <c r="BYK25" s="101"/>
      <c r="BYL25" s="101"/>
      <c r="BYM25" s="101"/>
      <c r="BYN25" s="101"/>
      <c r="BYO25" s="101"/>
      <c r="BYP25" s="101"/>
      <c r="BYQ25" s="101"/>
      <c r="BYR25" s="101"/>
      <c r="BYS25" s="101"/>
      <c r="BYT25" s="101"/>
      <c r="BYU25" s="101"/>
      <c r="BYV25" s="101"/>
      <c r="BYW25" s="101"/>
      <c r="BYX25" s="101"/>
      <c r="BYY25" s="101"/>
      <c r="BYZ25" s="101"/>
      <c r="BZA25" s="101"/>
      <c r="BZB25" s="101"/>
      <c r="BZC25" s="101"/>
      <c r="BZD25" s="101"/>
      <c r="BZE25" s="101"/>
      <c r="BZF25" s="101"/>
      <c r="BZG25" s="101"/>
      <c r="BZH25" s="101"/>
      <c r="BZI25" s="101"/>
      <c r="BZJ25" s="101"/>
      <c r="BZK25" s="101"/>
      <c r="BZL25" s="101"/>
      <c r="BZM25" s="101"/>
      <c r="BZN25" s="101"/>
      <c r="BZO25" s="101"/>
      <c r="BZP25" s="101"/>
      <c r="BZQ25" s="101"/>
      <c r="BZR25" s="101"/>
      <c r="BZS25" s="101"/>
      <c r="BZT25" s="101"/>
      <c r="BZU25" s="101"/>
      <c r="BZV25" s="101"/>
      <c r="BZW25" s="101"/>
      <c r="BZX25" s="101"/>
      <c r="BZY25" s="101"/>
      <c r="BZZ25" s="101"/>
      <c r="CAA25" s="101"/>
      <c r="CAB25" s="101"/>
      <c r="CAC25" s="101"/>
      <c r="CAD25" s="101"/>
      <c r="CAE25" s="101"/>
      <c r="CAF25" s="101"/>
      <c r="CAG25" s="101"/>
      <c r="CAH25" s="101"/>
      <c r="CAI25" s="101"/>
      <c r="CAJ25" s="101"/>
      <c r="CAK25" s="101"/>
      <c r="CAL25" s="101"/>
      <c r="CAM25" s="101"/>
      <c r="CAN25" s="101"/>
      <c r="CAO25" s="101"/>
      <c r="CAP25" s="101"/>
      <c r="CAQ25" s="101"/>
      <c r="CAR25" s="101"/>
      <c r="CAS25" s="101"/>
      <c r="CAT25" s="101"/>
      <c r="CAU25" s="101"/>
      <c r="CAV25" s="101"/>
      <c r="CAW25" s="101"/>
      <c r="CAX25" s="101"/>
      <c r="CAY25" s="101"/>
      <c r="CAZ25" s="101"/>
      <c r="CBA25" s="101"/>
      <c r="CBB25" s="101"/>
      <c r="CBC25" s="101"/>
      <c r="CBD25" s="101"/>
      <c r="CBE25" s="101"/>
      <c r="CBF25" s="101"/>
      <c r="CBG25" s="101"/>
      <c r="CBH25" s="101"/>
      <c r="CBI25" s="101"/>
      <c r="CBJ25" s="101"/>
      <c r="CBK25" s="101"/>
      <c r="CBL25" s="101"/>
      <c r="CBM25" s="101"/>
      <c r="CBN25" s="101"/>
      <c r="CBO25" s="101"/>
      <c r="CBP25" s="101"/>
      <c r="CBQ25" s="101"/>
      <c r="CBR25" s="101"/>
      <c r="CBS25" s="101"/>
      <c r="CBT25" s="101"/>
      <c r="CBU25" s="101"/>
      <c r="CBV25" s="101"/>
      <c r="CBW25" s="101"/>
      <c r="CBX25" s="101"/>
      <c r="CBY25" s="101"/>
      <c r="CBZ25" s="101"/>
      <c r="CCA25" s="101"/>
      <c r="CCB25" s="101"/>
      <c r="CCC25" s="101"/>
      <c r="CCD25" s="101"/>
      <c r="CCE25" s="101"/>
      <c r="CCF25" s="101"/>
      <c r="CCG25" s="101"/>
      <c r="CCH25" s="101"/>
      <c r="CCI25" s="101"/>
      <c r="CCJ25" s="101"/>
      <c r="CCK25" s="101"/>
      <c r="CCL25" s="101"/>
      <c r="CCM25" s="101"/>
      <c r="CCN25" s="101"/>
      <c r="CCO25" s="101"/>
      <c r="CCP25" s="101"/>
      <c r="CCQ25" s="101"/>
      <c r="CCR25" s="101"/>
      <c r="CCS25" s="101"/>
      <c r="CCT25" s="101"/>
      <c r="CCU25" s="101"/>
      <c r="CCV25" s="101"/>
      <c r="CCW25" s="101"/>
      <c r="CCX25" s="101"/>
      <c r="CCY25" s="101"/>
      <c r="CCZ25" s="101"/>
      <c r="CDA25" s="101"/>
      <c r="CDB25" s="101"/>
      <c r="CDC25" s="101"/>
      <c r="CDD25" s="101"/>
      <c r="CDE25" s="101"/>
      <c r="CDF25" s="101"/>
      <c r="CDG25" s="101"/>
      <c r="CDH25" s="101"/>
      <c r="CDI25" s="101"/>
      <c r="CDJ25" s="101"/>
      <c r="CDK25" s="101"/>
      <c r="CDL25" s="101"/>
      <c r="CDM25" s="101"/>
      <c r="CDN25" s="101"/>
      <c r="CDO25" s="101"/>
      <c r="CDP25" s="101"/>
      <c r="CDQ25" s="101"/>
      <c r="CDR25" s="101"/>
      <c r="CDS25" s="101"/>
      <c r="CDT25" s="101"/>
      <c r="CDU25" s="101"/>
      <c r="CDV25" s="101"/>
      <c r="CDW25" s="101"/>
      <c r="CDX25" s="101"/>
      <c r="CDY25" s="101"/>
      <c r="CDZ25" s="101"/>
      <c r="CEA25" s="101"/>
      <c r="CEB25" s="101"/>
      <c r="CEC25" s="101"/>
      <c r="CED25" s="101"/>
      <c r="CEE25" s="101"/>
      <c r="CEF25" s="101"/>
      <c r="CEG25" s="101"/>
      <c r="CEH25" s="101"/>
      <c r="CEI25" s="101"/>
      <c r="CEJ25" s="101"/>
      <c r="CEK25" s="101"/>
      <c r="CEL25" s="101"/>
      <c r="CEM25" s="101"/>
      <c r="CEN25" s="101"/>
      <c r="CEO25" s="101"/>
      <c r="CEP25" s="101"/>
      <c r="CEQ25" s="101"/>
      <c r="CER25" s="101"/>
      <c r="CES25" s="101"/>
      <c r="CET25" s="101"/>
      <c r="CEU25" s="101"/>
      <c r="CEV25" s="101"/>
      <c r="CEW25" s="101"/>
      <c r="CEX25" s="101"/>
      <c r="CEY25" s="101"/>
      <c r="CEZ25" s="101"/>
      <c r="CFA25" s="101"/>
      <c r="CFB25" s="101"/>
      <c r="CFC25" s="101"/>
      <c r="CFD25" s="101"/>
      <c r="CFE25" s="101"/>
      <c r="CFF25" s="101"/>
      <c r="CFG25" s="101"/>
      <c r="CFH25" s="101"/>
      <c r="CFI25" s="101"/>
      <c r="CFJ25" s="101"/>
      <c r="CFK25" s="101"/>
      <c r="CFL25" s="101"/>
      <c r="CFM25" s="101"/>
      <c r="CFN25" s="101"/>
      <c r="CFO25" s="101"/>
      <c r="CFP25" s="101"/>
      <c r="CFQ25" s="101"/>
      <c r="CFR25" s="101"/>
      <c r="CFS25" s="101"/>
      <c r="CFT25" s="101"/>
      <c r="CFU25" s="101"/>
      <c r="CFV25" s="101"/>
      <c r="CFW25" s="101"/>
      <c r="CFX25" s="101"/>
      <c r="CFY25" s="101"/>
      <c r="CFZ25" s="101"/>
      <c r="CGA25" s="101"/>
      <c r="CGB25" s="101"/>
      <c r="CGC25" s="101"/>
      <c r="CGD25" s="101"/>
      <c r="CGE25" s="101"/>
      <c r="CGF25" s="101"/>
      <c r="CGG25" s="101"/>
      <c r="CGH25" s="101"/>
      <c r="CGI25" s="101"/>
      <c r="CGJ25" s="101"/>
      <c r="CGK25" s="101"/>
      <c r="CGL25" s="101"/>
      <c r="CGM25" s="101"/>
      <c r="CGN25" s="101"/>
      <c r="CGO25" s="101"/>
      <c r="CGP25" s="101"/>
      <c r="CGQ25" s="101"/>
      <c r="CGR25" s="101"/>
      <c r="CGS25" s="101"/>
      <c r="CGT25" s="101"/>
      <c r="CGU25" s="101"/>
      <c r="CGV25" s="101"/>
      <c r="CGW25" s="101"/>
      <c r="CGX25" s="101"/>
      <c r="CGY25" s="101"/>
      <c r="CGZ25" s="101"/>
      <c r="CHA25" s="101"/>
      <c r="CHB25" s="101"/>
      <c r="CHC25" s="101"/>
      <c r="CHD25" s="101"/>
      <c r="CHE25" s="101"/>
      <c r="CHF25" s="101"/>
      <c r="CHG25" s="101"/>
      <c r="CHH25" s="101"/>
      <c r="CHI25" s="101"/>
      <c r="CHJ25" s="101"/>
      <c r="CHK25" s="101"/>
      <c r="CHL25" s="101"/>
      <c r="CHM25" s="101"/>
      <c r="CHN25" s="101"/>
      <c r="CHO25" s="101"/>
      <c r="CHP25" s="101"/>
      <c r="CHQ25" s="101"/>
      <c r="CHR25" s="101"/>
      <c r="CHS25" s="101"/>
      <c r="CHT25" s="101"/>
      <c r="CHU25" s="101"/>
      <c r="CHV25" s="101"/>
      <c r="CHW25" s="101"/>
      <c r="CHX25" s="101"/>
      <c r="CHY25" s="101"/>
      <c r="CHZ25" s="101"/>
      <c r="CIA25" s="101"/>
      <c r="CIB25" s="101"/>
      <c r="CIC25" s="101"/>
      <c r="CID25" s="101"/>
      <c r="CIE25" s="101"/>
      <c r="CIF25" s="101"/>
      <c r="CIG25" s="101"/>
      <c r="CIH25" s="101"/>
      <c r="CII25" s="101"/>
      <c r="CIJ25" s="101"/>
      <c r="CIK25" s="101"/>
      <c r="CIL25" s="101"/>
      <c r="CIM25" s="101"/>
      <c r="CIN25" s="101"/>
      <c r="CIO25" s="101"/>
      <c r="CIP25" s="101"/>
      <c r="CIQ25" s="101"/>
      <c r="CIR25" s="101"/>
      <c r="CIS25" s="101"/>
      <c r="CIT25" s="101"/>
      <c r="CIU25" s="101"/>
      <c r="CIV25" s="101"/>
      <c r="CIW25" s="101"/>
      <c r="CIX25" s="101"/>
      <c r="CIY25" s="101"/>
      <c r="CIZ25" s="101"/>
      <c r="CJA25" s="101"/>
      <c r="CJB25" s="101"/>
      <c r="CJC25" s="101"/>
      <c r="CJD25" s="101"/>
      <c r="CJE25" s="101"/>
      <c r="CJF25" s="101"/>
      <c r="CJG25" s="101"/>
      <c r="CJH25" s="101"/>
      <c r="CJI25" s="101"/>
      <c r="CJJ25" s="101"/>
      <c r="CJK25" s="101"/>
      <c r="CJL25" s="101"/>
      <c r="CJM25" s="101"/>
      <c r="CJN25" s="101"/>
      <c r="CJO25" s="101"/>
      <c r="CJP25" s="101"/>
      <c r="CJQ25" s="101"/>
      <c r="CJR25" s="101"/>
      <c r="CJS25" s="101"/>
      <c r="CJT25" s="101"/>
      <c r="CJU25" s="101"/>
      <c r="CJV25" s="101"/>
      <c r="CJW25" s="101"/>
      <c r="CJX25" s="101"/>
      <c r="CJY25" s="101"/>
      <c r="CJZ25" s="101"/>
      <c r="CKA25" s="101"/>
      <c r="CKB25" s="101"/>
      <c r="CKC25" s="101"/>
      <c r="CKD25" s="101"/>
      <c r="CKE25" s="101"/>
      <c r="CKF25" s="101"/>
      <c r="CKG25" s="101"/>
      <c r="CKH25" s="101"/>
      <c r="CKI25" s="101"/>
      <c r="CKJ25" s="101"/>
      <c r="CKK25" s="101"/>
      <c r="CKL25" s="101"/>
      <c r="CKM25" s="101"/>
      <c r="CKN25" s="101"/>
      <c r="CKO25" s="101"/>
      <c r="CKP25" s="101"/>
      <c r="CKQ25" s="101"/>
      <c r="CKR25" s="101"/>
      <c r="CKS25" s="101"/>
      <c r="CKT25" s="101"/>
      <c r="CKU25" s="101"/>
      <c r="CKV25" s="101"/>
      <c r="CKW25" s="101"/>
      <c r="CKX25" s="101"/>
      <c r="CKY25" s="101"/>
      <c r="CKZ25" s="101"/>
      <c r="CLA25" s="101"/>
      <c r="CLB25" s="101"/>
      <c r="CLC25" s="101"/>
      <c r="CLD25" s="101"/>
      <c r="CLE25" s="101"/>
      <c r="CLF25" s="101"/>
      <c r="CLG25" s="101"/>
      <c r="CLH25" s="101"/>
      <c r="CLI25" s="101"/>
      <c r="CLJ25" s="101"/>
      <c r="CLK25" s="101"/>
      <c r="CLL25" s="101"/>
      <c r="CLM25" s="101"/>
      <c r="CLN25" s="101"/>
      <c r="CLO25" s="101"/>
      <c r="CLP25" s="101"/>
      <c r="CLQ25" s="101"/>
      <c r="CLR25" s="101"/>
      <c r="CLS25" s="101"/>
      <c r="CLT25" s="101"/>
      <c r="CLU25" s="101"/>
      <c r="CLV25" s="101"/>
      <c r="CLW25" s="101"/>
      <c r="CLX25" s="101"/>
      <c r="CLY25" s="101"/>
      <c r="CLZ25" s="101"/>
      <c r="CMA25" s="101"/>
      <c r="CMB25" s="101"/>
      <c r="CMC25" s="101"/>
      <c r="CMD25" s="101"/>
      <c r="CME25" s="101"/>
      <c r="CMF25" s="101"/>
      <c r="CMG25" s="101"/>
      <c r="CMH25" s="101"/>
      <c r="CMI25" s="101"/>
      <c r="CMJ25" s="101"/>
      <c r="CMK25" s="101"/>
      <c r="CML25" s="101"/>
      <c r="CMM25" s="101"/>
      <c r="CMN25" s="101"/>
      <c r="CMO25" s="101"/>
      <c r="CMP25" s="101"/>
      <c r="CMQ25" s="101"/>
      <c r="CMR25" s="101"/>
      <c r="CMS25" s="101"/>
      <c r="CMT25" s="101"/>
      <c r="CMU25" s="101"/>
      <c r="CMV25" s="101"/>
      <c r="CMW25" s="101"/>
      <c r="CMX25" s="101"/>
      <c r="CMY25" s="101"/>
      <c r="CMZ25" s="101"/>
      <c r="CNA25" s="101"/>
      <c r="CNB25" s="101"/>
      <c r="CNC25" s="101"/>
      <c r="CND25" s="101"/>
      <c r="CNE25" s="101"/>
      <c r="CNF25" s="101"/>
      <c r="CNG25" s="101"/>
      <c r="CNH25" s="101"/>
      <c r="CNI25" s="101"/>
      <c r="CNJ25" s="101"/>
      <c r="CNK25" s="101"/>
      <c r="CNL25" s="101"/>
      <c r="CNM25" s="101"/>
      <c r="CNN25" s="101"/>
      <c r="CNO25" s="101"/>
      <c r="CNP25" s="101"/>
      <c r="CNQ25" s="101"/>
      <c r="CNR25" s="101"/>
      <c r="CNS25" s="101"/>
      <c r="CNT25" s="101"/>
      <c r="CNU25" s="101"/>
      <c r="CNV25" s="101"/>
      <c r="CNW25" s="101"/>
      <c r="CNX25" s="101"/>
      <c r="CNY25" s="101"/>
      <c r="CNZ25" s="101"/>
      <c r="COA25" s="101"/>
      <c r="COB25" s="101"/>
      <c r="COC25" s="101"/>
      <c r="COD25" s="101"/>
      <c r="COE25" s="101"/>
      <c r="COF25" s="101"/>
      <c r="COG25" s="101"/>
      <c r="COH25" s="101"/>
      <c r="COI25" s="101"/>
      <c r="COJ25" s="101"/>
      <c r="COK25" s="101"/>
      <c r="COL25" s="101"/>
      <c r="COM25" s="101"/>
      <c r="CON25" s="101"/>
      <c r="COO25" s="101"/>
      <c r="COP25" s="101"/>
      <c r="COQ25" s="101"/>
      <c r="COR25" s="101"/>
      <c r="COS25" s="101"/>
      <c r="COT25" s="101"/>
      <c r="COU25" s="101"/>
      <c r="COV25" s="101"/>
      <c r="COW25" s="101"/>
      <c r="COX25" s="101"/>
      <c r="COY25" s="101"/>
      <c r="COZ25" s="101"/>
      <c r="CPA25" s="101"/>
      <c r="CPB25" s="101"/>
      <c r="CPC25" s="101"/>
      <c r="CPD25" s="101"/>
      <c r="CPE25" s="101"/>
      <c r="CPF25" s="101"/>
      <c r="CPG25" s="101"/>
      <c r="CPH25" s="101"/>
      <c r="CPI25" s="101"/>
      <c r="CPJ25" s="101"/>
      <c r="CPK25" s="101"/>
      <c r="CPL25" s="101"/>
      <c r="CPM25" s="101"/>
      <c r="CPN25" s="101"/>
      <c r="CPO25" s="101"/>
      <c r="CPP25" s="101"/>
      <c r="CPQ25" s="101"/>
      <c r="CPR25" s="101"/>
      <c r="CPS25" s="101"/>
      <c r="CPT25" s="101"/>
      <c r="CPU25" s="101"/>
      <c r="CPV25" s="101"/>
      <c r="CPW25" s="101"/>
      <c r="CPX25" s="101"/>
      <c r="CPY25" s="101"/>
      <c r="CPZ25" s="101"/>
      <c r="CQA25" s="101"/>
      <c r="CQB25" s="101"/>
      <c r="CQC25" s="101"/>
      <c r="CQD25" s="101"/>
      <c r="CQE25" s="101"/>
      <c r="CQF25" s="101"/>
      <c r="CQG25" s="101"/>
      <c r="CQH25" s="101"/>
      <c r="CQI25" s="101"/>
      <c r="CQJ25" s="101"/>
      <c r="CQK25" s="101"/>
      <c r="CQL25" s="101"/>
      <c r="CQM25" s="101"/>
      <c r="CQN25" s="101"/>
      <c r="CQO25" s="101"/>
      <c r="CQP25" s="101"/>
      <c r="CQQ25" s="101"/>
      <c r="CQR25" s="101"/>
      <c r="CQS25" s="101"/>
      <c r="CQT25" s="101"/>
      <c r="CQU25" s="101"/>
      <c r="CQV25" s="101"/>
      <c r="CQW25" s="101"/>
      <c r="CQX25" s="101"/>
      <c r="CQY25" s="101"/>
      <c r="CQZ25" s="101"/>
      <c r="CRA25" s="101"/>
      <c r="CRB25" s="101"/>
      <c r="CRC25" s="101"/>
      <c r="CRD25" s="101"/>
      <c r="CRE25" s="101"/>
      <c r="CRF25" s="101"/>
      <c r="CRG25" s="101"/>
      <c r="CRH25" s="101"/>
      <c r="CRI25" s="101"/>
      <c r="CRJ25" s="101"/>
      <c r="CRK25" s="101"/>
      <c r="CRL25" s="101"/>
      <c r="CRM25" s="101"/>
      <c r="CRN25" s="101"/>
      <c r="CRO25" s="101"/>
      <c r="CRP25" s="101"/>
      <c r="CRQ25" s="101"/>
      <c r="CRR25" s="101"/>
      <c r="CRS25" s="101"/>
      <c r="CRT25" s="101"/>
      <c r="CRU25" s="101"/>
      <c r="CRV25" s="101"/>
      <c r="CRW25" s="101"/>
      <c r="CRX25" s="101"/>
      <c r="CRY25" s="101"/>
      <c r="CRZ25" s="101"/>
      <c r="CSA25" s="101"/>
      <c r="CSB25" s="101"/>
      <c r="CSC25" s="101"/>
      <c r="CSD25" s="101"/>
      <c r="CSE25" s="101"/>
      <c r="CSF25" s="101"/>
      <c r="CSG25" s="101"/>
      <c r="CSH25" s="101"/>
      <c r="CSI25" s="101"/>
      <c r="CSJ25" s="101"/>
      <c r="CSK25" s="101"/>
      <c r="CSL25" s="101"/>
      <c r="CSM25" s="101"/>
      <c r="CSN25" s="101"/>
      <c r="CSO25" s="101"/>
      <c r="CSP25" s="101"/>
      <c r="CSQ25" s="101"/>
      <c r="CSR25" s="101"/>
      <c r="CSS25" s="101"/>
      <c r="CST25" s="101"/>
      <c r="CSU25" s="101"/>
      <c r="CSV25" s="101"/>
      <c r="CSW25" s="101"/>
      <c r="CSX25" s="101"/>
      <c r="CSY25" s="101"/>
      <c r="CSZ25" s="101"/>
      <c r="CTA25" s="101"/>
      <c r="CTB25" s="101"/>
      <c r="CTC25" s="101"/>
      <c r="CTD25" s="101"/>
      <c r="CTE25" s="101"/>
      <c r="CTF25" s="101"/>
      <c r="CTG25" s="101"/>
      <c r="CTH25" s="101"/>
      <c r="CTI25" s="101"/>
      <c r="CTJ25" s="101"/>
      <c r="CTK25" s="101"/>
      <c r="CTL25" s="101"/>
      <c r="CTM25" s="101"/>
      <c r="CTN25" s="101"/>
      <c r="CTO25" s="101"/>
      <c r="CTP25" s="101"/>
      <c r="CTQ25" s="101"/>
      <c r="CTR25" s="101"/>
      <c r="CTS25" s="101"/>
      <c r="CTT25" s="101"/>
      <c r="CTU25" s="101"/>
      <c r="CTV25" s="101"/>
      <c r="CTW25" s="101"/>
      <c r="CTX25" s="101"/>
      <c r="CTY25" s="101"/>
      <c r="CTZ25" s="101"/>
      <c r="CUA25" s="101"/>
      <c r="CUB25" s="101"/>
      <c r="CUC25" s="101"/>
      <c r="CUD25" s="101"/>
      <c r="CUE25" s="101"/>
      <c r="CUF25" s="101"/>
      <c r="CUG25" s="101"/>
      <c r="CUH25" s="101"/>
      <c r="CUI25" s="101"/>
      <c r="CUJ25" s="101"/>
      <c r="CUK25" s="101"/>
      <c r="CUL25" s="101"/>
      <c r="CUM25" s="101"/>
      <c r="CUN25" s="101"/>
      <c r="CUO25" s="101"/>
      <c r="CUP25" s="101"/>
      <c r="CUQ25" s="101"/>
      <c r="CUR25" s="101"/>
      <c r="CUS25" s="101"/>
      <c r="CUT25" s="101"/>
      <c r="CUU25" s="101"/>
      <c r="CUV25" s="101"/>
      <c r="CUW25" s="101"/>
      <c r="CUX25" s="101"/>
      <c r="CUY25" s="101"/>
      <c r="CUZ25" s="101"/>
      <c r="CVA25" s="101"/>
      <c r="CVB25" s="101"/>
      <c r="CVC25" s="101"/>
      <c r="CVD25" s="101"/>
      <c r="CVE25" s="101"/>
      <c r="CVF25" s="101"/>
      <c r="CVG25" s="101"/>
      <c r="CVH25" s="101"/>
      <c r="CVI25" s="101"/>
      <c r="CVJ25" s="101"/>
      <c r="CVK25" s="101"/>
      <c r="CVL25" s="101"/>
      <c r="CVM25" s="101"/>
      <c r="CVN25" s="101"/>
      <c r="CVO25" s="101"/>
      <c r="CVP25" s="101"/>
      <c r="CVQ25" s="101"/>
      <c r="CVR25" s="101"/>
      <c r="CVS25" s="101"/>
      <c r="CVT25" s="101"/>
      <c r="CVU25" s="101"/>
      <c r="CVV25" s="101"/>
      <c r="CVW25" s="101"/>
      <c r="CVX25" s="101"/>
      <c r="CVY25" s="101"/>
      <c r="CVZ25" s="101"/>
      <c r="CWA25" s="101"/>
      <c r="CWB25" s="101"/>
      <c r="CWC25" s="101"/>
      <c r="CWD25" s="101"/>
      <c r="CWE25" s="101"/>
      <c r="CWF25" s="101"/>
      <c r="CWG25" s="101"/>
      <c r="CWH25" s="101"/>
      <c r="CWI25" s="101"/>
      <c r="CWJ25" s="101"/>
      <c r="CWK25" s="101"/>
      <c r="CWL25" s="101"/>
      <c r="CWM25" s="101"/>
      <c r="CWN25" s="101"/>
      <c r="CWO25" s="101"/>
      <c r="CWP25" s="101"/>
      <c r="CWQ25" s="101"/>
      <c r="CWR25" s="101"/>
      <c r="CWS25" s="101"/>
      <c r="CWT25" s="101"/>
      <c r="CWU25" s="101"/>
      <c r="CWV25" s="101"/>
      <c r="CWW25" s="101"/>
      <c r="CWX25" s="101"/>
      <c r="CWY25" s="101"/>
      <c r="CWZ25" s="101"/>
      <c r="CXA25" s="101"/>
      <c r="CXB25" s="101"/>
      <c r="CXC25" s="101"/>
      <c r="CXD25" s="101"/>
      <c r="CXE25" s="101"/>
      <c r="CXF25" s="101"/>
      <c r="CXG25" s="101"/>
      <c r="CXH25" s="101"/>
      <c r="CXI25" s="101"/>
      <c r="CXJ25" s="101"/>
      <c r="CXK25" s="101"/>
      <c r="CXL25" s="101"/>
      <c r="CXM25" s="101"/>
      <c r="CXN25" s="101"/>
      <c r="CXO25" s="101"/>
      <c r="CXP25" s="101"/>
      <c r="CXQ25" s="101"/>
      <c r="CXR25" s="101"/>
      <c r="CXS25" s="101"/>
      <c r="CXT25" s="101"/>
      <c r="CXU25" s="101"/>
      <c r="CXV25" s="101"/>
      <c r="CXW25" s="101"/>
      <c r="CXX25" s="101"/>
      <c r="CXY25" s="101"/>
      <c r="CXZ25" s="101"/>
      <c r="CYA25" s="101"/>
      <c r="CYB25" s="101"/>
      <c r="CYC25" s="101"/>
      <c r="CYD25" s="101"/>
      <c r="CYE25" s="101"/>
      <c r="CYF25" s="101"/>
      <c r="CYG25" s="101"/>
      <c r="CYH25" s="101"/>
      <c r="CYI25" s="101"/>
      <c r="CYJ25" s="101"/>
      <c r="CYK25" s="101"/>
      <c r="CYL25" s="101"/>
      <c r="CYM25" s="101"/>
      <c r="CYN25" s="101"/>
      <c r="CYO25" s="101"/>
      <c r="CYP25" s="101"/>
      <c r="CYQ25" s="101"/>
      <c r="CYR25" s="101"/>
      <c r="CYS25" s="101"/>
      <c r="CYT25" s="101"/>
      <c r="CYU25" s="101"/>
      <c r="CYV25" s="101"/>
      <c r="CYW25" s="101"/>
      <c r="CYX25" s="101"/>
      <c r="CYY25" s="101"/>
      <c r="CYZ25" s="101"/>
      <c r="CZA25" s="101"/>
      <c r="CZB25" s="101"/>
      <c r="CZC25" s="101"/>
      <c r="CZD25" s="101"/>
      <c r="CZE25" s="101"/>
      <c r="CZF25" s="101"/>
      <c r="CZG25" s="101"/>
      <c r="CZH25" s="101"/>
      <c r="CZI25" s="101"/>
      <c r="CZJ25" s="101"/>
      <c r="CZK25" s="101"/>
      <c r="CZL25" s="101"/>
      <c r="CZM25" s="101"/>
      <c r="CZN25" s="101"/>
      <c r="CZO25" s="101"/>
      <c r="CZP25" s="101"/>
      <c r="CZQ25" s="101"/>
      <c r="CZR25" s="101"/>
      <c r="CZS25" s="101"/>
      <c r="CZT25" s="101"/>
      <c r="CZU25" s="101"/>
      <c r="CZV25" s="101"/>
      <c r="CZW25" s="101"/>
      <c r="CZX25" s="101"/>
      <c r="CZY25" s="101"/>
      <c r="CZZ25" s="101"/>
      <c r="DAA25" s="101"/>
      <c r="DAB25" s="101"/>
      <c r="DAC25" s="101"/>
      <c r="DAD25" s="101"/>
      <c r="DAE25" s="101"/>
      <c r="DAF25" s="101"/>
      <c r="DAG25" s="101"/>
      <c r="DAH25" s="101"/>
      <c r="DAI25" s="101"/>
      <c r="DAJ25" s="101"/>
      <c r="DAK25" s="101"/>
      <c r="DAL25" s="101"/>
      <c r="DAM25" s="101"/>
      <c r="DAN25" s="101"/>
      <c r="DAO25" s="101"/>
      <c r="DAP25" s="101"/>
      <c r="DAQ25" s="101"/>
      <c r="DAR25" s="101"/>
      <c r="DAS25" s="101"/>
      <c r="DAT25" s="101"/>
      <c r="DAU25" s="101"/>
      <c r="DAV25" s="101"/>
      <c r="DAW25" s="101"/>
      <c r="DAX25" s="101"/>
      <c r="DAY25" s="101"/>
      <c r="DAZ25" s="101"/>
      <c r="DBA25" s="101"/>
      <c r="DBB25" s="101"/>
      <c r="DBC25" s="101"/>
      <c r="DBD25" s="101"/>
      <c r="DBE25" s="101"/>
      <c r="DBF25" s="101"/>
      <c r="DBG25" s="101"/>
      <c r="DBH25" s="101"/>
      <c r="DBI25" s="101"/>
      <c r="DBJ25" s="101"/>
      <c r="DBK25" s="101"/>
      <c r="DBL25" s="101"/>
      <c r="DBM25" s="101"/>
      <c r="DBN25" s="101"/>
      <c r="DBO25" s="101"/>
      <c r="DBP25" s="101"/>
      <c r="DBQ25" s="101"/>
      <c r="DBR25" s="101"/>
      <c r="DBS25" s="101"/>
      <c r="DBT25" s="101"/>
      <c r="DBU25" s="101"/>
      <c r="DBV25" s="101"/>
      <c r="DBW25" s="101"/>
      <c r="DBX25" s="101"/>
      <c r="DBY25" s="101"/>
      <c r="DBZ25" s="101"/>
      <c r="DCA25" s="101"/>
      <c r="DCB25" s="101"/>
      <c r="DCC25" s="101"/>
      <c r="DCD25" s="101"/>
      <c r="DCE25" s="101"/>
      <c r="DCF25" s="101"/>
      <c r="DCG25" s="101"/>
      <c r="DCH25" s="101"/>
      <c r="DCI25" s="101"/>
      <c r="DCJ25" s="101"/>
      <c r="DCK25" s="101"/>
      <c r="DCL25" s="101"/>
      <c r="DCM25" s="101"/>
      <c r="DCN25" s="101"/>
      <c r="DCO25" s="101"/>
      <c r="DCP25" s="101"/>
      <c r="DCQ25" s="101"/>
      <c r="DCR25" s="101"/>
      <c r="DCS25" s="101"/>
      <c r="DCT25" s="101"/>
      <c r="DCU25" s="101"/>
      <c r="DCV25" s="101"/>
      <c r="DCW25" s="101"/>
      <c r="DCX25" s="101"/>
      <c r="DCY25" s="101"/>
      <c r="DCZ25" s="101"/>
      <c r="DDA25" s="101"/>
      <c r="DDB25" s="101"/>
      <c r="DDC25" s="101"/>
      <c r="DDD25" s="101"/>
      <c r="DDE25" s="101"/>
      <c r="DDF25" s="101"/>
      <c r="DDG25" s="101"/>
      <c r="DDH25" s="101"/>
      <c r="DDI25" s="101"/>
      <c r="DDJ25" s="101"/>
      <c r="DDK25" s="101"/>
      <c r="DDL25" s="101"/>
      <c r="DDM25" s="101"/>
      <c r="DDN25" s="101"/>
      <c r="DDO25" s="101"/>
      <c r="DDP25" s="101"/>
      <c r="DDQ25" s="101"/>
      <c r="DDR25" s="101"/>
      <c r="DDS25" s="101"/>
      <c r="DDT25" s="101"/>
      <c r="DDU25" s="101"/>
      <c r="DDV25" s="101"/>
      <c r="DDW25" s="101"/>
      <c r="DDX25" s="101"/>
      <c r="DDY25" s="101"/>
      <c r="DDZ25" s="101"/>
      <c r="DEA25" s="101"/>
      <c r="DEB25" s="101"/>
      <c r="DEC25" s="101"/>
      <c r="DED25" s="101"/>
      <c r="DEE25" s="101"/>
      <c r="DEF25" s="101"/>
      <c r="DEG25" s="101"/>
      <c r="DEH25" s="101"/>
      <c r="DEI25" s="101"/>
      <c r="DEJ25" s="101"/>
      <c r="DEK25" s="101"/>
      <c r="DEL25" s="101"/>
      <c r="DEM25" s="101"/>
      <c r="DEN25" s="101"/>
      <c r="DEO25" s="101"/>
      <c r="DEP25" s="101"/>
      <c r="DEQ25" s="101"/>
      <c r="DER25" s="101"/>
      <c r="DES25" s="101"/>
      <c r="DET25" s="101"/>
      <c r="DEU25" s="101"/>
      <c r="DEV25" s="101"/>
      <c r="DEW25" s="101"/>
      <c r="DEX25" s="101"/>
      <c r="DEY25" s="101"/>
      <c r="DEZ25" s="101"/>
      <c r="DFA25" s="101"/>
      <c r="DFB25" s="101"/>
      <c r="DFC25" s="101"/>
      <c r="DFD25" s="101"/>
      <c r="DFE25" s="101"/>
      <c r="DFF25" s="101"/>
      <c r="DFG25" s="101"/>
      <c r="DFH25" s="101"/>
      <c r="DFI25" s="101"/>
      <c r="DFJ25" s="101"/>
      <c r="DFK25" s="101"/>
      <c r="DFL25" s="101"/>
      <c r="DFM25" s="101"/>
      <c r="DFN25" s="101"/>
      <c r="DFO25" s="101"/>
      <c r="DFP25" s="101"/>
      <c r="DFQ25" s="101"/>
      <c r="DFR25" s="101"/>
      <c r="DFS25" s="101"/>
      <c r="DFT25" s="101"/>
      <c r="DFU25" s="101"/>
      <c r="DFV25" s="101"/>
      <c r="DFW25" s="101"/>
      <c r="DFX25" s="101"/>
      <c r="DFY25" s="101"/>
      <c r="DFZ25" s="101"/>
      <c r="DGA25" s="101"/>
      <c r="DGB25" s="101"/>
      <c r="DGC25" s="101"/>
      <c r="DGD25" s="101"/>
      <c r="DGE25" s="101"/>
      <c r="DGF25" s="101"/>
      <c r="DGG25" s="101"/>
      <c r="DGH25" s="101"/>
      <c r="DGI25" s="101"/>
      <c r="DGJ25" s="101"/>
      <c r="DGK25" s="101"/>
      <c r="DGL25" s="101"/>
      <c r="DGM25" s="101"/>
      <c r="DGN25" s="101"/>
      <c r="DGO25" s="101"/>
      <c r="DGP25" s="101"/>
      <c r="DGQ25" s="101"/>
      <c r="DGR25" s="101"/>
      <c r="DGS25" s="101"/>
      <c r="DGT25" s="101"/>
      <c r="DGU25" s="101"/>
      <c r="DGV25" s="101"/>
      <c r="DGW25" s="101"/>
      <c r="DGX25" s="101"/>
      <c r="DGY25" s="101"/>
      <c r="DGZ25" s="101"/>
      <c r="DHA25" s="101"/>
      <c r="DHB25" s="101"/>
      <c r="DHC25" s="101"/>
      <c r="DHD25" s="101"/>
      <c r="DHE25" s="101"/>
      <c r="DHF25" s="101"/>
      <c r="DHG25" s="101"/>
      <c r="DHH25" s="101"/>
      <c r="DHI25" s="101"/>
      <c r="DHJ25" s="101"/>
      <c r="DHK25" s="101"/>
      <c r="DHL25" s="101"/>
      <c r="DHM25" s="101"/>
      <c r="DHN25" s="101"/>
      <c r="DHO25" s="101"/>
      <c r="DHP25" s="101"/>
      <c r="DHQ25" s="101"/>
      <c r="DHR25" s="101"/>
      <c r="DHS25" s="101"/>
      <c r="DHT25" s="101"/>
      <c r="DHU25" s="101"/>
      <c r="DHV25" s="101"/>
      <c r="DHW25" s="101"/>
      <c r="DHX25" s="101"/>
      <c r="DHY25" s="101"/>
      <c r="DHZ25" s="101"/>
      <c r="DIA25" s="101"/>
      <c r="DIB25" s="101"/>
      <c r="DIC25" s="101"/>
      <c r="DID25" s="101"/>
      <c r="DIE25" s="101"/>
      <c r="DIF25" s="101"/>
      <c r="DIG25" s="101"/>
      <c r="DIH25" s="101"/>
      <c r="DII25" s="101"/>
      <c r="DIJ25" s="101"/>
      <c r="DIK25" s="101"/>
      <c r="DIL25" s="101"/>
      <c r="DIM25" s="101"/>
      <c r="DIN25" s="101"/>
      <c r="DIO25" s="101"/>
      <c r="DIP25" s="101"/>
      <c r="DIQ25" s="101"/>
      <c r="DIR25" s="101"/>
      <c r="DIS25" s="101"/>
      <c r="DIT25" s="101"/>
      <c r="DIU25" s="101"/>
      <c r="DIV25" s="101"/>
      <c r="DIW25" s="101"/>
      <c r="DIX25" s="101"/>
      <c r="DIY25" s="101"/>
      <c r="DIZ25" s="101"/>
      <c r="DJA25" s="101"/>
      <c r="DJB25" s="101"/>
      <c r="DJC25" s="101"/>
      <c r="DJD25" s="101"/>
      <c r="DJE25" s="101"/>
      <c r="DJF25" s="101"/>
      <c r="DJG25" s="101"/>
      <c r="DJH25" s="101"/>
      <c r="DJI25" s="101"/>
      <c r="DJJ25" s="101"/>
      <c r="DJK25" s="101"/>
      <c r="DJL25" s="101"/>
      <c r="DJM25" s="101"/>
      <c r="DJN25" s="101"/>
      <c r="DJO25" s="101"/>
      <c r="DJP25" s="101"/>
      <c r="DJQ25" s="101"/>
      <c r="DJR25" s="101"/>
      <c r="DJS25" s="101"/>
      <c r="DJT25" s="101"/>
      <c r="DJU25" s="101"/>
      <c r="DJV25" s="101"/>
      <c r="DJW25" s="101"/>
      <c r="DJX25" s="101"/>
      <c r="DJY25" s="101"/>
      <c r="DJZ25" s="101"/>
      <c r="DKA25" s="101"/>
      <c r="DKB25" s="101"/>
      <c r="DKC25" s="101"/>
      <c r="DKD25" s="101"/>
      <c r="DKE25" s="101"/>
      <c r="DKF25" s="101"/>
      <c r="DKG25" s="101"/>
      <c r="DKH25" s="101"/>
      <c r="DKI25" s="101"/>
      <c r="DKJ25" s="101"/>
      <c r="DKK25" s="101"/>
      <c r="DKL25" s="101"/>
      <c r="DKM25" s="101"/>
      <c r="DKN25" s="101"/>
      <c r="DKO25" s="101"/>
      <c r="DKP25" s="101"/>
      <c r="DKQ25" s="101"/>
      <c r="DKR25" s="101"/>
      <c r="DKS25" s="101"/>
      <c r="DKT25" s="101"/>
      <c r="DKU25" s="101"/>
      <c r="DKV25" s="101"/>
      <c r="DKW25" s="101"/>
      <c r="DKX25" s="101"/>
      <c r="DKY25" s="101"/>
      <c r="DKZ25" s="101"/>
      <c r="DLA25" s="101"/>
      <c r="DLB25" s="101"/>
      <c r="DLC25" s="101"/>
      <c r="DLD25" s="101"/>
      <c r="DLE25" s="101"/>
      <c r="DLF25" s="101"/>
      <c r="DLG25" s="101"/>
      <c r="DLH25" s="101"/>
      <c r="DLI25" s="101"/>
      <c r="DLJ25" s="101"/>
      <c r="DLK25" s="101"/>
      <c r="DLL25" s="101"/>
      <c r="DLM25" s="101"/>
      <c r="DLN25" s="101"/>
      <c r="DLO25" s="101"/>
      <c r="DLP25" s="101"/>
      <c r="DLQ25" s="101"/>
      <c r="DLR25" s="101"/>
      <c r="DLS25" s="101"/>
      <c r="DLT25" s="101"/>
      <c r="DLU25" s="101"/>
      <c r="DLV25" s="101"/>
      <c r="DLW25" s="101"/>
      <c r="DLX25" s="101"/>
      <c r="DLY25" s="101"/>
      <c r="DLZ25" s="101"/>
      <c r="DMA25" s="101"/>
      <c r="DMB25" s="101"/>
      <c r="DMC25" s="101"/>
      <c r="DMD25" s="101"/>
      <c r="DME25" s="101"/>
      <c r="DMF25" s="101"/>
      <c r="DMG25" s="101"/>
      <c r="DMH25" s="101"/>
      <c r="DMI25" s="101"/>
      <c r="DMJ25" s="101"/>
      <c r="DMK25" s="101"/>
      <c r="DML25" s="101"/>
      <c r="DMM25" s="101"/>
      <c r="DMN25" s="101"/>
      <c r="DMO25" s="101"/>
      <c r="DMP25" s="101"/>
      <c r="DMQ25" s="101"/>
      <c r="DMR25" s="101"/>
      <c r="DMS25" s="101"/>
      <c r="DMT25" s="101"/>
      <c r="DMU25" s="101"/>
      <c r="DMV25" s="101"/>
      <c r="DMW25" s="101"/>
      <c r="DMX25" s="101"/>
      <c r="DMY25" s="101"/>
      <c r="DMZ25" s="101"/>
      <c r="DNA25" s="101"/>
      <c r="DNB25" s="101"/>
      <c r="DNC25" s="101"/>
      <c r="DND25" s="101"/>
      <c r="DNE25" s="101"/>
      <c r="DNF25" s="101"/>
      <c r="DNG25" s="101"/>
      <c r="DNH25" s="101"/>
      <c r="DNI25" s="101"/>
      <c r="DNJ25" s="101"/>
      <c r="DNK25" s="101"/>
      <c r="DNL25" s="101"/>
      <c r="DNM25" s="101"/>
      <c r="DNN25" s="101"/>
      <c r="DNO25" s="101"/>
      <c r="DNP25" s="101"/>
      <c r="DNQ25" s="101"/>
      <c r="DNR25" s="101"/>
      <c r="DNS25" s="101"/>
      <c r="DNT25" s="101"/>
      <c r="DNU25" s="101"/>
      <c r="DNV25" s="101"/>
      <c r="DNW25" s="101"/>
      <c r="DNX25" s="101"/>
      <c r="DNY25" s="101"/>
      <c r="DNZ25" s="101"/>
      <c r="DOA25" s="101"/>
      <c r="DOB25" s="101"/>
      <c r="DOC25" s="101"/>
      <c r="DOD25" s="101"/>
      <c r="DOE25" s="101"/>
      <c r="DOF25" s="101"/>
      <c r="DOG25" s="101"/>
      <c r="DOH25" s="101"/>
      <c r="DOI25" s="101"/>
      <c r="DOJ25" s="101"/>
      <c r="DOK25" s="101"/>
      <c r="DOL25" s="101"/>
      <c r="DOM25" s="101"/>
      <c r="DON25" s="101"/>
      <c r="DOO25" s="101"/>
      <c r="DOP25" s="101"/>
      <c r="DOQ25" s="101"/>
      <c r="DOR25" s="101"/>
      <c r="DOS25" s="101"/>
      <c r="DOT25" s="101"/>
      <c r="DOU25" s="101"/>
      <c r="DOV25" s="101"/>
      <c r="DOW25" s="101"/>
      <c r="DOX25" s="101"/>
      <c r="DOY25" s="101"/>
      <c r="DOZ25" s="101"/>
      <c r="DPA25" s="101"/>
      <c r="DPB25" s="101"/>
      <c r="DPC25" s="101"/>
      <c r="DPD25" s="101"/>
      <c r="DPE25" s="101"/>
      <c r="DPF25" s="101"/>
      <c r="DPG25" s="101"/>
      <c r="DPH25" s="101"/>
      <c r="DPI25" s="101"/>
      <c r="DPJ25" s="101"/>
      <c r="DPK25" s="101"/>
      <c r="DPL25" s="101"/>
      <c r="DPM25" s="101"/>
      <c r="DPN25" s="101"/>
      <c r="DPO25" s="101"/>
      <c r="DPP25" s="101"/>
      <c r="DPQ25" s="101"/>
      <c r="DPR25" s="101"/>
      <c r="DPS25" s="101"/>
      <c r="DPT25" s="101"/>
      <c r="DPU25" s="101"/>
      <c r="DPV25" s="101"/>
      <c r="DPW25" s="101"/>
      <c r="DPX25" s="101"/>
      <c r="DPY25" s="101"/>
      <c r="DPZ25" s="101"/>
      <c r="DQA25" s="101"/>
      <c r="DQB25" s="101"/>
      <c r="DQC25" s="101"/>
      <c r="DQD25" s="101"/>
      <c r="DQE25" s="101"/>
      <c r="DQF25" s="101"/>
      <c r="DQG25" s="101"/>
      <c r="DQH25" s="101"/>
      <c r="DQI25" s="101"/>
      <c r="DQJ25" s="101"/>
      <c r="DQK25" s="101"/>
      <c r="DQL25" s="101"/>
      <c r="DQM25" s="101"/>
      <c r="DQN25" s="101"/>
      <c r="DQO25" s="101"/>
      <c r="DQP25" s="101"/>
      <c r="DQQ25" s="101"/>
      <c r="DQR25" s="101"/>
      <c r="DQS25" s="101"/>
      <c r="DQT25" s="101"/>
      <c r="DQU25" s="101"/>
      <c r="DQV25" s="101"/>
      <c r="DQW25" s="101"/>
      <c r="DQX25" s="101"/>
      <c r="DQY25" s="101"/>
      <c r="DQZ25" s="101"/>
      <c r="DRA25" s="101"/>
      <c r="DRB25" s="101"/>
      <c r="DRC25" s="101"/>
      <c r="DRD25" s="101"/>
      <c r="DRE25" s="101"/>
      <c r="DRF25" s="101"/>
      <c r="DRG25" s="101"/>
      <c r="DRH25" s="101"/>
      <c r="DRI25" s="101"/>
      <c r="DRJ25" s="101"/>
      <c r="DRK25" s="101"/>
      <c r="DRL25" s="101"/>
      <c r="DRM25" s="101"/>
      <c r="DRN25" s="101"/>
      <c r="DRO25" s="101"/>
      <c r="DRP25" s="101"/>
      <c r="DRQ25" s="101"/>
      <c r="DRR25" s="101"/>
      <c r="DRS25" s="101"/>
      <c r="DRT25" s="101"/>
      <c r="DRU25" s="101"/>
      <c r="DRV25" s="101"/>
      <c r="DRW25" s="101"/>
      <c r="DRX25" s="101"/>
      <c r="DRY25" s="101"/>
      <c r="DRZ25" s="101"/>
      <c r="DSA25" s="101"/>
      <c r="DSB25" s="101"/>
      <c r="DSC25" s="101"/>
      <c r="DSD25" s="101"/>
      <c r="DSE25" s="101"/>
      <c r="DSF25" s="101"/>
      <c r="DSG25" s="101"/>
      <c r="DSH25" s="101"/>
      <c r="DSI25" s="101"/>
      <c r="DSJ25" s="101"/>
      <c r="DSK25" s="101"/>
      <c r="DSL25" s="101"/>
      <c r="DSM25" s="101"/>
      <c r="DSN25" s="101"/>
      <c r="DSO25" s="101"/>
      <c r="DSP25" s="101"/>
      <c r="DSQ25" s="101"/>
      <c r="DSR25" s="101"/>
      <c r="DSS25" s="101"/>
      <c r="DST25" s="101"/>
      <c r="DSU25" s="101"/>
      <c r="DSV25" s="101"/>
      <c r="DSW25" s="101"/>
      <c r="DSX25" s="101"/>
      <c r="DSY25" s="101"/>
      <c r="DSZ25" s="101"/>
      <c r="DTA25" s="101"/>
      <c r="DTB25" s="101"/>
      <c r="DTC25" s="101"/>
      <c r="DTD25" s="101"/>
      <c r="DTE25" s="101"/>
      <c r="DTF25" s="101"/>
      <c r="DTG25" s="101"/>
      <c r="DTH25" s="101"/>
      <c r="DTI25" s="101"/>
      <c r="DTJ25" s="101"/>
      <c r="DTK25" s="101"/>
      <c r="DTL25" s="101"/>
      <c r="DTM25" s="101"/>
      <c r="DTN25" s="101"/>
      <c r="DTO25" s="101"/>
      <c r="DTP25" s="101"/>
      <c r="DTQ25" s="101"/>
      <c r="DTR25" s="101"/>
      <c r="DTS25" s="101"/>
      <c r="DTT25" s="101"/>
      <c r="DTU25" s="101"/>
      <c r="DTV25" s="101"/>
      <c r="DTW25" s="101"/>
      <c r="DTX25" s="101"/>
      <c r="DTY25" s="101"/>
      <c r="DTZ25" s="101"/>
      <c r="DUA25" s="101"/>
      <c r="DUB25" s="101"/>
      <c r="DUC25" s="101"/>
      <c r="DUD25" s="101"/>
      <c r="DUE25" s="101"/>
      <c r="DUF25" s="101"/>
      <c r="DUG25" s="101"/>
      <c r="DUH25" s="101"/>
      <c r="DUI25" s="101"/>
      <c r="DUJ25" s="101"/>
      <c r="DUK25" s="101"/>
      <c r="DUL25" s="101"/>
      <c r="DUM25" s="101"/>
      <c r="DUN25" s="101"/>
      <c r="DUO25" s="101"/>
      <c r="DUP25" s="101"/>
      <c r="DUQ25" s="101"/>
      <c r="DUR25" s="101"/>
      <c r="DUS25" s="101"/>
      <c r="DUT25" s="101"/>
      <c r="DUU25" s="101"/>
      <c r="DUV25" s="101"/>
      <c r="DUW25" s="101"/>
      <c r="DUX25" s="101"/>
      <c r="DUY25" s="101"/>
      <c r="DUZ25" s="101"/>
      <c r="DVA25" s="101"/>
      <c r="DVB25" s="101"/>
      <c r="DVC25" s="101"/>
      <c r="DVD25" s="101"/>
      <c r="DVE25" s="101"/>
      <c r="DVF25" s="101"/>
      <c r="DVG25" s="101"/>
      <c r="DVH25" s="101"/>
      <c r="DVI25" s="101"/>
      <c r="DVJ25" s="101"/>
      <c r="DVK25" s="101"/>
      <c r="DVL25" s="101"/>
      <c r="DVM25" s="101"/>
      <c r="DVN25" s="101"/>
      <c r="DVO25" s="101"/>
      <c r="DVP25" s="101"/>
      <c r="DVQ25" s="101"/>
      <c r="DVR25" s="101"/>
      <c r="DVS25" s="101"/>
      <c r="DVT25" s="101"/>
      <c r="DVU25" s="101"/>
      <c r="DVV25" s="101"/>
      <c r="DVW25" s="101"/>
      <c r="DVX25" s="101"/>
      <c r="DVY25" s="101"/>
      <c r="DVZ25" s="101"/>
      <c r="DWA25" s="101"/>
      <c r="DWB25" s="101"/>
      <c r="DWC25" s="101"/>
      <c r="DWD25" s="101"/>
      <c r="DWE25" s="101"/>
      <c r="DWF25" s="101"/>
      <c r="DWG25" s="101"/>
      <c r="DWH25" s="101"/>
      <c r="DWI25" s="101"/>
      <c r="DWJ25" s="101"/>
      <c r="DWK25" s="101"/>
      <c r="DWL25" s="101"/>
      <c r="DWM25" s="101"/>
      <c r="DWN25" s="101"/>
      <c r="DWO25" s="101"/>
      <c r="DWP25" s="101"/>
      <c r="DWQ25" s="101"/>
      <c r="DWR25" s="101"/>
      <c r="DWS25" s="101"/>
      <c r="DWT25" s="101"/>
      <c r="DWU25" s="101"/>
      <c r="DWV25" s="101"/>
      <c r="DWW25" s="101"/>
      <c r="DWX25" s="101"/>
      <c r="DWY25" s="101"/>
      <c r="DWZ25" s="101"/>
      <c r="DXA25" s="101"/>
      <c r="DXB25" s="101"/>
      <c r="DXC25" s="101"/>
      <c r="DXD25" s="101"/>
      <c r="DXE25" s="101"/>
      <c r="DXF25" s="101"/>
      <c r="DXG25" s="101"/>
      <c r="DXH25" s="101"/>
      <c r="DXI25" s="101"/>
      <c r="DXJ25" s="101"/>
      <c r="DXK25" s="101"/>
      <c r="DXL25" s="101"/>
      <c r="DXM25" s="101"/>
      <c r="DXN25" s="101"/>
      <c r="DXO25" s="101"/>
      <c r="DXP25" s="101"/>
      <c r="DXQ25" s="101"/>
      <c r="DXR25" s="101"/>
      <c r="DXS25" s="101"/>
      <c r="DXT25" s="101"/>
      <c r="DXU25" s="101"/>
      <c r="DXV25" s="101"/>
      <c r="DXW25" s="101"/>
      <c r="DXX25" s="101"/>
      <c r="DXY25" s="101"/>
      <c r="DXZ25" s="101"/>
      <c r="DYA25" s="101"/>
      <c r="DYB25" s="101"/>
      <c r="DYC25" s="101"/>
      <c r="DYD25" s="101"/>
      <c r="DYE25" s="101"/>
      <c r="DYF25" s="101"/>
      <c r="DYG25" s="101"/>
      <c r="DYH25" s="101"/>
      <c r="DYI25" s="101"/>
      <c r="DYJ25" s="101"/>
      <c r="DYK25" s="101"/>
      <c r="DYL25" s="101"/>
      <c r="DYM25" s="101"/>
      <c r="DYN25" s="101"/>
      <c r="DYO25" s="101"/>
      <c r="DYP25" s="101"/>
      <c r="DYQ25" s="101"/>
      <c r="DYR25" s="101"/>
      <c r="DYS25" s="101"/>
      <c r="DYT25" s="101"/>
      <c r="DYU25" s="101"/>
      <c r="DYV25" s="101"/>
      <c r="DYW25" s="101"/>
      <c r="DYX25" s="101"/>
      <c r="DYY25" s="101"/>
      <c r="DYZ25" s="101"/>
      <c r="DZA25" s="101"/>
      <c r="DZB25" s="101"/>
      <c r="DZC25" s="101"/>
      <c r="DZD25" s="101"/>
      <c r="DZE25" s="101"/>
      <c r="DZF25" s="101"/>
      <c r="DZG25" s="101"/>
      <c r="DZH25" s="101"/>
      <c r="DZI25" s="101"/>
      <c r="DZJ25" s="101"/>
      <c r="DZK25" s="101"/>
      <c r="DZL25" s="101"/>
      <c r="DZM25" s="101"/>
      <c r="DZN25" s="101"/>
      <c r="DZO25" s="101"/>
      <c r="DZP25" s="101"/>
      <c r="DZQ25" s="101"/>
      <c r="DZR25" s="101"/>
      <c r="DZS25" s="101"/>
      <c r="DZT25" s="101"/>
      <c r="DZU25" s="101"/>
      <c r="DZV25" s="101"/>
      <c r="DZW25" s="101"/>
      <c r="DZX25" s="101"/>
      <c r="DZY25" s="101"/>
      <c r="DZZ25" s="101"/>
      <c r="EAA25" s="101"/>
      <c r="EAB25" s="101"/>
      <c r="EAC25" s="101"/>
      <c r="EAD25" s="101"/>
      <c r="EAE25" s="101"/>
      <c r="EAF25" s="101"/>
      <c r="EAG25" s="101"/>
      <c r="EAH25" s="101"/>
      <c r="EAI25" s="101"/>
      <c r="EAJ25" s="101"/>
      <c r="EAK25" s="101"/>
      <c r="EAL25" s="101"/>
      <c r="EAM25" s="101"/>
      <c r="EAN25" s="101"/>
      <c r="EAO25" s="101"/>
      <c r="EAP25" s="101"/>
      <c r="EAQ25" s="101"/>
      <c r="EAR25" s="101"/>
      <c r="EAS25" s="101"/>
      <c r="EAT25" s="101"/>
      <c r="EAU25" s="101"/>
      <c r="EAV25" s="101"/>
      <c r="EAW25" s="101"/>
      <c r="EAX25" s="101"/>
      <c r="EAY25" s="101"/>
      <c r="EAZ25" s="101"/>
      <c r="EBA25" s="101"/>
      <c r="EBB25" s="101"/>
      <c r="EBC25" s="101"/>
      <c r="EBD25" s="101"/>
      <c r="EBE25" s="101"/>
      <c r="EBF25" s="101"/>
      <c r="EBG25" s="101"/>
      <c r="EBH25" s="101"/>
      <c r="EBI25" s="101"/>
      <c r="EBJ25" s="101"/>
      <c r="EBK25" s="101"/>
      <c r="EBL25" s="101"/>
      <c r="EBM25" s="101"/>
      <c r="EBN25" s="101"/>
      <c r="EBO25" s="101"/>
      <c r="EBP25" s="101"/>
      <c r="EBQ25" s="101"/>
      <c r="EBR25" s="101"/>
      <c r="EBS25" s="101"/>
      <c r="EBT25" s="101"/>
      <c r="EBU25" s="101"/>
      <c r="EBV25" s="101"/>
      <c r="EBW25" s="101"/>
      <c r="EBX25" s="101"/>
      <c r="EBY25" s="101"/>
      <c r="EBZ25" s="101"/>
      <c r="ECA25" s="101"/>
      <c r="ECB25" s="101"/>
      <c r="ECC25" s="101"/>
      <c r="ECD25" s="101"/>
      <c r="ECE25" s="101"/>
      <c r="ECF25" s="101"/>
      <c r="ECG25" s="101"/>
      <c r="ECH25" s="101"/>
      <c r="ECI25" s="101"/>
      <c r="ECJ25" s="101"/>
      <c r="ECK25" s="101"/>
      <c r="ECL25" s="101"/>
      <c r="ECM25" s="101"/>
      <c r="ECN25" s="101"/>
      <c r="ECO25" s="101"/>
      <c r="ECP25" s="101"/>
      <c r="ECQ25" s="101"/>
      <c r="ECR25" s="101"/>
      <c r="ECS25" s="101"/>
      <c r="ECT25" s="101"/>
      <c r="ECU25" s="101"/>
      <c r="ECV25" s="101"/>
      <c r="ECW25" s="101"/>
      <c r="ECX25" s="101"/>
      <c r="ECY25" s="101"/>
      <c r="ECZ25" s="101"/>
      <c r="EDA25" s="101"/>
      <c r="EDB25" s="101"/>
      <c r="EDC25" s="101"/>
      <c r="EDD25" s="101"/>
      <c r="EDE25" s="101"/>
      <c r="EDF25" s="101"/>
      <c r="EDG25" s="101"/>
      <c r="EDH25" s="101"/>
      <c r="EDI25" s="101"/>
      <c r="EDJ25" s="101"/>
      <c r="EDK25" s="101"/>
      <c r="EDL25" s="101"/>
      <c r="EDM25" s="101"/>
      <c r="EDN25" s="101"/>
      <c r="EDO25" s="101"/>
      <c r="EDP25" s="101"/>
      <c r="EDQ25" s="101"/>
      <c r="EDR25" s="101"/>
      <c r="EDS25" s="101"/>
      <c r="EDT25" s="101"/>
      <c r="EDU25" s="101"/>
      <c r="EDV25" s="101"/>
      <c r="EDW25" s="101"/>
      <c r="EDX25" s="101"/>
      <c r="EDY25" s="101"/>
      <c r="EDZ25" s="101"/>
      <c r="EEA25" s="101"/>
      <c r="EEB25" s="101"/>
      <c r="EEC25" s="101"/>
      <c r="EED25" s="101"/>
      <c r="EEE25" s="101"/>
      <c r="EEF25" s="101"/>
      <c r="EEG25" s="101"/>
      <c r="EEH25" s="101"/>
      <c r="EEI25" s="101"/>
      <c r="EEJ25" s="101"/>
      <c r="EEK25" s="101"/>
      <c r="EEL25" s="101"/>
      <c r="EEM25" s="101"/>
      <c r="EEN25" s="101"/>
      <c r="EEO25" s="101"/>
      <c r="EEP25" s="101"/>
      <c r="EEQ25" s="101"/>
      <c r="EER25" s="101"/>
      <c r="EES25" s="101"/>
      <c r="EET25" s="101"/>
      <c r="EEU25" s="101"/>
      <c r="EEV25" s="101"/>
      <c r="EEW25" s="101"/>
      <c r="EEX25" s="101"/>
      <c r="EEY25" s="101"/>
      <c r="EEZ25" s="101"/>
      <c r="EFA25" s="101"/>
      <c r="EFB25" s="101"/>
      <c r="EFC25" s="101"/>
      <c r="EFD25" s="101"/>
      <c r="EFE25" s="101"/>
      <c r="EFF25" s="101"/>
      <c r="EFG25" s="101"/>
      <c r="EFH25" s="101"/>
      <c r="EFI25" s="101"/>
      <c r="EFJ25" s="101"/>
      <c r="EFK25" s="101"/>
      <c r="EFL25" s="101"/>
      <c r="EFM25" s="101"/>
      <c r="EFN25" s="101"/>
      <c r="EFO25" s="101"/>
      <c r="EFP25" s="101"/>
      <c r="EFQ25" s="101"/>
      <c r="EFR25" s="101"/>
      <c r="EFS25" s="101"/>
      <c r="EFT25" s="101"/>
      <c r="EFU25" s="101"/>
      <c r="EFV25" s="101"/>
      <c r="EFW25" s="101"/>
      <c r="EFX25" s="101"/>
      <c r="EFY25" s="101"/>
      <c r="EFZ25" s="101"/>
      <c r="EGA25" s="101"/>
      <c r="EGB25" s="101"/>
      <c r="EGC25" s="101"/>
      <c r="EGD25" s="101"/>
      <c r="EGE25" s="101"/>
      <c r="EGF25" s="101"/>
      <c r="EGG25" s="101"/>
      <c r="EGH25" s="101"/>
      <c r="EGI25" s="101"/>
      <c r="EGJ25" s="101"/>
      <c r="EGK25" s="101"/>
      <c r="EGL25" s="101"/>
      <c r="EGM25" s="101"/>
      <c r="EGN25" s="101"/>
      <c r="EGO25" s="101"/>
      <c r="EGP25" s="101"/>
      <c r="EGQ25" s="101"/>
      <c r="EGR25" s="101"/>
      <c r="EGS25" s="101"/>
      <c r="EGT25" s="101"/>
      <c r="EGU25" s="101"/>
      <c r="EGV25" s="101"/>
      <c r="EGW25" s="101"/>
      <c r="EGX25" s="101"/>
      <c r="EGY25" s="101"/>
      <c r="EGZ25" s="101"/>
      <c r="EHA25" s="101"/>
      <c r="EHB25" s="101"/>
      <c r="EHC25" s="101"/>
      <c r="EHD25" s="101"/>
      <c r="EHE25" s="101"/>
      <c r="EHF25" s="101"/>
      <c r="EHG25" s="101"/>
      <c r="EHH25" s="101"/>
      <c r="EHI25" s="101"/>
      <c r="EHJ25" s="101"/>
      <c r="EHK25" s="101"/>
      <c r="EHL25" s="101"/>
      <c r="EHM25" s="101"/>
      <c r="EHN25" s="101"/>
      <c r="EHO25" s="101"/>
      <c r="EHP25" s="101"/>
      <c r="EHQ25" s="101"/>
      <c r="EHR25" s="101"/>
      <c r="EHS25" s="101"/>
      <c r="EHT25" s="101"/>
      <c r="EHU25" s="101"/>
      <c r="EHV25" s="101"/>
      <c r="EHW25" s="101"/>
      <c r="EHX25" s="101"/>
      <c r="EHY25" s="101"/>
      <c r="EHZ25" s="101"/>
      <c r="EIA25" s="101"/>
      <c r="EIB25" s="101"/>
      <c r="EIC25" s="101"/>
      <c r="EID25" s="101"/>
      <c r="EIE25" s="101"/>
      <c r="EIF25" s="101"/>
      <c r="EIG25" s="101"/>
      <c r="EIH25" s="101"/>
      <c r="EII25" s="101"/>
      <c r="EIJ25" s="101"/>
      <c r="EIK25" s="101"/>
      <c r="EIL25" s="101"/>
      <c r="EIM25" s="101"/>
      <c r="EIN25" s="101"/>
      <c r="EIO25" s="101"/>
      <c r="EIP25" s="101"/>
      <c r="EIQ25" s="101"/>
      <c r="EIR25" s="101"/>
      <c r="EIS25" s="101"/>
      <c r="EIT25" s="101"/>
      <c r="EIU25" s="101"/>
      <c r="EIV25" s="101"/>
      <c r="EIW25" s="101"/>
      <c r="EIX25" s="101"/>
      <c r="EIY25" s="101"/>
      <c r="EIZ25" s="101"/>
      <c r="EJA25" s="101"/>
      <c r="EJB25" s="101"/>
      <c r="EJC25" s="101"/>
      <c r="EJD25" s="101"/>
      <c r="EJE25" s="101"/>
      <c r="EJF25" s="101"/>
      <c r="EJG25" s="101"/>
      <c r="EJH25" s="101"/>
      <c r="EJI25" s="101"/>
      <c r="EJJ25" s="101"/>
      <c r="EJK25" s="101"/>
      <c r="EJL25" s="101"/>
      <c r="EJM25" s="101"/>
      <c r="EJN25" s="101"/>
      <c r="EJO25" s="101"/>
      <c r="EJP25" s="101"/>
      <c r="EJQ25" s="101"/>
      <c r="EJR25" s="101"/>
      <c r="EJS25" s="101"/>
      <c r="EJT25" s="101"/>
      <c r="EJU25" s="101"/>
      <c r="EJV25" s="101"/>
      <c r="EJW25" s="101"/>
      <c r="EJX25" s="101"/>
      <c r="EJY25" s="101"/>
      <c r="EJZ25" s="101"/>
      <c r="EKA25" s="101"/>
      <c r="EKB25" s="101"/>
      <c r="EKC25" s="101"/>
      <c r="EKD25" s="101"/>
      <c r="EKE25" s="101"/>
      <c r="EKF25" s="101"/>
      <c r="EKG25" s="101"/>
      <c r="EKH25" s="101"/>
      <c r="EKI25" s="101"/>
      <c r="EKJ25" s="101"/>
      <c r="EKK25" s="101"/>
      <c r="EKL25" s="101"/>
      <c r="EKM25" s="101"/>
      <c r="EKN25" s="101"/>
      <c r="EKO25" s="101"/>
      <c r="EKP25" s="101"/>
      <c r="EKQ25" s="101"/>
      <c r="EKR25" s="101"/>
      <c r="EKS25" s="101"/>
      <c r="EKT25" s="101"/>
      <c r="EKU25" s="101"/>
      <c r="EKV25" s="101"/>
      <c r="EKW25" s="101"/>
      <c r="EKX25" s="101"/>
      <c r="EKY25" s="101"/>
      <c r="EKZ25" s="101"/>
      <c r="ELA25" s="101"/>
      <c r="ELB25" s="101"/>
      <c r="ELC25" s="101"/>
      <c r="ELD25" s="101"/>
      <c r="ELE25" s="101"/>
      <c r="ELF25" s="101"/>
      <c r="ELG25" s="101"/>
      <c r="ELH25" s="101"/>
      <c r="ELI25" s="101"/>
      <c r="ELJ25" s="101"/>
      <c r="ELK25" s="101"/>
      <c r="ELL25" s="101"/>
      <c r="ELM25" s="101"/>
      <c r="ELN25" s="101"/>
      <c r="ELO25" s="101"/>
      <c r="ELP25" s="101"/>
      <c r="ELQ25" s="101"/>
      <c r="ELR25" s="101"/>
      <c r="ELS25" s="101"/>
      <c r="ELT25" s="101"/>
      <c r="ELU25" s="101"/>
      <c r="ELV25" s="101"/>
      <c r="ELW25" s="101"/>
      <c r="ELX25" s="101"/>
      <c r="ELY25" s="101"/>
      <c r="ELZ25" s="101"/>
      <c r="EMA25" s="101"/>
      <c r="EMB25" s="101"/>
      <c r="EMC25" s="101"/>
      <c r="EMD25" s="101"/>
      <c r="EME25" s="101"/>
      <c r="EMF25" s="101"/>
      <c r="EMG25" s="101"/>
      <c r="EMH25" s="101"/>
      <c r="EMI25" s="101"/>
      <c r="EMJ25" s="101"/>
      <c r="EMK25" s="101"/>
      <c r="EML25" s="101"/>
      <c r="EMM25" s="101"/>
      <c r="EMN25" s="101"/>
      <c r="EMO25" s="101"/>
      <c r="EMP25" s="101"/>
      <c r="EMQ25" s="101"/>
      <c r="EMR25" s="101"/>
      <c r="EMS25" s="101"/>
      <c r="EMT25" s="101"/>
      <c r="EMU25" s="101"/>
      <c r="EMV25" s="101"/>
      <c r="EMW25" s="101"/>
      <c r="EMX25" s="101"/>
      <c r="EMY25" s="101"/>
      <c r="EMZ25" s="101"/>
      <c r="ENA25" s="101"/>
      <c r="ENB25" s="101"/>
      <c r="ENC25" s="101"/>
      <c r="END25" s="101"/>
      <c r="ENE25" s="101"/>
      <c r="ENF25" s="101"/>
      <c r="ENG25" s="101"/>
      <c r="ENH25" s="101"/>
      <c r="ENI25" s="101"/>
      <c r="ENJ25" s="101"/>
      <c r="ENK25" s="101"/>
      <c r="ENL25" s="101"/>
      <c r="ENM25" s="101"/>
      <c r="ENN25" s="101"/>
      <c r="ENO25" s="101"/>
      <c r="ENP25" s="101"/>
      <c r="ENQ25" s="101"/>
      <c r="ENR25" s="101"/>
      <c r="ENS25" s="101"/>
      <c r="ENT25" s="101"/>
      <c r="ENU25" s="101"/>
      <c r="ENV25" s="101"/>
      <c r="ENW25" s="101"/>
      <c r="ENX25" s="101"/>
      <c r="ENY25" s="101"/>
      <c r="ENZ25" s="101"/>
      <c r="EOA25" s="101"/>
      <c r="EOB25" s="101"/>
      <c r="EOC25" s="101"/>
      <c r="EOD25" s="101"/>
      <c r="EOE25" s="101"/>
      <c r="EOF25" s="101"/>
      <c r="EOG25" s="101"/>
      <c r="EOH25" s="101"/>
      <c r="EOI25" s="101"/>
      <c r="EOJ25" s="101"/>
      <c r="EOK25" s="101"/>
      <c r="EOL25" s="101"/>
      <c r="EOM25" s="101"/>
      <c r="EON25" s="101"/>
      <c r="EOO25" s="101"/>
      <c r="EOP25" s="101"/>
      <c r="EOQ25" s="101"/>
      <c r="EOR25" s="101"/>
      <c r="EOS25" s="101"/>
      <c r="EOT25" s="101"/>
      <c r="EOU25" s="101"/>
      <c r="EOV25" s="101"/>
      <c r="EOW25" s="101"/>
      <c r="EOX25" s="101"/>
      <c r="EOY25" s="101"/>
      <c r="EOZ25" s="101"/>
      <c r="EPA25" s="101"/>
      <c r="EPB25" s="101"/>
      <c r="EPC25" s="101"/>
      <c r="EPD25" s="101"/>
      <c r="EPE25" s="101"/>
      <c r="EPF25" s="101"/>
      <c r="EPG25" s="101"/>
      <c r="EPH25" s="101"/>
      <c r="EPI25" s="101"/>
      <c r="EPJ25" s="101"/>
      <c r="EPK25" s="101"/>
      <c r="EPL25" s="101"/>
      <c r="EPM25" s="101"/>
      <c r="EPN25" s="101"/>
      <c r="EPO25" s="101"/>
      <c r="EPP25" s="101"/>
      <c r="EPQ25" s="101"/>
      <c r="EPR25" s="101"/>
      <c r="EPS25" s="101"/>
      <c r="EPT25" s="101"/>
      <c r="EPU25" s="101"/>
      <c r="EPV25" s="101"/>
      <c r="EPW25" s="101"/>
      <c r="EPX25" s="101"/>
      <c r="EPY25" s="101"/>
      <c r="EPZ25" s="101"/>
      <c r="EQA25" s="101"/>
      <c r="EQB25" s="101"/>
      <c r="EQC25" s="101"/>
      <c r="EQD25" s="101"/>
      <c r="EQE25" s="101"/>
      <c r="EQF25" s="101"/>
      <c r="EQG25" s="101"/>
      <c r="EQH25" s="101"/>
      <c r="EQI25" s="101"/>
      <c r="EQJ25" s="101"/>
      <c r="EQK25" s="101"/>
      <c r="EQL25" s="101"/>
      <c r="EQM25" s="101"/>
      <c r="EQN25" s="101"/>
      <c r="EQO25" s="101"/>
      <c r="EQP25" s="101"/>
      <c r="EQQ25" s="101"/>
      <c r="EQR25" s="101"/>
      <c r="EQS25" s="101"/>
      <c r="EQT25" s="101"/>
      <c r="EQU25" s="101"/>
      <c r="EQV25" s="101"/>
      <c r="EQW25" s="101"/>
      <c r="EQX25" s="101"/>
      <c r="EQY25" s="101"/>
      <c r="EQZ25" s="101"/>
      <c r="ERA25" s="101"/>
      <c r="ERB25" s="101"/>
      <c r="ERC25" s="101"/>
      <c r="ERD25" s="101"/>
      <c r="ERE25" s="101"/>
      <c r="ERF25" s="101"/>
      <c r="ERG25" s="101"/>
      <c r="ERH25" s="101"/>
      <c r="ERI25" s="101"/>
      <c r="ERJ25" s="101"/>
      <c r="ERK25" s="101"/>
      <c r="ERL25" s="101"/>
      <c r="ERM25" s="101"/>
      <c r="ERN25" s="101"/>
      <c r="ERO25" s="101"/>
      <c r="ERP25" s="101"/>
      <c r="ERQ25" s="101"/>
      <c r="ERR25" s="101"/>
      <c r="ERS25" s="101"/>
      <c r="ERT25" s="101"/>
      <c r="ERU25" s="101"/>
      <c r="ERV25" s="101"/>
      <c r="ERW25" s="101"/>
      <c r="ERX25" s="101"/>
      <c r="ERY25" s="101"/>
      <c r="ERZ25" s="101"/>
      <c r="ESA25" s="101"/>
      <c r="ESB25" s="101"/>
      <c r="ESC25" s="101"/>
      <c r="ESD25" s="101"/>
      <c r="ESE25" s="101"/>
      <c r="ESF25" s="101"/>
      <c r="ESG25" s="101"/>
      <c r="ESH25" s="101"/>
      <c r="ESI25" s="101"/>
      <c r="ESJ25" s="101"/>
      <c r="ESK25" s="101"/>
      <c r="ESL25" s="101"/>
      <c r="ESM25" s="101"/>
      <c r="ESN25" s="101"/>
      <c r="ESO25" s="101"/>
      <c r="ESP25" s="101"/>
      <c r="ESQ25" s="101"/>
      <c r="ESR25" s="101"/>
      <c r="ESS25" s="101"/>
      <c r="EST25" s="101"/>
      <c r="ESU25" s="101"/>
      <c r="ESV25" s="101"/>
      <c r="ESW25" s="101"/>
      <c r="ESX25" s="101"/>
      <c r="ESY25" s="101"/>
      <c r="ESZ25" s="101"/>
      <c r="ETA25" s="101"/>
      <c r="ETB25" s="101"/>
      <c r="ETC25" s="101"/>
      <c r="ETD25" s="101"/>
      <c r="ETE25" s="101"/>
      <c r="ETF25" s="101"/>
      <c r="ETG25" s="101"/>
      <c r="ETH25" s="101"/>
      <c r="ETI25" s="101"/>
      <c r="ETJ25" s="101"/>
      <c r="ETK25" s="101"/>
      <c r="ETL25" s="101"/>
      <c r="ETM25" s="101"/>
      <c r="ETN25" s="101"/>
      <c r="ETO25" s="101"/>
      <c r="ETP25" s="101"/>
      <c r="ETQ25" s="101"/>
      <c r="ETR25" s="101"/>
      <c r="ETS25" s="101"/>
      <c r="ETT25" s="101"/>
      <c r="ETU25" s="101"/>
      <c r="ETV25" s="101"/>
      <c r="ETW25" s="101"/>
      <c r="ETX25" s="101"/>
      <c r="ETY25" s="101"/>
      <c r="ETZ25" s="101"/>
      <c r="EUA25" s="101"/>
      <c r="EUB25" s="101"/>
      <c r="EUC25" s="101"/>
      <c r="EUD25" s="101"/>
      <c r="EUE25" s="101"/>
      <c r="EUF25" s="101"/>
      <c r="EUG25" s="101"/>
      <c r="EUH25" s="101"/>
      <c r="EUI25" s="101"/>
      <c r="EUJ25" s="101"/>
      <c r="EUK25" s="101"/>
      <c r="EUL25" s="101"/>
      <c r="EUM25" s="101"/>
      <c r="EUN25" s="101"/>
      <c r="EUO25" s="101"/>
      <c r="EUP25" s="101"/>
      <c r="EUQ25" s="101"/>
      <c r="EUR25" s="101"/>
      <c r="EUS25" s="101"/>
      <c r="EUT25" s="101"/>
      <c r="EUU25" s="101"/>
      <c r="EUV25" s="101"/>
      <c r="EUW25" s="101"/>
      <c r="EUX25" s="101"/>
      <c r="EUY25" s="101"/>
      <c r="EUZ25" s="101"/>
      <c r="EVA25" s="101"/>
      <c r="EVB25" s="101"/>
      <c r="EVC25" s="101"/>
      <c r="EVD25" s="101"/>
      <c r="EVE25" s="101"/>
      <c r="EVF25" s="101"/>
      <c r="EVG25" s="101"/>
      <c r="EVH25" s="101"/>
      <c r="EVI25" s="101"/>
      <c r="EVJ25" s="101"/>
      <c r="EVK25" s="101"/>
      <c r="EVL25" s="101"/>
      <c r="EVM25" s="101"/>
      <c r="EVN25" s="101"/>
      <c r="EVO25" s="101"/>
      <c r="EVP25" s="101"/>
      <c r="EVQ25" s="101"/>
      <c r="EVR25" s="101"/>
      <c r="EVS25" s="101"/>
      <c r="EVT25" s="101"/>
      <c r="EVU25" s="101"/>
      <c r="EVV25" s="101"/>
      <c r="EVW25" s="101"/>
      <c r="EVX25" s="101"/>
      <c r="EVY25" s="101"/>
      <c r="EVZ25" s="101"/>
      <c r="EWA25" s="101"/>
      <c r="EWB25" s="101"/>
      <c r="EWC25" s="101"/>
      <c r="EWD25" s="101"/>
      <c r="EWE25" s="101"/>
      <c r="EWF25" s="101"/>
      <c r="EWG25" s="101"/>
      <c r="EWH25" s="101"/>
      <c r="EWI25" s="101"/>
      <c r="EWJ25" s="101"/>
      <c r="EWK25" s="101"/>
      <c r="EWL25" s="101"/>
      <c r="EWM25" s="101"/>
      <c r="EWN25" s="101"/>
      <c r="EWO25" s="101"/>
      <c r="EWP25" s="101"/>
      <c r="EWQ25" s="101"/>
      <c r="EWR25" s="101"/>
      <c r="EWS25" s="101"/>
      <c r="EWT25" s="101"/>
      <c r="EWU25" s="101"/>
      <c r="EWV25" s="101"/>
      <c r="EWW25" s="101"/>
      <c r="EWX25" s="101"/>
      <c r="EWY25" s="101"/>
      <c r="EWZ25" s="101"/>
      <c r="EXA25" s="101"/>
      <c r="EXB25" s="101"/>
      <c r="EXC25" s="101"/>
      <c r="EXD25" s="101"/>
      <c r="EXE25" s="101"/>
      <c r="EXF25" s="101"/>
      <c r="EXG25" s="101"/>
      <c r="EXH25" s="101"/>
      <c r="EXI25" s="101"/>
      <c r="EXJ25" s="101"/>
      <c r="EXK25" s="101"/>
      <c r="EXL25" s="101"/>
      <c r="EXM25" s="101"/>
      <c r="EXN25" s="101"/>
      <c r="EXO25" s="101"/>
      <c r="EXP25" s="101"/>
      <c r="EXQ25" s="101"/>
      <c r="EXR25" s="101"/>
      <c r="EXS25" s="101"/>
      <c r="EXT25" s="101"/>
      <c r="EXU25" s="101"/>
      <c r="EXV25" s="101"/>
      <c r="EXW25" s="101"/>
      <c r="EXX25" s="101"/>
      <c r="EXY25" s="101"/>
      <c r="EXZ25" s="101"/>
      <c r="EYA25" s="101"/>
      <c r="EYB25" s="101"/>
      <c r="EYC25" s="101"/>
      <c r="EYD25" s="101"/>
      <c r="EYE25" s="101"/>
      <c r="EYF25" s="101"/>
      <c r="EYG25" s="101"/>
      <c r="EYH25" s="101"/>
      <c r="EYI25" s="101"/>
      <c r="EYJ25" s="101"/>
      <c r="EYK25" s="101"/>
      <c r="EYL25" s="101"/>
      <c r="EYM25" s="101"/>
      <c r="EYN25" s="101"/>
      <c r="EYO25" s="101"/>
      <c r="EYP25" s="101"/>
      <c r="EYQ25" s="101"/>
      <c r="EYR25" s="101"/>
      <c r="EYS25" s="101"/>
      <c r="EYT25" s="101"/>
      <c r="EYU25" s="101"/>
      <c r="EYV25" s="101"/>
      <c r="EYW25" s="101"/>
      <c r="EYX25" s="101"/>
      <c r="EYY25" s="101"/>
      <c r="EYZ25" s="101"/>
      <c r="EZA25" s="101"/>
      <c r="EZB25" s="101"/>
      <c r="EZC25" s="101"/>
      <c r="EZD25" s="101"/>
      <c r="EZE25" s="101"/>
      <c r="EZF25" s="101"/>
      <c r="EZG25" s="101"/>
      <c r="EZH25" s="101"/>
      <c r="EZI25" s="101"/>
      <c r="EZJ25" s="101"/>
      <c r="EZK25" s="101"/>
      <c r="EZL25" s="101"/>
      <c r="EZM25" s="101"/>
      <c r="EZN25" s="101"/>
      <c r="EZO25" s="101"/>
      <c r="EZP25" s="101"/>
      <c r="EZQ25" s="101"/>
      <c r="EZR25" s="101"/>
      <c r="EZS25" s="101"/>
      <c r="EZT25" s="101"/>
      <c r="EZU25" s="101"/>
      <c r="EZV25" s="101"/>
      <c r="EZW25" s="101"/>
      <c r="EZX25" s="101"/>
      <c r="EZY25" s="101"/>
      <c r="EZZ25" s="101"/>
      <c r="FAA25" s="101"/>
      <c r="FAB25" s="101"/>
      <c r="FAC25" s="101"/>
      <c r="FAD25" s="101"/>
      <c r="FAE25" s="101"/>
      <c r="FAF25" s="101"/>
      <c r="FAG25" s="101"/>
      <c r="FAH25" s="101"/>
      <c r="FAI25" s="101"/>
      <c r="FAJ25" s="101"/>
      <c r="FAK25" s="101"/>
      <c r="FAL25" s="101"/>
      <c r="FAM25" s="101"/>
      <c r="FAN25" s="101"/>
      <c r="FAO25" s="101"/>
      <c r="FAP25" s="101"/>
      <c r="FAQ25" s="101"/>
      <c r="FAR25" s="101"/>
      <c r="FAS25" s="101"/>
      <c r="FAT25" s="101"/>
      <c r="FAU25" s="101"/>
      <c r="FAV25" s="101"/>
      <c r="FAW25" s="101"/>
      <c r="FAX25" s="101"/>
      <c r="FAY25" s="101"/>
      <c r="FAZ25" s="101"/>
      <c r="FBA25" s="101"/>
      <c r="FBB25" s="101"/>
      <c r="FBC25" s="101"/>
      <c r="FBD25" s="101"/>
      <c r="FBE25" s="101"/>
      <c r="FBF25" s="101"/>
      <c r="FBG25" s="101"/>
      <c r="FBH25" s="101"/>
      <c r="FBI25" s="101"/>
      <c r="FBJ25" s="101"/>
      <c r="FBK25" s="101"/>
      <c r="FBL25" s="101"/>
      <c r="FBM25" s="101"/>
      <c r="FBN25" s="101"/>
      <c r="FBO25" s="101"/>
      <c r="FBP25" s="101"/>
      <c r="FBQ25" s="101"/>
      <c r="FBR25" s="101"/>
      <c r="FBS25" s="101"/>
      <c r="FBT25" s="101"/>
      <c r="FBU25" s="101"/>
      <c r="FBV25" s="101"/>
      <c r="FBW25" s="101"/>
      <c r="FBX25" s="101"/>
      <c r="FBY25" s="101"/>
      <c r="FBZ25" s="101"/>
      <c r="FCA25" s="101"/>
      <c r="FCB25" s="101"/>
      <c r="FCC25" s="101"/>
      <c r="FCD25" s="101"/>
      <c r="FCE25" s="101"/>
      <c r="FCF25" s="101"/>
      <c r="FCG25" s="101"/>
      <c r="FCH25" s="101"/>
      <c r="FCI25" s="101"/>
      <c r="FCJ25" s="101"/>
      <c r="FCK25" s="101"/>
      <c r="FCL25" s="101"/>
      <c r="FCM25" s="101"/>
      <c r="FCN25" s="101"/>
      <c r="FCO25" s="101"/>
      <c r="FCP25" s="101"/>
      <c r="FCQ25" s="101"/>
      <c r="FCR25" s="101"/>
      <c r="FCS25" s="101"/>
      <c r="FCT25" s="101"/>
      <c r="FCU25" s="101"/>
      <c r="FCV25" s="101"/>
      <c r="FCW25" s="101"/>
      <c r="FCX25" s="101"/>
      <c r="FCY25" s="101"/>
      <c r="FCZ25" s="101"/>
      <c r="FDA25" s="101"/>
      <c r="FDB25" s="101"/>
      <c r="FDC25" s="101"/>
      <c r="FDD25" s="101"/>
      <c r="FDE25" s="101"/>
      <c r="FDF25" s="101"/>
      <c r="FDG25" s="101"/>
      <c r="FDH25" s="101"/>
      <c r="FDI25" s="101"/>
      <c r="FDJ25" s="101"/>
      <c r="FDK25" s="101"/>
      <c r="FDL25" s="101"/>
      <c r="FDM25" s="101"/>
      <c r="FDN25" s="101"/>
      <c r="FDO25" s="101"/>
      <c r="FDP25" s="101"/>
      <c r="FDQ25" s="101"/>
      <c r="FDR25" s="101"/>
      <c r="FDS25" s="101"/>
      <c r="FDT25" s="101"/>
      <c r="FDU25" s="101"/>
      <c r="FDV25" s="101"/>
      <c r="FDW25" s="101"/>
      <c r="FDX25" s="101"/>
      <c r="FDY25" s="101"/>
      <c r="FDZ25" s="101"/>
      <c r="FEA25" s="101"/>
      <c r="FEB25" s="101"/>
      <c r="FEC25" s="101"/>
      <c r="FED25" s="101"/>
      <c r="FEE25" s="101"/>
      <c r="FEF25" s="101"/>
      <c r="FEG25" s="101"/>
      <c r="FEH25" s="101"/>
      <c r="FEI25" s="101"/>
      <c r="FEJ25" s="101"/>
      <c r="FEK25" s="101"/>
      <c r="FEL25" s="101"/>
      <c r="FEM25" s="101"/>
      <c r="FEN25" s="101"/>
      <c r="FEO25" s="101"/>
      <c r="FEP25" s="101"/>
      <c r="FEQ25" s="101"/>
      <c r="FER25" s="101"/>
      <c r="FES25" s="101"/>
      <c r="FET25" s="101"/>
      <c r="FEU25" s="101"/>
      <c r="FEV25" s="101"/>
      <c r="FEW25" s="101"/>
      <c r="FEX25" s="101"/>
      <c r="FEY25" s="101"/>
      <c r="FEZ25" s="101"/>
      <c r="FFA25" s="101"/>
      <c r="FFB25" s="101"/>
      <c r="FFC25" s="101"/>
      <c r="FFD25" s="101"/>
      <c r="FFE25" s="101"/>
      <c r="FFF25" s="101"/>
      <c r="FFG25" s="101"/>
      <c r="FFH25" s="101"/>
      <c r="FFI25" s="101"/>
      <c r="FFJ25" s="101"/>
      <c r="FFK25" s="101"/>
      <c r="FFL25" s="101"/>
      <c r="FFM25" s="101"/>
      <c r="FFN25" s="101"/>
      <c r="FFO25" s="101"/>
      <c r="FFP25" s="101"/>
      <c r="FFQ25" s="101"/>
      <c r="FFR25" s="101"/>
      <c r="FFS25" s="101"/>
      <c r="FFT25" s="101"/>
      <c r="FFU25" s="101"/>
      <c r="FFV25" s="101"/>
      <c r="FFW25" s="101"/>
      <c r="FFX25" s="101"/>
      <c r="FFY25" s="101"/>
      <c r="FFZ25" s="101"/>
      <c r="FGA25" s="101"/>
      <c r="FGB25" s="101"/>
      <c r="FGC25" s="101"/>
      <c r="FGD25" s="101"/>
      <c r="FGE25" s="101"/>
      <c r="FGF25" s="101"/>
      <c r="FGG25" s="101"/>
      <c r="FGH25" s="101"/>
      <c r="FGI25" s="101"/>
      <c r="FGJ25" s="101"/>
      <c r="FGK25" s="101"/>
      <c r="FGL25" s="101"/>
      <c r="FGM25" s="101"/>
      <c r="FGN25" s="101"/>
      <c r="FGO25" s="101"/>
      <c r="FGP25" s="101"/>
      <c r="FGQ25" s="101"/>
      <c r="FGR25" s="101"/>
      <c r="FGS25" s="101"/>
      <c r="FGT25" s="101"/>
      <c r="FGU25" s="101"/>
      <c r="FGV25" s="101"/>
      <c r="FGW25" s="101"/>
      <c r="FGX25" s="101"/>
      <c r="FGY25" s="101"/>
      <c r="FGZ25" s="101"/>
      <c r="FHA25" s="101"/>
      <c r="FHB25" s="101"/>
      <c r="FHC25" s="101"/>
      <c r="FHD25" s="101"/>
      <c r="FHE25" s="101"/>
      <c r="FHF25" s="101"/>
      <c r="FHG25" s="101"/>
      <c r="FHH25" s="101"/>
      <c r="FHI25" s="101"/>
      <c r="FHJ25" s="101"/>
      <c r="FHK25" s="101"/>
      <c r="FHL25" s="101"/>
      <c r="FHM25" s="101"/>
      <c r="FHN25" s="101"/>
      <c r="FHO25" s="101"/>
      <c r="FHP25" s="101"/>
      <c r="FHQ25" s="101"/>
      <c r="FHR25" s="101"/>
      <c r="FHS25" s="101"/>
      <c r="FHT25" s="101"/>
      <c r="FHU25" s="101"/>
      <c r="FHV25" s="101"/>
      <c r="FHW25" s="101"/>
      <c r="FHX25" s="101"/>
      <c r="FHY25" s="101"/>
      <c r="FHZ25" s="101"/>
      <c r="FIA25" s="101"/>
      <c r="FIB25" s="101"/>
      <c r="FIC25" s="101"/>
      <c r="FID25" s="101"/>
      <c r="FIE25" s="101"/>
      <c r="FIF25" s="101"/>
      <c r="FIG25" s="101"/>
      <c r="FIH25" s="101"/>
      <c r="FII25" s="101"/>
      <c r="FIJ25" s="101"/>
      <c r="FIK25" s="101"/>
      <c r="FIL25" s="101"/>
      <c r="FIM25" s="101"/>
      <c r="FIN25" s="101"/>
      <c r="FIO25" s="101"/>
      <c r="FIP25" s="101"/>
      <c r="FIQ25" s="101"/>
      <c r="FIR25" s="101"/>
      <c r="FIS25" s="101"/>
      <c r="FIT25" s="101"/>
      <c r="FIU25" s="101"/>
      <c r="FIV25" s="101"/>
      <c r="FIW25" s="101"/>
      <c r="FIX25" s="101"/>
      <c r="FIY25" s="101"/>
      <c r="FIZ25" s="101"/>
      <c r="FJA25" s="101"/>
      <c r="FJB25" s="101"/>
      <c r="FJC25" s="101"/>
      <c r="FJD25" s="101"/>
      <c r="FJE25" s="101"/>
      <c r="FJF25" s="101"/>
      <c r="FJG25" s="101"/>
      <c r="FJH25" s="101"/>
      <c r="FJI25" s="101"/>
      <c r="FJJ25" s="101"/>
      <c r="FJK25" s="101"/>
      <c r="FJL25" s="101"/>
      <c r="FJM25" s="101"/>
      <c r="FJN25" s="101"/>
      <c r="FJO25" s="101"/>
      <c r="FJP25" s="101"/>
      <c r="FJQ25" s="101"/>
      <c r="FJR25" s="101"/>
      <c r="FJS25" s="101"/>
      <c r="FJT25" s="101"/>
      <c r="FJU25" s="101"/>
      <c r="FJV25" s="101"/>
      <c r="FJW25" s="101"/>
      <c r="FJX25" s="101"/>
      <c r="FJY25" s="101"/>
      <c r="FJZ25" s="101"/>
      <c r="FKA25" s="101"/>
      <c r="FKB25" s="101"/>
      <c r="FKC25" s="101"/>
      <c r="FKD25" s="101"/>
      <c r="FKE25" s="101"/>
      <c r="FKF25" s="101"/>
      <c r="FKG25" s="101"/>
      <c r="FKH25" s="101"/>
      <c r="FKI25" s="101"/>
      <c r="FKJ25" s="101"/>
      <c r="FKK25" s="101"/>
      <c r="FKL25" s="101"/>
      <c r="FKM25" s="101"/>
      <c r="FKN25" s="101"/>
      <c r="FKO25" s="101"/>
      <c r="FKP25" s="101"/>
      <c r="FKQ25" s="101"/>
      <c r="FKR25" s="101"/>
      <c r="FKS25" s="101"/>
      <c r="FKT25" s="101"/>
      <c r="FKU25" s="101"/>
      <c r="FKV25" s="101"/>
      <c r="FKW25" s="101"/>
      <c r="FKX25" s="101"/>
      <c r="FKY25" s="101"/>
      <c r="FKZ25" s="101"/>
      <c r="FLA25" s="101"/>
      <c r="FLB25" s="101"/>
      <c r="FLC25" s="101"/>
      <c r="FLD25" s="101"/>
      <c r="FLE25" s="101"/>
      <c r="FLF25" s="101"/>
      <c r="FLG25" s="101"/>
      <c r="FLH25" s="101"/>
      <c r="FLI25" s="101"/>
      <c r="FLJ25" s="101"/>
      <c r="FLK25" s="101"/>
      <c r="FLL25" s="101"/>
      <c r="FLM25" s="101"/>
      <c r="FLN25" s="101"/>
      <c r="FLO25" s="101"/>
      <c r="FLP25" s="101"/>
      <c r="FLQ25" s="101"/>
      <c r="FLR25" s="101"/>
      <c r="FLS25" s="101"/>
      <c r="FLT25" s="101"/>
      <c r="FLU25" s="101"/>
      <c r="FLV25" s="101"/>
      <c r="FLW25" s="101"/>
      <c r="FLX25" s="101"/>
      <c r="FLY25" s="101"/>
      <c r="FLZ25" s="101"/>
      <c r="FMA25" s="101"/>
      <c r="FMB25" s="101"/>
      <c r="FMC25" s="101"/>
      <c r="FMD25" s="101"/>
      <c r="FME25" s="101"/>
      <c r="FMF25" s="101"/>
      <c r="FMG25" s="101"/>
      <c r="FMH25" s="101"/>
      <c r="FMI25" s="101"/>
      <c r="FMJ25" s="101"/>
      <c r="FMK25" s="101"/>
      <c r="FML25" s="101"/>
      <c r="FMM25" s="101"/>
      <c r="FMN25" s="101"/>
      <c r="FMO25" s="101"/>
      <c r="FMP25" s="101"/>
      <c r="FMQ25" s="101"/>
      <c r="FMR25" s="101"/>
      <c r="FMS25" s="101"/>
      <c r="FMT25" s="101"/>
      <c r="FMU25" s="101"/>
      <c r="FMV25" s="101"/>
      <c r="FMW25" s="101"/>
      <c r="FMX25" s="101"/>
      <c r="FMY25" s="101"/>
      <c r="FMZ25" s="101"/>
      <c r="FNA25" s="101"/>
      <c r="FNB25" s="101"/>
      <c r="FNC25" s="101"/>
      <c r="FND25" s="101"/>
      <c r="FNE25" s="101"/>
      <c r="FNF25" s="101"/>
      <c r="FNG25" s="101"/>
      <c r="FNH25" s="101"/>
      <c r="FNI25" s="101"/>
      <c r="FNJ25" s="101"/>
      <c r="FNK25" s="101"/>
      <c r="FNL25" s="101"/>
      <c r="FNM25" s="101"/>
      <c r="FNN25" s="101"/>
      <c r="FNO25" s="101"/>
      <c r="FNP25" s="101"/>
      <c r="FNQ25" s="101"/>
      <c r="FNR25" s="101"/>
      <c r="FNS25" s="101"/>
      <c r="FNT25" s="101"/>
      <c r="FNU25" s="101"/>
      <c r="FNV25" s="101"/>
      <c r="FNW25" s="101"/>
      <c r="FNX25" s="101"/>
      <c r="FNY25" s="101"/>
      <c r="FNZ25" s="101"/>
      <c r="FOA25" s="101"/>
      <c r="FOB25" s="101"/>
      <c r="FOC25" s="101"/>
      <c r="FOD25" s="101"/>
      <c r="FOE25" s="101"/>
      <c r="FOF25" s="101"/>
      <c r="FOG25" s="101"/>
      <c r="FOH25" s="101"/>
      <c r="FOI25" s="101"/>
      <c r="FOJ25" s="101"/>
      <c r="FOK25" s="101"/>
      <c r="FOL25" s="101"/>
      <c r="FOM25" s="101"/>
      <c r="FON25" s="101"/>
      <c r="FOO25" s="101"/>
      <c r="FOP25" s="101"/>
      <c r="FOQ25" s="101"/>
      <c r="FOR25" s="101"/>
      <c r="FOS25" s="101"/>
      <c r="FOT25" s="101"/>
      <c r="FOU25" s="101"/>
      <c r="FOV25" s="101"/>
      <c r="FOW25" s="101"/>
      <c r="FOX25" s="101"/>
      <c r="FOY25" s="101"/>
      <c r="FOZ25" s="101"/>
      <c r="FPA25" s="101"/>
      <c r="FPB25" s="101"/>
      <c r="FPC25" s="101"/>
      <c r="FPD25" s="101"/>
      <c r="FPE25" s="101"/>
      <c r="FPF25" s="101"/>
      <c r="FPG25" s="101"/>
      <c r="FPH25" s="101"/>
      <c r="FPI25" s="101"/>
      <c r="FPJ25" s="101"/>
      <c r="FPK25" s="101"/>
      <c r="FPL25" s="101"/>
      <c r="FPM25" s="101"/>
      <c r="FPN25" s="101"/>
      <c r="FPO25" s="101"/>
      <c r="FPP25" s="101"/>
      <c r="FPQ25" s="101"/>
      <c r="FPR25" s="101"/>
      <c r="FPS25" s="101"/>
      <c r="FPT25" s="101"/>
      <c r="FPU25" s="101"/>
      <c r="FPV25" s="101"/>
      <c r="FPW25" s="101"/>
      <c r="FPX25" s="101"/>
      <c r="FPY25" s="101"/>
      <c r="FPZ25" s="101"/>
      <c r="FQA25" s="101"/>
      <c r="FQB25" s="101"/>
      <c r="FQC25" s="101"/>
      <c r="FQD25" s="101"/>
      <c r="FQE25" s="101"/>
      <c r="FQF25" s="101"/>
      <c r="FQG25" s="101"/>
      <c r="FQH25" s="101"/>
      <c r="FQI25" s="101"/>
      <c r="FQJ25" s="101"/>
      <c r="FQK25" s="101"/>
      <c r="FQL25" s="101"/>
      <c r="FQM25" s="101"/>
      <c r="FQN25" s="101"/>
      <c r="FQO25" s="101"/>
      <c r="FQP25" s="101"/>
      <c r="FQQ25" s="101"/>
      <c r="FQR25" s="101"/>
      <c r="FQS25" s="101"/>
      <c r="FQT25" s="101"/>
      <c r="FQU25" s="101"/>
      <c r="FQV25" s="101"/>
      <c r="FQW25" s="101"/>
      <c r="FQX25" s="101"/>
      <c r="FQY25" s="101"/>
      <c r="FQZ25" s="101"/>
      <c r="FRA25" s="101"/>
      <c r="FRB25" s="101"/>
      <c r="FRC25" s="101"/>
      <c r="FRD25" s="101"/>
      <c r="FRE25" s="101"/>
      <c r="FRF25" s="101"/>
      <c r="FRG25" s="101"/>
      <c r="FRH25" s="101"/>
      <c r="FRI25" s="101"/>
      <c r="FRJ25" s="101"/>
      <c r="FRK25" s="101"/>
      <c r="FRL25" s="101"/>
      <c r="FRM25" s="101"/>
      <c r="FRN25" s="101"/>
      <c r="FRO25" s="101"/>
      <c r="FRP25" s="101"/>
      <c r="FRQ25" s="101"/>
      <c r="FRR25" s="101"/>
      <c r="FRS25" s="101"/>
      <c r="FRT25" s="101"/>
      <c r="FRU25" s="101"/>
      <c r="FRV25" s="101"/>
      <c r="FRW25" s="101"/>
      <c r="FRX25" s="101"/>
      <c r="FRY25" s="101"/>
      <c r="FRZ25" s="101"/>
      <c r="FSA25" s="101"/>
      <c r="FSB25" s="101"/>
      <c r="FSC25" s="101"/>
      <c r="FSD25" s="101"/>
      <c r="FSE25" s="101"/>
      <c r="FSF25" s="101"/>
      <c r="FSG25" s="101"/>
      <c r="FSH25" s="101"/>
      <c r="FSI25" s="101"/>
      <c r="FSJ25" s="101"/>
      <c r="FSK25" s="101"/>
      <c r="FSL25" s="101"/>
      <c r="FSM25" s="101"/>
      <c r="FSN25" s="101"/>
      <c r="FSO25" s="101"/>
      <c r="FSP25" s="101"/>
      <c r="FSQ25" s="101"/>
      <c r="FSR25" s="101"/>
      <c r="FSS25" s="101"/>
      <c r="FST25" s="101"/>
      <c r="FSU25" s="101"/>
      <c r="FSV25" s="101"/>
      <c r="FSW25" s="101"/>
      <c r="FSX25" s="101"/>
      <c r="FSY25" s="101"/>
      <c r="FSZ25" s="101"/>
      <c r="FTA25" s="101"/>
      <c r="FTB25" s="101"/>
      <c r="FTC25" s="101"/>
      <c r="FTD25" s="101"/>
      <c r="FTE25" s="101"/>
      <c r="FTF25" s="101"/>
      <c r="FTG25" s="101"/>
      <c r="FTH25" s="101"/>
      <c r="FTI25" s="101"/>
      <c r="FTJ25" s="101"/>
      <c r="FTK25" s="101"/>
      <c r="FTL25" s="101"/>
      <c r="FTM25" s="101"/>
      <c r="FTN25" s="101"/>
      <c r="FTO25" s="101"/>
      <c r="FTP25" s="101"/>
      <c r="FTQ25" s="101"/>
      <c r="FTR25" s="101"/>
      <c r="FTS25" s="101"/>
      <c r="FTT25" s="101"/>
      <c r="FTU25" s="101"/>
      <c r="FTV25" s="101"/>
      <c r="FTW25" s="101"/>
      <c r="FTX25" s="101"/>
      <c r="FTY25" s="101"/>
      <c r="FTZ25" s="101"/>
      <c r="FUA25" s="101"/>
      <c r="FUB25" s="101"/>
      <c r="FUC25" s="101"/>
      <c r="FUD25" s="101"/>
      <c r="FUE25" s="101"/>
      <c r="FUF25" s="101"/>
      <c r="FUG25" s="101"/>
      <c r="FUH25" s="101"/>
      <c r="FUI25" s="101"/>
      <c r="FUJ25" s="101"/>
      <c r="FUK25" s="101"/>
      <c r="FUL25" s="101"/>
      <c r="FUM25" s="101"/>
      <c r="FUN25" s="101"/>
      <c r="FUO25" s="101"/>
      <c r="FUP25" s="101"/>
      <c r="FUQ25" s="101"/>
      <c r="FUR25" s="101"/>
      <c r="FUS25" s="101"/>
      <c r="FUT25" s="101"/>
      <c r="FUU25" s="101"/>
      <c r="FUV25" s="101"/>
      <c r="FUW25" s="101"/>
      <c r="FUX25" s="101"/>
      <c r="FUY25" s="101"/>
      <c r="FUZ25" s="101"/>
      <c r="FVA25" s="101"/>
      <c r="FVB25" s="101"/>
      <c r="FVC25" s="101"/>
      <c r="FVD25" s="101"/>
      <c r="FVE25" s="101"/>
      <c r="FVF25" s="101"/>
      <c r="FVG25" s="101"/>
      <c r="FVH25" s="101"/>
      <c r="FVI25" s="101"/>
      <c r="FVJ25" s="101"/>
      <c r="FVK25" s="101"/>
      <c r="FVL25" s="101"/>
      <c r="FVM25" s="101"/>
      <c r="FVN25" s="101"/>
      <c r="FVO25" s="101"/>
      <c r="FVP25" s="101"/>
      <c r="FVQ25" s="101"/>
      <c r="FVR25" s="101"/>
      <c r="FVS25" s="101"/>
      <c r="FVT25" s="101"/>
      <c r="FVU25" s="101"/>
      <c r="FVV25" s="101"/>
      <c r="FVW25" s="101"/>
      <c r="FVX25" s="101"/>
      <c r="FVY25" s="101"/>
      <c r="FVZ25" s="101"/>
      <c r="FWA25" s="101"/>
      <c r="FWB25" s="101"/>
      <c r="FWC25" s="101"/>
      <c r="FWD25" s="101"/>
      <c r="FWE25" s="101"/>
      <c r="FWF25" s="101"/>
      <c r="FWG25" s="101"/>
      <c r="FWH25" s="101"/>
      <c r="FWI25" s="101"/>
      <c r="FWJ25" s="101"/>
      <c r="FWK25" s="101"/>
      <c r="FWL25" s="101"/>
      <c r="FWM25" s="101"/>
      <c r="FWN25" s="101"/>
      <c r="FWO25" s="101"/>
      <c r="FWP25" s="101"/>
      <c r="FWQ25" s="101"/>
      <c r="FWR25" s="101"/>
      <c r="FWS25" s="101"/>
      <c r="FWT25" s="101"/>
      <c r="FWU25" s="101"/>
      <c r="FWV25" s="101"/>
      <c r="FWW25" s="101"/>
      <c r="FWX25" s="101"/>
      <c r="FWY25" s="101"/>
      <c r="FWZ25" s="101"/>
      <c r="FXA25" s="101"/>
      <c r="FXB25" s="101"/>
      <c r="FXC25" s="101"/>
      <c r="FXD25" s="101"/>
      <c r="FXE25" s="101"/>
      <c r="FXF25" s="101"/>
      <c r="FXG25" s="101"/>
      <c r="FXH25" s="101"/>
      <c r="FXI25" s="101"/>
      <c r="FXJ25" s="101"/>
      <c r="FXK25" s="101"/>
      <c r="FXL25" s="101"/>
      <c r="FXM25" s="101"/>
      <c r="FXN25" s="101"/>
      <c r="FXO25" s="101"/>
      <c r="FXP25" s="101"/>
      <c r="FXQ25" s="101"/>
      <c r="FXR25" s="101"/>
      <c r="FXS25" s="101"/>
      <c r="FXT25" s="101"/>
      <c r="FXU25" s="101"/>
      <c r="FXV25" s="101"/>
      <c r="FXW25" s="101"/>
      <c r="FXX25" s="101"/>
      <c r="FXY25" s="101"/>
      <c r="FXZ25" s="101"/>
      <c r="FYA25" s="101"/>
      <c r="FYB25" s="101"/>
      <c r="FYC25" s="101"/>
      <c r="FYD25" s="101"/>
      <c r="FYE25" s="101"/>
      <c r="FYF25" s="101"/>
      <c r="FYG25" s="101"/>
      <c r="FYH25" s="101"/>
      <c r="FYI25" s="101"/>
      <c r="FYJ25" s="101"/>
      <c r="FYK25" s="101"/>
      <c r="FYL25" s="101"/>
      <c r="FYM25" s="101"/>
      <c r="FYN25" s="101"/>
      <c r="FYO25" s="101"/>
      <c r="FYP25" s="101"/>
      <c r="FYQ25" s="101"/>
      <c r="FYR25" s="101"/>
      <c r="FYS25" s="101"/>
      <c r="FYT25" s="101"/>
      <c r="FYU25" s="101"/>
      <c r="FYV25" s="101"/>
      <c r="FYW25" s="101"/>
      <c r="FYX25" s="101"/>
      <c r="FYY25" s="101"/>
      <c r="FYZ25" s="101"/>
      <c r="FZA25" s="101"/>
      <c r="FZB25" s="101"/>
      <c r="FZC25" s="101"/>
      <c r="FZD25" s="101"/>
      <c r="FZE25" s="101"/>
      <c r="FZF25" s="101"/>
      <c r="FZG25" s="101"/>
      <c r="FZH25" s="101"/>
      <c r="FZI25" s="101"/>
      <c r="FZJ25" s="101"/>
      <c r="FZK25" s="101"/>
      <c r="FZL25" s="101"/>
      <c r="FZM25" s="101"/>
      <c r="FZN25" s="101"/>
      <c r="FZO25" s="101"/>
      <c r="FZP25" s="101"/>
      <c r="FZQ25" s="101"/>
      <c r="FZR25" s="101"/>
      <c r="FZS25" s="101"/>
      <c r="FZT25" s="101"/>
      <c r="FZU25" s="101"/>
      <c r="FZV25" s="101"/>
      <c r="FZW25" s="101"/>
      <c r="FZX25" s="101"/>
      <c r="FZY25" s="101"/>
      <c r="FZZ25" s="101"/>
      <c r="GAA25" s="101"/>
      <c r="GAB25" s="101"/>
      <c r="GAC25" s="101"/>
      <c r="GAD25" s="101"/>
      <c r="GAE25" s="101"/>
      <c r="GAF25" s="101"/>
      <c r="GAG25" s="101"/>
      <c r="GAH25" s="101"/>
      <c r="GAI25" s="101"/>
      <c r="GAJ25" s="101"/>
      <c r="GAK25" s="101"/>
      <c r="GAL25" s="101"/>
      <c r="GAM25" s="101"/>
      <c r="GAN25" s="101"/>
      <c r="GAO25" s="101"/>
      <c r="GAP25" s="101"/>
      <c r="GAQ25" s="101"/>
      <c r="GAR25" s="101"/>
      <c r="GAS25" s="101"/>
      <c r="GAT25" s="101"/>
      <c r="GAU25" s="101"/>
      <c r="GAV25" s="101"/>
      <c r="GAW25" s="101"/>
      <c r="GAX25" s="101"/>
      <c r="GAY25" s="101"/>
      <c r="GAZ25" s="101"/>
      <c r="GBA25" s="101"/>
      <c r="GBB25" s="101"/>
      <c r="GBC25" s="101"/>
      <c r="GBD25" s="101"/>
      <c r="GBE25" s="101"/>
      <c r="GBF25" s="101"/>
      <c r="GBG25" s="101"/>
      <c r="GBH25" s="101"/>
      <c r="GBI25" s="101"/>
      <c r="GBJ25" s="101"/>
      <c r="GBK25" s="101"/>
      <c r="GBL25" s="101"/>
      <c r="GBM25" s="101"/>
      <c r="GBN25" s="101"/>
      <c r="GBO25" s="101"/>
      <c r="GBP25" s="101"/>
      <c r="GBQ25" s="101"/>
      <c r="GBR25" s="101"/>
      <c r="GBS25" s="101"/>
      <c r="GBT25" s="101"/>
      <c r="GBU25" s="101"/>
      <c r="GBV25" s="101"/>
      <c r="GBW25" s="101"/>
      <c r="GBX25" s="101"/>
      <c r="GBY25" s="101"/>
      <c r="GBZ25" s="101"/>
      <c r="GCA25" s="101"/>
      <c r="GCB25" s="101"/>
      <c r="GCC25" s="101"/>
      <c r="GCD25" s="101"/>
      <c r="GCE25" s="101"/>
      <c r="GCF25" s="101"/>
      <c r="GCG25" s="101"/>
      <c r="GCH25" s="101"/>
      <c r="GCI25" s="101"/>
      <c r="GCJ25" s="101"/>
      <c r="GCK25" s="101"/>
      <c r="GCL25" s="101"/>
      <c r="GCM25" s="101"/>
      <c r="GCN25" s="101"/>
      <c r="GCO25" s="101"/>
      <c r="GCP25" s="101"/>
      <c r="GCQ25" s="101"/>
      <c r="GCR25" s="101"/>
      <c r="GCS25" s="101"/>
      <c r="GCT25" s="101"/>
      <c r="GCU25" s="101"/>
      <c r="GCV25" s="101"/>
      <c r="GCW25" s="101"/>
      <c r="GCX25" s="101"/>
      <c r="GCY25" s="101"/>
      <c r="GCZ25" s="101"/>
      <c r="GDA25" s="101"/>
      <c r="GDB25" s="101"/>
      <c r="GDC25" s="101"/>
      <c r="GDD25" s="101"/>
      <c r="GDE25" s="101"/>
      <c r="GDF25" s="101"/>
      <c r="GDG25" s="101"/>
      <c r="GDH25" s="101"/>
      <c r="GDI25" s="101"/>
      <c r="GDJ25" s="101"/>
      <c r="GDK25" s="101"/>
      <c r="GDL25" s="101"/>
      <c r="GDM25" s="101"/>
      <c r="GDN25" s="101"/>
      <c r="GDO25" s="101"/>
      <c r="GDP25" s="101"/>
      <c r="GDQ25" s="101"/>
      <c r="GDR25" s="101"/>
      <c r="GDS25" s="101"/>
      <c r="GDT25" s="101"/>
      <c r="GDU25" s="101"/>
      <c r="GDV25" s="101"/>
      <c r="GDW25" s="101"/>
      <c r="GDX25" s="101"/>
      <c r="GDY25" s="101"/>
      <c r="GDZ25" s="101"/>
      <c r="GEA25" s="101"/>
      <c r="GEB25" s="101"/>
      <c r="GEC25" s="101"/>
      <c r="GED25" s="101"/>
      <c r="GEE25" s="101"/>
      <c r="GEF25" s="101"/>
      <c r="GEG25" s="101"/>
      <c r="GEH25" s="101"/>
      <c r="GEI25" s="101"/>
      <c r="GEJ25" s="101"/>
      <c r="GEK25" s="101"/>
      <c r="GEL25" s="101"/>
      <c r="GEM25" s="101"/>
      <c r="GEN25" s="101"/>
      <c r="GEO25" s="101"/>
      <c r="GEP25" s="101"/>
      <c r="GEQ25" s="101"/>
      <c r="GER25" s="101"/>
      <c r="GES25" s="101"/>
      <c r="GET25" s="101"/>
      <c r="GEU25" s="101"/>
      <c r="GEV25" s="101"/>
      <c r="GEW25" s="101"/>
      <c r="GEX25" s="101"/>
      <c r="GEY25" s="101"/>
      <c r="GEZ25" s="101"/>
      <c r="GFA25" s="101"/>
      <c r="GFB25" s="101"/>
      <c r="GFC25" s="101"/>
      <c r="GFD25" s="101"/>
      <c r="GFE25" s="101"/>
      <c r="GFF25" s="101"/>
      <c r="GFG25" s="101"/>
      <c r="GFH25" s="101"/>
      <c r="GFI25" s="101"/>
      <c r="GFJ25" s="101"/>
      <c r="GFK25" s="101"/>
      <c r="GFL25" s="101"/>
      <c r="GFM25" s="101"/>
      <c r="GFN25" s="101"/>
      <c r="GFO25" s="101"/>
      <c r="GFP25" s="101"/>
      <c r="GFQ25" s="101"/>
      <c r="GFR25" s="101"/>
      <c r="GFS25" s="101"/>
      <c r="GFT25" s="101"/>
      <c r="GFU25" s="101"/>
      <c r="GFV25" s="101"/>
      <c r="GFW25" s="101"/>
      <c r="GFX25" s="101"/>
      <c r="GFY25" s="101"/>
      <c r="GFZ25" s="101"/>
      <c r="GGA25" s="101"/>
      <c r="GGB25" s="101"/>
      <c r="GGC25" s="101"/>
      <c r="GGD25" s="101"/>
      <c r="GGE25" s="101"/>
      <c r="GGF25" s="101"/>
      <c r="GGG25" s="101"/>
      <c r="GGH25" s="101"/>
      <c r="GGI25" s="101"/>
      <c r="GGJ25" s="101"/>
      <c r="GGK25" s="101"/>
      <c r="GGL25" s="101"/>
      <c r="GGM25" s="101"/>
      <c r="GGN25" s="101"/>
      <c r="GGO25" s="101"/>
      <c r="GGP25" s="101"/>
      <c r="GGQ25" s="101"/>
      <c r="GGR25" s="101"/>
      <c r="GGS25" s="101"/>
      <c r="GGT25" s="101"/>
      <c r="GGU25" s="101"/>
      <c r="GGV25" s="101"/>
      <c r="GGW25" s="101"/>
      <c r="GGX25" s="101"/>
      <c r="GGY25" s="101"/>
      <c r="GGZ25" s="101"/>
      <c r="GHA25" s="101"/>
      <c r="GHB25" s="101"/>
      <c r="GHC25" s="101"/>
      <c r="GHD25" s="101"/>
      <c r="GHE25" s="101"/>
      <c r="GHF25" s="101"/>
      <c r="GHG25" s="101"/>
      <c r="GHH25" s="101"/>
      <c r="GHI25" s="101"/>
      <c r="GHJ25" s="101"/>
      <c r="GHK25" s="101"/>
      <c r="GHL25" s="101"/>
      <c r="GHM25" s="101"/>
      <c r="GHN25" s="101"/>
      <c r="GHO25" s="101"/>
      <c r="GHP25" s="101"/>
      <c r="GHQ25" s="101"/>
      <c r="GHR25" s="101"/>
      <c r="GHS25" s="101"/>
      <c r="GHT25" s="101"/>
      <c r="GHU25" s="101"/>
      <c r="GHV25" s="101"/>
      <c r="GHW25" s="101"/>
      <c r="GHX25" s="101"/>
      <c r="GHY25" s="101"/>
      <c r="GHZ25" s="101"/>
      <c r="GIA25" s="101"/>
      <c r="GIB25" s="101"/>
      <c r="GIC25" s="101"/>
      <c r="GID25" s="101"/>
      <c r="GIE25" s="101"/>
      <c r="GIF25" s="101"/>
      <c r="GIG25" s="101"/>
      <c r="GIH25" s="101"/>
      <c r="GII25" s="101"/>
      <c r="GIJ25" s="101"/>
      <c r="GIK25" s="101"/>
      <c r="GIL25" s="101"/>
      <c r="GIM25" s="101"/>
      <c r="GIN25" s="101"/>
      <c r="GIO25" s="101"/>
      <c r="GIP25" s="101"/>
      <c r="GIQ25" s="101"/>
      <c r="GIR25" s="101"/>
      <c r="GIS25" s="101"/>
      <c r="GIT25" s="101"/>
      <c r="GIU25" s="101"/>
      <c r="GIV25" s="101"/>
      <c r="GIW25" s="101"/>
      <c r="GIX25" s="101"/>
      <c r="GIY25" s="101"/>
      <c r="GIZ25" s="101"/>
      <c r="GJA25" s="101"/>
      <c r="GJB25" s="101"/>
      <c r="GJC25" s="101"/>
      <c r="GJD25" s="101"/>
      <c r="GJE25" s="101"/>
      <c r="GJF25" s="101"/>
      <c r="GJG25" s="101"/>
      <c r="GJH25" s="101"/>
      <c r="GJI25" s="101"/>
      <c r="GJJ25" s="101"/>
      <c r="GJK25" s="101"/>
      <c r="GJL25" s="101"/>
      <c r="GJM25" s="101"/>
      <c r="GJN25" s="101"/>
      <c r="GJO25" s="101"/>
      <c r="GJP25" s="101"/>
      <c r="GJQ25" s="101"/>
      <c r="GJR25" s="101"/>
      <c r="GJS25" s="101"/>
      <c r="GJT25" s="101"/>
      <c r="GJU25" s="101"/>
      <c r="GJV25" s="101"/>
      <c r="GJW25" s="101"/>
      <c r="GJX25" s="101"/>
      <c r="GJY25" s="101"/>
      <c r="GJZ25" s="101"/>
      <c r="GKA25" s="101"/>
      <c r="GKB25" s="101"/>
      <c r="GKC25" s="101"/>
      <c r="GKD25" s="101"/>
      <c r="GKE25" s="101"/>
      <c r="GKF25" s="101"/>
      <c r="GKG25" s="101"/>
      <c r="GKH25" s="101"/>
      <c r="GKI25" s="101"/>
      <c r="GKJ25" s="101"/>
      <c r="GKK25" s="101"/>
      <c r="GKL25" s="101"/>
      <c r="GKM25" s="101"/>
      <c r="GKN25" s="101"/>
      <c r="GKO25" s="101"/>
      <c r="GKP25" s="101"/>
      <c r="GKQ25" s="101"/>
      <c r="GKR25" s="101"/>
      <c r="GKS25" s="101"/>
      <c r="GKT25" s="101"/>
      <c r="GKU25" s="101"/>
      <c r="GKV25" s="101"/>
      <c r="GKW25" s="101"/>
      <c r="GKX25" s="101"/>
      <c r="GKY25" s="101"/>
      <c r="GKZ25" s="101"/>
      <c r="GLA25" s="101"/>
      <c r="GLB25" s="101"/>
      <c r="GLC25" s="101"/>
      <c r="GLD25" s="101"/>
      <c r="GLE25" s="101"/>
      <c r="GLF25" s="101"/>
      <c r="GLG25" s="101"/>
      <c r="GLH25" s="101"/>
      <c r="GLI25" s="101"/>
      <c r="GLJ25" s="101"/>
      <c r="GLK25" s="101"/>
      <c r="GLL25" s="101"/>
      <c r="GLM25" s="101"/>
      <c r="GLN25" s="101"/>
      <c r="GLO25" s="101"/>
      <c r="GLP25" s="101"/>
      <c r="GLQ25" s="101"/>
      <c r="GLR25" s="101"/>
      <c r="GLS25" s="101"/>
      <c r="GLT25" s="101"/>
      <c r="GLU25" s="101"/>
      <c r="GLV25" s="101"/>
      <c r="GLW25" s="101"/>
      <c r="GLX25" s="101"/>
      <c r="GLY25" s="101"/>
      <c r="GLZ25" s="101"/>
      <c r="GMA25" s="101"/>
      <c r="GMB25" s="101"/>
      <c r="GMC25" s="101"/>
      <c r="GMD25" s="101"/>
      <c r="GME25" s="101"/>
      <c r="GMF25" s="101"/>
      <c r="GMG25" s="101"/>
      <c r="GMH25" s="101"/>
      <c r="GMI25" s="101"/>
      <c r="GMJ25" s="101"/>
      <c r="GMK25" s="101"/>
      <c r="GML25" s="101"/>
      <c r="GMM25" s="101"/>
      <c r="GMN25" s="101"/>
      <c r="GMO25" s="101"/>
      <c r="GMP25" s="101"/>
      <c r="GMQ25" s="101"/>
      <c r="GMR25" s="101"/>
      <c r="GMS25" s="101"/>
      <c r="GMT25" s="101"/>
      <c r="GMU25" s="101"/>
      <c r="GMV25" s="101"/>
      <c r="GMW25" s="101"/>
      <c r="GMX25" s="101"/>
      <c r="GMY25" s="101"/>
      <c r="GMZ25" s="101"/>
      <c r="GNA25" s="101"/>
      <c r="GNB25" s="101"/>
      <c r="GNC25" s="101"/>
      <c r="GND25" s="101"/>
      <c r="GNE25" s="101"/>
      <c r="GNF25" s="101"/>
      <c r="GNG25" s="101"/>
      <c r="GNH25" s="101"/>
      <c r="GNI25" s="101"/>
      <c r="GNJ25" s="101"/>
      <c r="GNK25" s="101"/>
      <c r="GNL25" s="101"/>
      <c r="GNM25" s="101"/>
      <c r="GNN25" s="101"/>
      <c r="GNO25" s="101"/>
      <c r="GNP25" s="101"/>
      <c r="GNQ25" s="101"/>
      <c r="GNR25" s="101"/>
      <c r="GNS25" s="101"/>
      <c r="GNT25" s="101"/>
      <c r="GNU25" s="101"/>
      <c r="GNV25" s="101"/>
      <c r="GNW25" s="101"/>
      <c r="GNX25" s="101"/>
      <c r="GNY25" s="101"/>
      <c r="GNZ25" s="101"/>
      <c r="GOA25" s="101"/>
      <c r="GOB25" s="101"/>
      <c r="GOC25" s="101"/>
      <c r="GOD25" s="101"/>
      <c r="GOE25" s="101"/>
      <c r="GOF25" s="101"/>
      <c r="GOG25" s="101"/>
      <c r="GOH25" s="101"/>
      <c r="GOI25" s="101"/>
      <c r="GOJ25" s="101"/>
      <c r="GOK25" s="101"/>
      <c r="GOL25" s="101"/>
      <c r="GOM25" s="101"/>
      <c r="GON25" s="101"/>
      <c r="GOO25" s="101"/>
      <c r="GOP25" s="101"/>
      <c r="GOQ25" s="101"/>
      <c r="GOR25" s="101"/>
      <c r="GOS25" s="101"/>
      <c r="GOT25" s="101"/>
      <c r="GOU25" s="101"/>
      <c r="GOV25" s="101"/>
      <c r="GOW25" s="101"/>
      <c r="GOX25" s="101"/>
      <c r="GOY25" s="101"/>
      <c r="GOZ25" s="101"/>
      <c r="GPA25" s="101"/>
      <c r="GPB25" s="101"/>
      <c r="GPC25" s="101"/>
      <c r="GPD25" s="101"/>
      <c r="GPE25" s="101"/>
      <c r="GPF25" s="101"/>
      <c r="GPG25" s="101"/>
      <c r="GPH25" s="101"/>
      <c r="GPI25" s="101"/>
      <c r="GPJ25" s="101"/>
      <c r="GPK25" s="101"/>
      <c r="GPL25" s="101"/>
      <c r="GPM25" s="101"/>
      <c r="GPN25" s="101"/>
      <c r="GPO25" s="101"/>
      <c r="GPP25" s="101"/>
      <c r="GPQ25" s="101"/>
      <c r="GPR25" s="101"/>
      <c r="GPS25" s="101"/>
      <c r="GPT25" s="101"/>
      <c r="GPU25" s="101"/>
      <c r="GPV25" s="101"/>
      <c r="GPW25" s="101"/>
      <c r="GPX25" s="101"/>
      <c r="GPY25" s="101"/>
      <c r="GPZ25" s="101"/>
      <c r="GQA25" s="101"/>
      <c r="GQB25" s="101"/>
      <c r="GQC25" s="101"/>
      <c r="GQD25" s="101"/>
      <c r="GQE25" s="101"/>
      <c r="GQF25" s="101"/>
      <c r="GQG25" s="101"/>
      <c r="GQH25" s="101"/>
      <c r="GQI25" s="101"/>
      <c r="GQJ25" s="101"/>
      <c r="GQK25" s="101"/>
      <c r="GQL25" s="101"/>
      <c r="GQM25" s="101"/>
      <c r="GQN25" s="101"/>
      <c r="GQO25" s="101"/>
      <c r="GQP25" s="101"/>
      <c r="GQQ25" s="101"/>
      <c r="GQR25" s="101"/>
      <c r="GQS25" s="101"/>
      <c r="GQT25" s="101"/>
      <c r="GQU25" s="101"/>
      <c r="GQV25" s="101"/>
      <c r="GQW25" s="101"/>
      <c r="GQX25" s="101"/>
      <c r="GQY25" s="101"/>
      <c r="GQZ25" s="101"/>
      <c r="GRA25" s="101"/>
      <c r="GRB25" s="101"/>
      <c r="GRC25" s="101"/>
      <c r="GRD25" s="101"/>
      <c r="GRE25" s="101"/>
      <c r="GRF25" s="101"/>
      <c r="GRG25" s="101"/>
      <c r="GRH25" s="101"/>
      <c r="GRI25" s="101"/>
      <c r="GRJ25" s="101"/>
      <c r="GRK25" s="101"/>
      <c r="GRL25" s="101"/>
      <c r="GRM25" s="101"/>
      <c r="GRN25" s="101"/>
      <c r="GRO25" s="101"/>
      <c r="GRP25" s="101"/>
      <c r="GRQ25" s="101"/>
      <c r="GRR25" s="101"/>
      <c r="GRS25" s="101"/>
      <c r="GRT25" s="101"/>
      <c r="GRU25" s="101"/>
      <c r="GRV25" s="101"/>
      <c r="GRW25" s="101"/>
      <c r="GRX25" s="101"/>
      <c r="GRY25" s="101"/>
      <c r="GRZ25" s="101"/>
      <c r="GSA25" s="101"/>
      <c r="GSB25" s="101"/>
      <c r="GSC25" s="101"/>
      <c r="GSD25" s="101"/>
      <c r="GSE25" s="101"/>
      <c r="GSF25" s="101"/>
      <c r="GSG25" s="101"/>
      <c r="GSH25" s="101"/>
      <c r="GSI25" s="101"/>
      <c r="GSJ25" s="101"/>
      <c r="GSK25" s="101"/>
      <c r="GSL25" s="101"/>
      <c r="GSM25" s="101"/>
      <c r="GSN25" s="101"/>
      <c r="GSO25" s="101"/>
      <c r="GSP25" s="101"/>
      <c r="GSQ25" s="101"/>
      <c r="GSR25" s="101"/>
      <c r="GSS25" s="101"/>
      <c r="GST25" s="101"/>
      <c r="GSU25" s="101"/>
      <c r="GSV25" s="101"/>
      <c r="GSW25" s="101"/>
      <c r="GSX25" s="101"/>
      <c r="GSY25" s="101"/>
      <c r="GSZ25" s="101"/>
      <c r="GTA25" s="101"/>
      <c r="GTB25" s="101"/>
      <c r="GTC25" s="101"/>
      <c r="GTD25" s="101"/>
      <c r="GTE25" s="101"/>
      <c r="GTF25" s="101"/>
      <c r="GTG25" s="101"/>
      <c r="GTH25" s="101"/>
      <c r="GTI25" s="101"/>
      <c r="GTJ25" s="101"/>
      <c r="GTK25" s="101"/>
      <c r="GTL25" s="101"/>
      <c r="GTM25" s="101"/>
      <c r="GTN25" s="101"/>
      <c r="GTO25" s="101"/>
      <c r="GTP25" s="101"/>
      <c r="GTQ25" s="101"/>
      <c r="GTR25" s="101"/>
      <c r="GTS25" s="101"/>
      <c r="GTT25" s="101"/>
      <c r="GTU25" s="101"/>
      <c r="GTV25" s="101"/>
      <c r="GTW25" s="101"/>
      <c r="GTX25" s="101"/>
      <c r="GTY25" s="101"/>
      <c r="GTZ25" s="101"/>
      <c r="GUA25" s="101"/>
      <c r="GUB25" s="101"/>
      <c r="GUC25" s="101"/>
      <c r="GUD25" s="101"/>
      <c r="GUE25" s="101"/>
      <c r="GUF25" s="101"/>
      <c r="GUG25" s="101"/>
      <c r="GUH25" s="101"/>
      <c r="GUI25" s="101"/>
      <c r="GUJ25" s="101"/>
      <c r="GUK25" s="101"/>
      <c r="GUL25" s="101"/>
      <c r="GUM25" s="101"/>
      <c r="GUN25" s="101"/>
      <c r="GUO25" s="101"/>
      <c r="GUP25" s="101"/>
      <c r="GUQ25" s="101"/>
      <c r="GUR25" s="101"/>
      <c r="GUS25" s="101"/>
      <c r="GUT25" s="101"/>
      <c r="GUU25" s="101"/>
      <c r="GUV25" s="101"/>
      <c r="GUW25" s="101"/>
      <c r="GUX25" s="101"/>
      <c r="GUY25" s="101"/>
      <c r="GUZ25" s="101"/>
      <c r="GVA25" s="101"/>
      <c r="GVB25" s="101"/>
      <c r="GVC25" s="101"/>
      <c r="GVD25" s="101"/>
      <c r="GVE25" s="101"/>
      <c r="GVF25" s="101"/>
      <c r="GVG25" s="101"/>
      <c r="GVH25" s="101"/>
      <c r="GVI25" s="101"/>
      <c r="GVJ25" s="101"/>
      <c r="GVK25" s="101"/>
      <c r="GVL25" s="101"/>
      <c r="GVM25" s="101"/>
      <c r="GVN25" s="101"/>
      <c r="GVO25" s="101"/>
      <c r="GVP25" s="101"/>
      <c r="GVQ25" s="101"/>
      <c r="GVR25" s="101"/>
      <c r="GVS25" s="101"/>
      <c r="GVT25" s="101"/>
      <c r="GVU25" s="101"/>
      <c r="GVV25" s="101"/>
      <c r="GVW25" s="101"/>
      <c r="GVX25" s="101"/>
      <c r="GVY25" s="101"/>
      <c r="GVZ25" s="101"/>
      <c r="GWA25" s="101"/>
      <c r="GWB25" s="101"/>
      <c r="GWC25" s="101"/>
      <c r="GWD25" s="101"/>
      <c r="GWE25" s="101"/>
      <c r="GWF25" s="101"/>
      <c r="GWG25" s="101"/>
      <c r="GWH25" s="101"/>
      <c r="GWI25" s="101"/>
      <c r="GWJ25" s="101"/>
      <c r="GWK25" s="101"/>
      <c r="GWL25" s="101"/>
      <c r="GWM25" s="101"/>
      <c r="GWN25" s="101"/>
      <c r="GWO25" s="101"/>
      <c r="GWP25" s="101"/>
      <c r="GWQ25" s="101"/>
      <c r="GWR25" s="101"/>
      <c r="GWS25" s="101"/>
      <c r="GWT25" s="101"/>
      <c r="GWU25" s="101"/>
      <c r="GWV25" s="101"/>
      <c r="GWW25" s="101"/>
      <c r="GWX25" s="101"/>
      <c r="GWY25" s="101"/>
      <c r="GWZ25" s="101"/>
      <c r="GXA25" s="101"/>
      <c r="GXB25" s="101"/>
      <c r="GXC25" s="101"/>
      <c r="GXD25" s="101"/>
      <c r="GXE25" s="101"/>
      <c r="GXF25" s="101"/>
      <c r="GXG25" s="101"/>
      <c r="GXH25" s="101"/>
      <c r="GXI25" s="101"/>
      <c r="GXJ25" s="101"/>
      <c r="GXK25" s="101"/>
      <c r="GXL25" s="101"/>
      <c r="GXM25" s="101"/>
      <c r="GXN25" s="101"/>
      <c r="GXO25" s="101"/>
      <c r="GXP25" s="101"/>
      <c r="GXQ25" s="101"/>
      <c r="GXR25" s="101"/>
      <c r="GXS25" s="101"/>
      <c r="GXT25" s="101"/>
      <c r="GXU25" s="101"/>
      <c r="GXV25" s="101"/>
      <c r="GXW25" s="101"/>
      <c r="GXX25" s="101"/>
      <c r="GXY25" s="101"/>
      <c r="GXZ25" s="101"/>
      <c r="GYA25" s="101"/>
      <c r="GYB25" s="101"/>
      <c r="GYC25" s="101"/>
      <c r="GYD25" s="101"/>
      <c r="GYE25" s="101"/>
      <c r="GYF25" s="101"/>
      <c r="GYG25" s="101"/>
      <c r="GYH25" s="101"/>
      <c r="GYI25" s="101"/>
      <c r="GYJ25" s="101"/>
      <c r="GYK25" s="101"/>
      <c r="GYL25" s="101"/>
      <c r="GYM25" s="101"/>
      <c r="GYN25" s="101"/>
      <c r="GYO25" s="101"/>
      <c r="GYP25" s="101"/>
      <c r="GYQ25" s="101"/>
      <c r="GYR25" s="101"/>
      <c r="GYS25" s="101"/>
      <c r="GYT25" s="101"/>
      <c r="GYU25" s="101"/>
      <c r="GYV25" s="101"/>
      <c r="GYW25" s="101"/>
      <c r="GYX25" s="101"/>
      <c r="GYY25" s="101"/>
      <c r="GYZ25" s="101"/>
      <c r="GZA25" s="101"/>
      <c r="GZB25" s="101"/>
      <c r="GZC25" s="101"/>
      <c r="GZD25" s="101"/>
      <c r="GZE25" s="101"/>
      <c r="GZF25" s="101"/>
      <c r="GZG25" s="101"/>
      <c r="GZH25" s="101"/>
      <c r="GZI25" s="101"/>
      <c r="GZJ25" s="101"/>
      <c r="GZK25" s="101"/>
      <c r="GZL25" s="101"/>
      <c r="GZM25" s="101"/>
      <c r="GZN25" s="101"/>
      <c r="GZO25" s="101"/>
      <c r="GZP25" s="101"/>
      <c r="GZQ25" s="101"/>
      <c r="GZR25" s="101"/>
      <c r="GZS25" s="101"/>
      <c r="GZT25" s="101"/>
      <c r="GZU25" s="101"/>
      <c r="GZV25" s="101"/>
      <c r="GZW25" s="101"/>
      <c r="GZX25" s="101"/>
      <c r="GZY25" s="101"/>
      <c r="GZZ25" s="101"/>
      <c r="HAA25" s="101"/>
      <c r="HAB25" s="101"/>
      <c r="HAC25" s="101"/>
      <c r="HAD25" s="101"/>
      <c r="HAE25" s="101"/>
      <c r="HAF25" s="101"/>
      <c r="HAG25" s="101"/>
      <c r="HAH25" s="101"/>
      <c r="HAI25" s="101"/>
      <c r="HAJ25" s="101"/>
      <c r="HAK25" s="101"/>
      <c r="HAL25" s="101"/>
      <c r="HAM25" s="101"/>
      <c r="HAN25" s="101"/>
      <c r="HAO25" s="101"/>
      <c r="HAP25" s="101"/>
      <c r="HAQ25" s="101"/>
      <c r="HAR25" s="101"/>
      <c r="HAS25" s="101"/>
      <c r="HAT25" s="101"/>
      <c r="HAU25" s="101"/>
      <c r="HAV25" s="101"/>
      <c r="HAW25" s="101"/>
      <c r="HAX25" s="101"/>
      <c r="HAY25" s="101"/>
      <c r="HAZ25" s="101"/>
      <c r="HBA25" s="101"/>
      <c r="HBB25" s="101"/>
      <c r="HBC25" s="101"/>
      <c r="HBD25" s="101"/>
      <c r="HBE25" s="101"/>
      <c r="HBF25" s="101"/>
      <c r="HBG25" s="101"/>
      <c r="HBH25" s="101"/>
      <c r="HBI25" s="101"/>
      <c r="HBJ25" s="101"/>
      <c r="HBK25" s="101"/>
      <c r="HBL25" s="101"/>
      <c r="HBM25" s="101"/>
      <c r="HBN25" s="101"/>
      <c r="HBO25" s="101"/>
      <c r="HBP25" s="101"/>
      <c r="HBQ25" s="101"/>
      <c r="HBR25" s="101"/>
      <c r="HBS25" s="101"/>
      <c r="HBT25" s="101"/>
      <c r="HBU25" s="101"/>
      <c r="HBV25" s="101"/>
      <c r="HBW25" s="101"/>
      <c r="HBX25" s="101"/>
      <c r="HBY25" s="101"/>
      <c r="HBZ25" s="101"/>
      <c r="HCA25" s="101"/>
      <c r="HCB25" s="101"/>
      <c r="HCC25" s="101"/>
      <c r="HCD25" s="101"/>
      <c r="HCE25" s="101"/>
      <c r="HCF25" s="101"/>
      <c r="HCG25" s="101"/>
      <c r="HCH25" s="101"/>
      <c r="HCI25" s="101"/>
      <c r="HCJ25" s="101"/>
      <c r="HCK25" s="101"/>
      <c r="HCL25" s="101"/>
      <c r="HCM25" s="101"/>
      <c r="HCN25" s="101"/>
      <c r="HCO25" s="101"/>
      <c r="HCP25" s="101"/>
      <c r="HCQ25" s="101"/>
      <c r="HCR25" s="101"/>
      <c r="HCS25" s="101"/>
      <c r="HCT25" s="101"/>
      <c r="HCU25" s="101"/>
      <c r="HCV25" s="101"/>
      <c r="HCW25" s="101"/>
      <c r="HCX25" s="101"/>
      <c r="HCY25" s="101"/>
      <c r="HCZ25" s="101"/>
      <c r="HDA25" s="101"/>
      <c r="HDB25" s="101"/>
      <c r="HDC25" s="101"/>
      <c r="HDD25" s="101"/>
      <c r="HDE25" s="101"/>
      <c r="HDF25" s="101"/>
      <c r="HDG25" s="101"/>
      <c r="HDH25" s="101"/>
      <c r="HDI25" s="101"/>
      <c r="HDJ25" s="101"/>
      <c r="HDK25" s="101"/>
      <c r="HDL25" s="101"/>
      <c r="HDM25" s="101"/>
      <c r="HDN25" s="101"/>
      <c r="HDO25" s="101"/>
      <c r="HDP25" s="101"/>
      <c r="HDQ25" s="101"/>
      <c r="HDR25" s="101"/>
      <c r="HDS25" s="101"/>
      <c r="HDT25" s="101"/>
      <c r="HDU25" s="101"/>
      <c r="HDV25" s="101"/>
      <c r="HDW25" s="101"/>
      <c r="HDX25" s="101"/>
      <c r="HDY25" s="101"/>
      <c r="HDZ25" s="101"/>
      <c r="HEA25" s="101"/>
      <c r="HEB25" s="101"/>
      <c r="HEC25" s="101"/>
      <c r="HED25" s="101"/>
      <c r="HEE25" s="101"/>
      <c r="HEF25" s="101"/>
      <c r="HEG25" s="101"/>
      <c r="HEH25" s="101"/>
      <c r="HEI25" s="101"/>
      <c r="HEJ25" s="101"/>
      <c r="HEK25" s="101"/>
      <c r="HEL25" s="101"/>
      <c r="HEM25" s="101"/>
      <c r="HEN25" s="101"/>
      <c r="HEO25" s="101"/>
      <c r="HEP25" s="101"/>
      <c r="HEQ25" s="101"/>
      <c r="HER25" s="101"/>
      <c r="HES25" s="101"/>
      <c r="HET25" s="101"/>
      <c r="HEU25" s="101"/>
      <c r="HEV25" s="101"/>
      <c r="HEW25" s="101"/>
      <c r="HEX25" s="101"/>
      <c r="HEY25" s="101"/>
      <c r="HEZ25" s="101"/>
      <c r="HFA25" s="101"/>
      <c r="HFB25" s="101"/>
      <c r="HFC25" s="101"/>
      <c r="HFD25" s="101"/>
      <c r="HFE25" s="101"/>
      <c r="HFF25" s="101"/>
      <c r="HFG25" s="101"/>
      <c r="HFH25" s="101"/>
      <c r="HFI25" s="101"/>
      <c r="HFJ25" s="101"/>
      <c r="HFK25" s="101"/>
      <c r="HFL25" s="101"/>
      <c r="HFM25" s="101"/>
      <c r="HFN25" s="101"/>
      <c r="HFO25" s="101"/>
      <c r="HFP25" s="101"/>
      <c r="HFQ25" s="101"/>
      <c r="HFR25" s="101"/>
      <c r="HFS25" s="101"/>
      <c r="HFT25" s="101"/>
      <c r="HFU25" s="101"/>
      <c r="HFV25" s="101"/>
      <c r="HFW25" s="101"/>
      <c r="HFX25" s="101"/>
      <c r="HFY25" s="101"/>
      <c r="HFZ25" s="101"/>
      <c r="HGA25" s="101"/>
      <c r="HGB25" s="101"/>
      <c r="HGC25" s="101"/>
      <c r="HGD25" s="101"/>
      <c r="HGE25" s="101"/>
      <c r="HGF25" s="101"/>
      <c r="HGG25" s="101"/>
      <c r="HGH25" s="101"/>
      <c r="HGI25" s="101"/>
      <c r="HGJ25" s="101"/>
      <c r="HGK25" s="101"/>
      <c r="HGL25" s="101"/>
      <c r="HGM25" s="101"/>
      <c r="HGN25" s="101"/>
      <c r="HGO25" s="101"/>
      <c r="HGP25" s="101"/>
      <c r="HGQ25" s="101"/>
      <c r="HGR25" s="101"/>
      <c r="HGS25" s="101"/>
      <c r="HGT25" s="101"/>
      <c r="HGU25" s="101"/>
      <c r="HGV25" s="101"/>
      <c r="HGW25" s="101"/>
      <c r="HGX25" s="101"/>
      <c r="HGY25" s="101"/>
      <c r="HGZ25" s="101"/>
      <c r="HHA25" s="101"/>
      <c r="HHB25" s="101"/>
      <c r="HHC25" s="101"/>
      <c r="HHD25" s="101"/>
      <c r="HHE25" s="101"/>
      <c r="HHF25" s="101"/>
      <c r="HHG25" s="101"/>
      <c r="HHH25" s="101"/>
      <c r="HHI25" s="101"/>
      <c r="HHJ25" s="101"/>
      <c r="HHK25" s="101"/>
      <c r="HHL25" s="101"/>
      <c r="HHM25" s="101"/>
      <c r="HHN25" s="101"/>
      <c r="HHO25" s="101"/>
      <c r="HHP25" s="101"/>
      <c r="HHQ25" s="101"/>
      <c r="HHR25" s="101"/>
      <c r="HHS25" s="101"/>
      <c r="HHT25" s="101"/>
      <c r="HHU25" s="101"/>
      <c r="HHV25" s="101"/>
      <c r="HHW25" s="101"/>
      <c r="HHX25" s="101"/>
      <c r="HHY25" s="101"/>
      <c r="HHZ25" s="101"/>
      <c r="HIA25" s="101"/>
      <c r="HIB25" s="101"/>
      <c r="HIC25" s="101"/>
      <c r="HID25" s="101"/>
      <c r="HIE25" s="101"/>
      <c r="HIF25" s="101"/>
      <c r="HIG25" s="101"/>
      <c r="HIH25" s="101"/>
      <c r="HII25" s="101"/>
      <c r="HIJ25" s="101"/>
      <c r="HIK25" s="101"/>
      <c r="HIL25" s="101"/>
      <c r="HIM25" s="101"/>
      <c r="HIN25" s="101"/>
      <c r="HIO25" s="101"/>
      <c r="HIP25" s="101"/>
      <c r="HIQ25" s="101"/>
      <c r="HIR25" s="101"/>
      <c r="HIS25" s="101"/>
      <c r="HIT25" s="101"/>
      <c r="HIU25" s="101"/>
      <c r="HIV25" s="101"/>
      <c r="HIW25" s="101"/>
      <c r="HIX25" s="101"/>
      <c r="HIY25" s="101"/>
      <c r="HIZ25" s="101"/>
      <c r="HJA25" s="101"/>
      <c r="HJB25" s="101"/>
      <c r="HJC25" s="101"/>
      <c r="HJD25" s="101"/>
      <c r="HJE25" s="101"/>
      <c r="HJF25" s="101"/>
      <c r="HJG25" s="101"/>
      <c r="HJH25" s="101"/>
      <c r="HJI25" s="101"/>
      <c r="HJJ25" s="101"/>
      <c r="HJK25" s="101"/>
      <c r="HJL25" s="101"/>
      <c r="HJM25" s="101"/>
      <c r="HJN25" s="101"/>
      <c r="HJO25" s="101"/>
      <c r="HJP25" s="101"/>
      <c r="HJQ25" s="101"/>
      <c r="HJR25" s="101"/>
      <c r="HJS25" s="101"/>
      <c r="HJT25" s="101"/>
      <c r="HJU25" s="101"/>
      <c r="HJV25" s="101"/>
      <c r="HJW25" s="101"/>
      <c r="HJX25" s="101"/>
      <c r="HJY25" s="101"/>
      <c r="HJZ25" s="101"/>
      <c r="HKA25" s="101"/>
      <c r="HKB25" s="101"/>
      <c r="HKC25" s="101"/>
      <c r="HKD25" s="101"/>
      <c r="HKE25" s="101"/>
      <c r="HKF25" s="101"/>
      <c r="HKG25" s="101"/>
      <c r="HKH25" s="101"/>
      <c r="HKI25" s="101"/>
      <c r="HKJ25" s="101"/>
      <c r="HKK25" s="101"/>
      <c r="HKL25" s="101"/>
      <c r="HKM25" s="101"/>
      <c r="HKN25" s="101"/>
      <c r="HKO25" s="101"/>
      <c r="HKP25" s="101"/>
      <c r="HKQ25" s="101"/>
      <c r="HKR25" s="101"/>
      <c r="HKS25" s="101"/>
      <c r="HKT25" s="101"/>
      <c r="HKU25" s="101"/>
      <c r="HKV25" s="101"/>
      <c r="HKW25" s="101"/>
      <c r="HKX25" s="101"/>
      <c r="HKY25" s="101"/>
      <c r="HKZ25" s="101"/>
      <c r="HLA25" s="101"/>
      <c r="HLB25" s="101"/>
      <c r="HLC25" s="101"/>
      <c r="HLD25" s="101"/>
      <c r="HLE25" s="101"/>
      <c r="HLF25" s="101"/>
      <c r="HLG25" s="101"/>
      <c r="HLH25" s="101"/>
      <c r="HLI25" s="101"/>
      <c r="HLJ25" s="101"/>
      <c r="HLK25" s="101"/>
      <c r="HLL25" s="101"/>
      <c r="HLM25" s="101"/>
      <c r="HLN25" s="101"/>
      <c r="HLO25" s="101"/>
      <c r="HLP25" s="101"/>
      <c r="HLQ25" s="101"/>
      <c r="HLR25" s="101"/>
      <c r="HLS25" s="101"/>
      <c r="HLT25" s="101"/>
      <c r="HLU25" s="101"/>
      <c r="HLV25" s="101"/>
      <c r="HLW25" s="101"/>
      <c r="HLX25" s="101"/>
      <c r="HLY25" s="101"/>
      <c r="HLZ25" s="101"/>
      <c r="HMA25" s="101"/>
      <c r="HMB25" s="101"/>
      <c r="HMC25" s="101"/>
      <c r="HMD25" s="101"/>
      <c r="HME25" s="101"/>
      <c r="HMF25" s="101"/>
      <c r="HMG25" s="101"/>
      <c r="HMH25" s="101"/>
      <c r="HMI25" s="101"/>
      <c r="HMJ25" s="101"/>
      <c r="HMK25" s="101"/>
      <c r="HML25" s="101"/>
      <c r="HMM25" s="101"/>
      <c r="HMN25" s="101"/>
      <c r="HMO25" s="101"/>
      <c r="HMP25" s="101"/>
      <c r="HMQ25" s="101"/>
      <c r="HMR25" s="101"/>
      <c r="HMS25" s="101"/>
      <c r="HMT25" s="101"/>
      <c r="HMU25" s="101"/>
      <c r="HMV25" s="101"/>
      <c r="HMW25" s="101"/>
      <c r="HMX25" s="101"/>
      <c r="HMY25" s="101"/>
      <c r="HMZ25" s="101"/>
      <c r="HNA25" s="101"/>
      <c r="HNB25" s="101"/>
      <c r="HNC25" s="101"/>
      <c r="HND25" s="101"/>
      <c r="HNE25" s="101"/>
      <c r="HNF25" s="101"/>
      <c r="HNG25" s="101"/>
      <c r="HNH25" s="101"/>
      <c r="HNI25" s="101"/>
      <c r="HNJ25" s="101"/>
      <c r="HNK25" s="101"/>
      <c r="HNL25" s="101"/>
      <c r="HNM25" s="101"/>
      <c r="HNN25" s="101"/>
      <c r="HNO25" s="101"/>
      <c r="HNP25" s="101"/>
      <c r="HNQ25" s="101"/>
      <c r="HNR25" s="101"/>
      <c r="HNS25" s="101"/>
      <c r="HNT25" s="101"/>
      <c r="HNU25" s="101"/>
      <c r="HNV25" s="101"/>
      <c r="HNW25" s="101"/>
      <c r="HNX25" s="101"/>
      <c r="HNY25" s="101"/>
      <c r="HNZ25" s="101"/>
      <c r="HOA25" s="101"/>
      <c r="HOB25" s="101"/>
      <c r="HOC25" s="101"/>
      <c r="HOD25" s="101"/>
      <c r="HOE25" s="101"/>
      <c r="HOF25" s="101"/>
      <c r="HOG25" s="101"/>
      <c r="HOH25" s="101"/>
      <c r="HOI25" s="101"/>
      <c r="HOJ25" s="101"/>
      <c r="HOK25" s="101"/>
      <c r="HOL25" s="101"/>
      <c r="HOM25" s="101"/>
      <c r="HON25" s="101"/>
      <c r="HOO25" s="101"/>
      <c r="HOP25" s="101"/>
      <c r="HOQ25" s="101"/>
      <c r="HOR25" s="101"/>
      <c r="HOS25" s="101"/>
      <c r="HOT25" s="101"/>
      <c r="HOU25" s="101"/>
      <c r="HOV25" s="101"/>
      <c r="HOW25" s="101"/>
      <c r="HOX25" s="101"/>
      <c r="HOY25" s="101"/>
      <c r="HOZ25" s="101"/>
      <c r="HPA25" s="101"/>
      <c r="HPB25" s="101"/>
      <c r="HPC25" s="101"/>
      <c r="HPD25" s="101"/>
      <c r="HPE25" s="101"/>
      <c r="HPF25" s="101"/>
      <c r="HPG25" s="101"/>
      <c r="HPH25" s="101"/>
      <c r="HPI25" s="101"/>
      <c r="HPJ25" s="101"/>
      <c r="HPK25" s="101"/>
      <c r="HPL25" s="101"/>
      <c r="HPM25" s="101"/>
      <c r="HPN25" s="101"/>
      <c r="HPO25" s="101"/>
      <c r="HPP25" s="101"/>
      <c r="HPQ25" s="101"/>
      <c r="HPR25" s="101"/>
      <c r="HPS25" s="101"/>
      <c r="HPT25" s="101"/>
      <c r="HPU25" s="101"/>
      <c r="HPV25" s="101"/>
      <c r="HPW25" s="101"/>
      <c r="HPX25" s="101"/>
      <c r="HPY25" s="101"/>
      <c r="HPZ25" s="101"/>
      <c r="HQA25" s="101"/>
      <c r="HQB25" s="101"/>
      <c r="HQC25" s="101"/>
      <c r="HQD25" s="101"/>
      <c r="HQE25" s="101"/>
      <c r="HQF25" s="101"/>
      <c r="HQG25" s="101"/>
      <c r="HQH25" s="101"/>
      <c r="HQI25" s="101"/>
      <c r="HQJ25" s="101"/>
      <c r="HQK25" s="101"/>
      <c r="HQL25" s="101"/>
      <c r="HQM25" s="101"/>
      <c r="HQN25" s="101"/>
      <c r="HQO25" s="101"/>
      <c r="HQP25" s="101"/>
      <c r="HQQ25" s="101"/>
      <c r="HQR25" s="101"/>
      <c r="HQS25" s="101"/>
      <c r="HQT25" s="101"/>
      <c r="HQU25" s="101"/>
      <c r="HQV25" s="101"/>
      <c r="HQW25" s="101"/>
      <c r="HQX25" s="101"/>
      <c r="HQY25" s="101"/>
      <c r="HQZ25" s="101"/>
      <c r="HRA25" s="101"/>
      <c r="HRB25" s="101"/>
      <c r="HRC25" s="101"/>
      <c r="HRD25" s="101"/>
      <c r="HRE25" s="101"/>
      <c r="HRF25" s="101"/>
      <c r="HRG25" s="101"/>
      <c r="HRH25" s="101"/>
      <c r="HRI25" s="101"/>
      <c r="HRJ25" s="101"/>
      <c r="HRK25" s="101"/>
      <c r="HRL25" s="101"/>
      <c r="HRM25" s="101"/>
      <c r="HRN25" s="101"/>
      <c r="HRO25" s="101"/>
      <c r="HRP25" s="101"/>
      <c r="HRQ25" s="101"/>
      <c r="HRR25" s="101"/>
      <c r="HRS25" s="101"/>
      <c r="HRT25" s="101"/>
      <c r="HRU25" s="101"/>
      <c r="HRV25" s="101"/>
      <c r="HRW25" s="101"/>
      <c r="HRX25" s="101"/>
      <c r="HRY25" s="101"/>
      <c r="HRZ25" s="101"/>
      <c r="HSA25" s="101"/>
      <c r="HSB25" s="101"/>
      <c r="HSC25" s="101"/>
      <c r="HSD25" s="101"/>
      <c r="HSE25" s="101"/>
      <c r="HSF25" s="101"/>
      <c r="HSG25" s="101"/>
      <c r="HSH25" s="101"/>
      <c r="HSI25" s="101"/>
      <c r="HSJ25" s="101"/>
      <c r="HSK25" s="101"/>
      <c r="HSL25" s="101"/>
      <c r="HSM25" s="101"/>
      <c r="HSN25" s="101"/>
      <c r="HSO25" s="101"/>
      <c r="HSP25" s="101"/>
      <c r="HSQ25" s="101"/>
      <c r="HSR25" s="101"/>
      <c r="HSS25" s="101"/>
      <c r="HST25" s="101"/>
      <c r="HSU25" s="101"/>
      <c r="HSV25" s="101"/>
      <c r="HSW25" s="101"/>
      <c r="HSX25" s="101"/>
      <c r="HSY25" s="101"/>
      <c r="HSZ25" s="101"/>
      <c r="HTA25" s="101"/>
      <c r="HTB25" s="101"/>
      <c r="HTC25" s="101"/>
      <c r="HTD25" s="101"/>
      <c r="HTE25" s="101"/>
      <c r="HTF25" s="101"/>
      <c r="HTG25" s="101"/>
      <c r="HTH25" s="101"/>
      <c r="HTI25" s="101"/>
      <c r="HTJ25" s="101"/>
      <c r="HTK25" s="101"/>
      <c r="HTL25" s="101"/>
      <c r="HTM25" s="101"/>
      <c r="HTN25" s="101"/>
      <c r="HTO25" s="101"/>
      <c r="HTP25" s="101"/>
      <c r="HTQ25" s="101"/>
      <c r="HTR25" s="101"/>
      <c r="HTS25" s="101"/>
      <c r="HTT25" s="101"/>
      <c r="HTU25" s="101"/>
      <c r="HTV25" s="101"/>
      <c r="HTW25" s="101"/>
      <c r="HTX25" s="101"/>
      <c r="HTY25" s="101"/>
      <c r="HTZ25" s="101"/>
      <c r="HUA25" s="101"/>
      <c r="HUB25" s="101"/>
      <c r="HUC25" s="101"/>
      <c r="HUD25" s="101"/>
      <c r="HUE25" s="101"/>
      <c r="HUF25" s="101"/>
      <c r="HUG25" s="101"/>
      <c r="HUH25" s="101"/>
      <c r="HUI25" s="101"/>
      <c r="HUJ25" s="101"/>
      <c r="HUK25" s="101"/>
      <c r="HUL25" s="101"/>
      <c r="HUM25" s="101"/>
      <c r="HUN25" s="101"/>
      <c r="HUO25" s="101"/>
      <c r="HUP25" s="101"/>
      <c r="HUQ25" s="101"/>
      <c r="HUR25" s="101"/>
      <c r="HUS25" s="101"/>
      <c r="HUT25" s="101"/>
      <c r="HUU25" s="101"/>
      <c r="HUV25" s="101"/>
      <c r="HUW25" s="101"/>
      <c r="HUX25" s="101"/>
      <c r="HUY25" s="101"/>
      <c r="HUZ25" s="101"/>
      <c r="HVA25" s="101"/>
      <c r="HVB25" s="101"/>
      <c r="HVC25" s="101"/>
      <c r="HVD25" s="101"/>
      <c r="HVE25" s="101"/>
      <c r="HVF25" s="101"/>
      <c r="HVG25" s="101"/>
      <c r="HVH25" s="101"/>
      <c r="HVI25" s="101"/>
      <c r="HVJ25" s="101"/>
      <c r="HVK25" s="101"/>
      <c r="HVL25" s="101"/>
      <c r="HVM25" s="101"/>
      <c r="HVN25" s="101"/>
      <c r="HVO25" s="101"/>
      <c r="HVP25" s="101"/>
      <c r="HVQ25" s="101"/>
      <c r="HVR25" s="101"/>
      <c r="HVS25" s="101"/>
      <c r="HVT25" s="101"/>
      <c r="HVU25" s="101"/>
      <c r="HVV25" s="101"/>
      <c r="HVW25" s="101"/>
      <c r="HVX25" s="101"/>
      <c r="HVY25" s="101"/>
      <c r="HVZ25" s="101"/>
      <c r="HWA25" s="101"/>
      <c r="HWB25" s="101"/>
      <c r="HWC25" s="101"/>
      <c r="HWD25" s="101"/>
      <c r="HWE25" s="101"/>
      <c r="HWF25" s="101"/>
      <c r="HWG25" s="101"/>
      <c r="HWH25" s="101"/>
      <c r="HWI25" s="101"/>
      <c r="HWJ25" s="101"/>
      <c r="HWK25" s="101"/>
      <c r="HWL25" s="101"/>
      <c r="HWM25" s="101"/>
      <c r="HWN25" s="101"/>
      <c r="HWO25" s="101"/>
      <c r="HWP25" s="101"/>
      <c r="HWQ25" s="101"/>
      <c r="HWR25" s="101"/>
      <c r="HWS25" s="101"/>
      <c r="HWT25" s="101"/>
      <c r="HWU25" s="101"/>
      <c r="HWV25" s="101"/>
      <c r="HWW25" s="101"/>
      <c r="HWX25" s="101"/>
      <c r="HWY25" s="101"/>
      <c r="HWZ25" s="101"/>
      <c r="HXA25" s="101"/>
      <c r="HXB25" s="101"/>
      <c r="HXC25" s="101"/>
      <c r="HXD25" s="101"/>
      <c r="HXE25" s="101"/>
      <c r="HXF25" s="101"/>
      <c r="HXG25" s="101"/>
      <c r="HXH25" s="101"/>
      <c r="HXI25" s="101"/>
      <c r="HXJ25" s="101"/>
      <c r="HXK25" s="101"/>
      <c r="HXL25" s="101"/>
      <c r="HXM25" s="101"/>
      <c r="HXN25" s="101"/>
      <c r="HXO25" s="101"/>
      <c r="HXP25" s="101"/>
      <c r="HXQ25" s="101"/>
      <c r="HXR25" s="101"/>
      <c r="HXS25" s="101"/>
      <c r="HXT25" s="101"/>
      <c r="HXU25" s="101"/>
      <c r="HXV25" s="101"/>
      <c r="HXW25" s="101"/>
      <c r="HXX25" s="101"/>
      <c r="HXY25" s="101"/>
      <c r="HXZ25" s="101"/>
      <c r="HYA25" s="101"/>
      <c r="HYB25" s="101"/>
      <c r="HYC25" s="101"/>
      <c r="HYD25" s="101"/>
      <c r="HYE25" s="101"/>
      <c r="HYF25" s="101"/>
      <c r="HYG25" s="101"/>
      <c r="HYH25" s="101"/>
      <c r="HYI25" s="101"/>
      <c r="HYJ25" s="101"/>
      <c r="HYK25" s="101"/>
      <c r="HYL25" s="101"/>
      <c r="HYM25" s="101"/>
      <c r="HYN25" s="101"/>
      <c r="HYO25" s="101"/>
      <c r="HYP25" s="101"/>
      <c r="HYQ25" s="101"/>
      <c r="HYR25" s="101"/>
      <c r="HYS25" s="101"/>
      <c r="HYT25" s="101"/>
      <c r="HYU25" s="101"/>
      <c r="HYV25" s="101"/>
      <c r="HYW25" s="101"/>
      <c r="HYX25" s="101"/>
      <c r="HYY25" s="101"/>
      <c r="HYZ25" s="101"/>
      <c r="HZA25" s="101"/>
      <c r="HZB25" s="101"/>
      <c r="HZC25" s="101"/>
      <c r="HZD25" s="101"/>
      <c r="HZE25" s="101"/>
      <c r="HZF25" s="101"/>
      <c r="HZG25" s="101"/>
      <c r="HZH25" s="101"/>
      <c r="HZI25" s="101"/>
      <c r="HZJ25" s="101"/>
      <c r="HZK25" s="101"/>
      <c r="HZL25" s="101"/>
      <c r="HZM25" s="101"/>
      <c r="HZN25" s="101"/>
      <c r="HZO25" s="101"/>
      <c r="HZP25" s="101"/>
      <c r="HZQ25" s="101"/>
      <c r="HZR25" s="101"/>
      <c r="HZS25" s="101"/>
      <c r="HZT25" s="101"/>
      <c r="HZU25" s="101"/>
      <c r="HZV25" s="101"/>
      <c r="HZW25" s="101"/>
      <c r="HZX25" s="101"/>
      <c r="HZY25" s="101"/>
      <c r="HZZ25" s="101"/>
      <c r="IAA25" s="101"/>
      <c r="IAB25" s="101"/>
      <c r="IAC25" s="101"/>
      <c r="IAD25" s="101"/>
      <c r="IAE25" s="101"/>
      <c r="IAF25" s="101"/>
      <c r="IAG25" s="101"/>
      <c r="IAH25" s="101"/>
      <c r="IAI25" s="101"/>
      <c r="IAJ25" s="101"/>
      <c r="IAK25" s="101"/>
      <c r="IAL25" s="101"/>
      <c r="IAM25" s="101"/>
      <c r="IAN25" s="101"/>
      <c r="IAO25" s="101"/>
      <c r="IAP25" s="101"/>
      <c r="IAQ25" s="101"/>
      <c r="IAR25" s="101"/>
      <c r="IAS25" s="101"/>
      <c r="IAT25" s="101"/>
      <c r="IAU25" s="101"/>
      <c r="IAV25" s="101"/>
      <c r="IAW25" s="101"/>
      <c r="IAX25" s="101"/>
      <c r="IAY25" s="101"/>
      <c r="IAZ25" s="101"/>
      <c r="IBA25" s="101"/>
      <c r="IBB25" s="101"/>
      <c r="IBC25" s="101"/>
      <c r="IBD25" s="101"/>
      <c r="IBE25" s="101"/>
      <c r="IBF25" s="101"/>
      <c r="IBG25" s="101"/>
      <c r="IBH25" s="101"/>
      <c r="IBI25" s="101"/>
      <c r="IBJ25" s="101"/>
      <c r="IBK25" s="101"/>
      <c r="IBL25" s="101"/>
      <c r="IBM25" s="101"/>
      <c r="IBN25" s="101"/>
      <c r="IBO25" s="101"/>
      <c r="IBP25" s="101"/>
      <c r="IBQ25" s="101"/>
      <c r="IBR25" s="101"/>
      <c r="IBS25" s="101"/>
      <c r="IBT25" s="101"/>
      <c r="IBU25" s="101"/>
      <c r="IBV25" s="101"/>
      <c r="IBW25" s="101"/>
      <c r="IBX25" s="101"/>
      <c r="IBY25" s="101"/>
      <c r="IBZ25" s="101"/>
      <c r="ICA25" s="101"/>
      <c r="ICB25" s="101"/>
      <c r="ICC25" s="101"/>
      <c r="ICD25" s="101"/>
      <c r="ICE25" s="101"/>
      <c r="ICF25" s="101"/>
      <c r="ICG25" s="101"/>
      <c r="ICH25" s="101"/>
      <c r="ICI25" s="101"/>
      <c r="ICJ25" s="101"/>
      <c r="ICK25" s="101"/>
      <c r="ICL25" s="101"/>
      <c r="ICM25" s="101"/>
      <c r="ICN25" s="101"/>
      <c r="ICO25" s="101"/>
      <c r="ICP25" s="101"/>
      <c r="ICQ25" s="101"/>
      <c r="ICR25" s="101"/>
      <c r="ICS25" s="101"/>
      <c r="ICT25" s="101"/>
      <c r="ICU25" s="101"/>
      <c r="ICV25" s="101"/>
      <c r="ICW25" s="101"/>
      <c r="ICX25" s="101"/>
      <c r="ICY25" s="101"/>
      <c r="ICZ25" s="101"/>
      <c r="IDA25" s="101"/>
      <c r="IDB25" s="101"/>
      <c r="IDC25" s="101"/>
      <c r="IDD25" s="101"/>
      <c r="IDE25" s="101"/>
      <c r="IDF25" s="101"/>
      <c r="IDG25" s="101"/>
      <c r="IDH25" s="101"/>
      <c r="IDI25" s="101"/>
      <c r="IDJ25" s="101"/>
      <c r="IDK25" s="101"/>
      <c r="IDL25" s="101"/>
      <c r="IDM25" s="101"/>
      <c r="IDN25" s="101"/>
      <c r="IDO25" s="101"/>
      <c r="IDP25" s="101"/>
      <c r="IDQ25" s="101"/>
      <c r="IDR25" s="101"/>
      <c r="IDS25" s="101"/>
      <c r="IDT25" s="101"/>
      <c r="IDU25" s="101"/>
      <c r="IDV25" s="101"/>
      <c r="IDW25" s="101"/>
      <c r="IDX25" s="101"/>
      <c r="IDY25" s="101"/>
      <c r="IDZ25" s="101"/>
      <c r="IEA25" s="101"/>
      <c r="IEB25" s="101"/>
      <c r="IEC25" s="101"/>
      <c r="IED25" s="101"/>
      <c r="IEE25" s="101"/>
      <c r="IEF25" s="101"/>
      <c r="IEG25" s="101"/>
      <c r="IEH25" s="101"/>
      <c r="IEI25" s="101"/>
      <c r="IEJ25" s="101"/>
      <c r="IEK25" s="101"/>
      <c r="IEL25" s="101"/>
      <c r="IEM25" s="101"/>
      <c r="IEN25" s="101"/>
      <c r="IEO25" s="101"/>
      <c r="IEP25" s="101"/>
      <c r="IEQ25" s="101"/>
      <c r="IER25" s="101"/>
      <c r="IES25" s="101"/>
      <c r="IET25" s="101"/>
      <c r="IEU25" s="101"/>
      <c r="IEV25" s="101"/>
      <c r="IEW25" s="101"/>
      <c r="IEX25" s="101"/>
      <c r="IEY25" s="101"/>
      <c r="IEZ25" s="101"/>
      <c r="IFA25" s="101"/>
      <c r="IFB25" s="101"/>
      <c r="IFC25" s="101"/>
      <c r="IFD25" s="101"/>
      <c r="IFE25" s="101"/>
      <c r="IFF25" s="101"/>
      <c r="IFG25" s="101"/>
      <c r="IFH25" s="101"/>
      <c r="IFI25" s="101"/>
      <c r="IFJ25" s="101"/>
      <c r="IFK25" s="101"/>
      <c r="IFL25" s="101"/>
      <c r="IFM25" s="101"/>
      <c r="IFN25" s="101"/>
      <c r="IFO25" s="101"/>
      <c r="IFP25" s="101"/>
      <c r="IFQ25" s="101"/>
      <c r="IFR25" s="101"/>
      <c r="IFS25" s="101"/>
      <c r="IFT25" s="101"/>
      <c r="IFU25" s="101"/>
      <c r="IFV25" s="101"/>
      <c r="IFW25" s="101"/>
      <c r="IFX25" s="101"/>
      <c r="IFY25" s="101"/>
      <c r="IFZ25" s="101"/>
      <c r="IGA25" s="101"/>
      <c r="IGB25" s="101"/>
      <c r="IGC25" s="101"/>
      <c r="IGD25" s="101"/>
      <c r="IGE25" s="101"/>
      <c r="IGF25" s="101"/>
      <c r="IGG25" s="101"/>
      <c r="IGH25" s="101"/>
      <c r="IGI25" s="101"/>
      <c r="IGJ25" s="101"/>
      <c r="IGK25" s="101"/>
      <c r="IGL25" s="101"/>
      <c r="IGM25" s="101"/>
      <c r="IGN25" s="101"/>
      <c r="IGO25" s="101"/>
      <c r="IGP25" s="101"/>
      <c r="IGQ25" s="101"/>
      <c r="IGR25" s="101"/>
      <c r="IGS25" s="101"/>
      <c r="IGT25" s="101"/>
      <c r="IGU25" s="101"/>
      <c r="IGV25" s="101"/>
      <c r="IGW25" s="101"/>
      <c r="IGX25" s="101"/>
      <c r="IGY25" s="101"/>
      <c r="IGZ25" s="101"/>
      <c r="IHA25" s="101"/>
      <c r="IHB25" s="101"/>
      <c r="IHC25" s="101"/>
      <c r="IHD25" s="101"/>
      <c r="IHE25" s="101"/>
      <c r="IHF25" s="101"/>
      <c r="IHG25" s="101"/>
      <c r="IHH25" s="101"/>
      <c r="IHI25" s="101"/>
      <c r="IHJ25" s="101"/>
      <c r="IHK25" s="101"/>
      <c r="IHL25" s="101"/>
      <c r="IHM25" s="101"/>
      <c r="IHN25" s="101"/>
      <c r="IHO25" s="101"/>
      <c r="IHP25" s="101"/>
      <c r="IHQ25" s="101"/>
      <c r="IHR25" s="101"/>
      <c r="IHS25" s="101"/>
      <c r="IHT25" s="101"/>
      <c r="IHU25" s="101"/>
      <c r="IHV25" s="101"/>
      <c r="IHW25" s="101"/>
      <c r="IHX25" s="101"/>
      <c r="IHY25" s="101"/>
      <c r="IHZ25" s="101"/>
      <c r="IIA25" s="101"/>
      <c r="IIB25" s="101"/>
      <c r="IIC25" s="101"/>
      <c r="IID25" s="101"/>
      <c r="IIE25" s="101"/>
      <c r="IIF25" s="101"/>
      <c r="IIG25" s="101"/>
      <c r="IIH25" s="101"/>
      <c r="III25" s="101"/>
      <c r="IIJ25" s="101"/>
      <c r="IIK25" s="101"/>
      <c r="IIL25" s="101"/>
      <c r="IIM25" s="101"/>
      <c r="IIN25" s="101"/>
      <c r="IIO25" s="101"/>
      <c r="IIP25" s="101"/>
      <c r="IIQ25" s="101"/>
      <c r="IIR25" s="101"/>
      <c r="IIS25" s="101"/>
      <c r="IIT25" s="101"/>
      <c r="IIU25" s="101"/>
      <c r="IIV25" s="101"/>
      <c r="IIW25" s="101"/>
      <c r="IIX25" s="101"/>
      <c r="IIY25" s="101"/>
      <c r="IIZ25" s="101"/>
      <c r="IJA25" s="101"/>
      <c r="IJB25" s="101"/>
      <c r="IJC25" s="101"/>
      <c r="IJD25" s="101"/>
      <c r="IJE25" s="101"/>
      <c r="IJF25" s="101"/>
      <c r="IJG25" s="101"/>
      <c r="IJH25" s="101"/>
      <c r="IJI25" s="101"/>
      <c r="IJJ25" s="101"/>
      <c r="IJK25" s="101"/>
      <c r="IJL25" s="101"/>
      <c r="IJM25" s="101"/>
      <c r="IJN25" s="101"/>
      <c r="IJO25" s="101"/>
      <c r="IJP25" s="101"/>
      <c r="IJQ25" s="101"/>
      <c r="IJR25" s="101"/>
      <c r="IJS25" s="101"/>
      <c r="IJT25" s="101"/>
      <c r="IJU25" s="101"/>
      <c r="IJV25" s="101"/>
      <c r="IJW25" s="101"/>
      <c r="IJX25" s="101"/>
      <c r="IJY25" s="101"/>
      <c r="IJZ25" s="101"/>
      <c r="IKA25" s="101"/>
      <c r="IKB25" s="101"/>
      <c r="IKC25" s="101"/>
      <c r="IKD25" s="101"/>
      <c r="IKE25" s="101"/>
      <c r="IKF25" s="101"/>
      <c r="IKG25" s="101"/>
      <c r="IKH25" s="101"/>
      <c r="IKI25" s="101"/>
      <c r="IKJ25" s="101"/>
      <c r="IKK25" s="101"/>
      <c r="IKL25" s="101"/>
      <c r="IKM25" s="101"/>
      <c r="IKN25" s="101"/>
      <c r="IKO25" s="101"/>
      <c r="IKP25" s="101"/>
      <c r="IKQ25" s="101"/>
      <c r="IKR25" s="101"/>
      <c r="IKS25" s="101"/>
      <c r="IKT25" s="101"/>
      <c r="IKU25" s="101"/>
      <c r="IKV25" s="101"/>
      <c r="IKW25" s="101"/>
      <c r="IKX25" s="101"/>
      <c r="IKY25" s="101"/>
      <c r="IKZ25" s="101"/>
      <c r="ILA25" s="101"/>
      <c r="ILB25" s="101"/>
      <c r="ILC25" s="101"/>
      <c r="ILD25" s="101"/>
      <c r="ILE25" s="101"/>
      <c r="ILF25" s="101"/>
      <c r="ILG25" s="101"/>
      <c r="ILH25" s="101"/>
      <c r="ILI25" s="101"/>
      <c r="ILJ25" s="101"/>
      <c r="ILK25" s="101"/>
      <c r="ILL25" s="101"/>
      <c r="ILM25" s="101"/>
      <c r="ILN25" s="101"/>
      <c r="ILO25" s="101"/>
      <c r="ILP25" s="101"/>
      <c r="ILQ25" s="101"/>
      <c r="ILR25" s="101"/>
      <c r="ILS25" s="101"/>
      <c r="ILT25" s="101"/>
      <c r="ILU25" s="101"/>
      <c r="ILV25" s="101"/>
      <c r="ILW25" s="101"/>
      <c r="ILX25" s="101"/>
      <c r="ILY25" s="101"/>
      <c r="ILZ25" s="101"/>
      <c r="IMA25" s="101"/>
      <c r="IMB25" s="101"/>
      <c r="IMC25" s="101"/>
      <c r="IMD25" s="101"/>
      <c r="IME25" s="101"/>
      <c r="IMF25" s="101"/>
      <c r="IMG25" s="101"/>
      <c r="IMH25" s="101"/>
      <c r="IMI25" s="101"/>
      <c r="IMJ25" s="101"/>
      <c r="IMK25" s="101"/>
      <c r="IML25" s="101"/>
      <c r="IMM25" s="101"/>
      <c r="IMN25" s="101"/>
      <c r="IMO25" s="101"/>
      <c r="IMP25" s="101"/>
      <c r="IMQ25" s="101"/>
      <c r="IMR25" s="101"/>
      <c r="IMS25" s="101"/>
      <c r="IMT25" s="101"/>
      <c r="IMU25" s="101"/>
      <c r="IMV25" s="101"/>
      <c r="IMW25" s="101"/>
      <c r="IMX25" s="101"/>
      <c r="IMY25" s="101"/>
      <c r="IMZ25" s="101"/>
      <c r="INA25" s="101"/>
      <c r="INB25" s="101"/>
      <c r="INC25" s="101"/>
      <c r="IND25" s="101"/>
      <c r="INE25" s="101"/>
      <c r="INF25" s="101"/>
      <c r="ING25" s="101"/>
      <c r="INH25" s="101"/>
      <c r="INI25" s="101"/>
      <c r="INJ25" s="101"/>
      <c r="INK25" s="101"/>
      <c r="INL25" s="101"/>
      <c r="INM25" s="101"/>
      <c r="INN25" s="101"/>
      <c r="INO25" s="101"/>
      <c r="INP25" s="101"/>
      <c r="INQ25" s="101"/>
      <c r="INR25" s="101"/>
      <c r="INS25" s="101"/>
      <c r="INT25" s="101"/>
      <c r="INU25" s="101"/>
      <c r="INV25" s="101"/>
      <c r="INW25" s="101"/>
      <c r="INX25" s="101"/>
      <c r="INY25" s="101"/>
      <c r="INZ25" s="101"/>
      <c r="IOA25" s="101"/>
      <c r="IOB25" s="101"/>
      <c r="IOC25" s="101"/>
      <c r="IOD25" s="101"/>
      <c r="IOE25" s="101"/>
      <c r="IOF25" s="101"/>
      <c r="IOG25" s="101"/>
      <c r="IOH25" s="101"/>
      <c r="IOI25" s="101"/>
      <c r="IOJ25" s="101"/>
      <c r="IOK25" s="101"/>
      <c r="IOL25" s="101"/>
      <c r="IOM25" s="101"/>
      <c r="ION25" s="101"/>
      <c r="IOO25" s="101"/>
      <c r="IOP25" s="101"/>
      <c r="IOQ25" s="101"/>
      <c r="IOR25" s="101"/>
      <c r="IOS25" s="101"/>
      <c r="IOT25" s="101"/>
      <c r="IOU25" s="101"/>
      <c r="IOV25" s="101"/>
      <c r="IOW25" s="101"/>
      <c r="IOX25" s="101"/>
      <c r="IOY25" s="101"/>
      <c r="IOZ25" s="101"/>
      <c r="IPA25" s="101"/>
      <c r="IPB25" s="101"/>
      <c r="IPC25" s="101"/>
      <c r="IPD25" s="101"/>
      <c r="IPE25" s="101"/>
      <c r="IPF25" s="101"/>
      <c r="IPG25" s="101"/>
      <c r="IPH25" s="101"/>
      <c r="IPI25" s="101"/>
      <c r="IPJ25" s="101"/>
      <c r="IPK25" s="101"/>
      <c r="IPL25" s="101"/>
      <c r="IPM25" s="101"/>
      <c r="IPN25" s="101"/>
      <c r="IPO25" s="101"/>
      <c r="IPP25" s="101"/>
      <c r="IPQ25" s="101"/>
      <c r="IPR25" s="101"/>
      <c r="IPS25" s="101"/>
      <c r="IPT25" s="101"/>
      <c r="IPU25" s="101"/>
      <c r="IPV25" s="101"/>
      <c r="IPW25" s="101"/>
      <c r="IPX25" s="101"/>
      <c r="IPY25" s="101"/>
      <c r="IPZ25" s="101"/>
      <c r="IQA25" s="101"/>
      <c r="IQB25" s="101"/>
      <c r="IQC25" s="101"/>
      <c r="IQD25" s="101"/>
      <c r="IQE25" s="101"/>
      <c r="IQF25" s="101"/>
      <c r="IQG25" s="101"/>
      <c r="IQH25" s="101"/>
      <c r="IQI25" s="101"/>
      <c r="IQJ25" s="101"/>
      <c r="IQK25" s="101"/>
      <c r="IQL25" s="101"/>
      <c r="IQM25" s="101"/>
      <c r="IQN25" s="101"/>
      <c r="IQO25" s="101"/>
      <c r="IQP25" s="101"/>
      <c r="IQQ25" s="101"/>
      <c r="IQR25" s="101"/>
      <c r="IQS25" s="101"/>
      <c r="IQT25" s="101"/>
      <c r="IQU25" s="101"/>
      <c r="IQV25" s="101"/>
      <c r="IQW25" s="101"/>
      <c r="IQX25" s="101"/>
      <c r="IQY25" s="101"/>
      <c r="IQZ25" s="101"/>
      <c r="IRA25" s="101"/>
      <c r="IRB25" s="101"/>
      <c r="IRC25" s="101"/>
      <c r="IRD25" s="101"/>
      <c r="IRE25" s="101"/>
      <c r="IRF25" s="101"/>
      <c r="IRG25" s="101"/>
      <c r="IRH25" s="101"/>
      <c r="IRI25" s="101"/>
      <c r="IRJ25" s="101"/>
      <c r="IRK25" s="101"/>
      <c r="IRL25" s="101"/>
      <c r="IRM25" s="101"/>
      <c r="IRN25" s="101"/>
      <c r="IRO25" s="101"/>
      <c r="IRP25" s="101"/>
      <c r="IRQ25" s="101"/>
      <c r="IRR25" s="101"/>
      <c r="IRS25" s="101"/>
      <c r="IRT25" s="101"/>
      <c r="IRU25" s="101"/>
      <c r="IRV25" s="101"/>
      <c r="IRW25" s="101"/>
      <c r="IRX25" s="101"/>
      <c r="IRY25" s="101"/>
      <c r="IRZ25" s="101"/>
      <c r="ISA25" s="101"/>
      <c r="ISB25" s="101"/>
      <c r="ISC25" s="101"/>
      <c r="ISD25" s="101"/>
      <c r="ISE25" s="101"/>
      <c r="ISF25" s="101"/>
      <c r="ISG25" s="101"/>
      <c r="ISH25" s="101"/>
      <c r="ISI25" s="101"/>
      <c r="ISJ25" s="101"/>
      <c r="ISK25" s="101"/>
      <c r="ISL25" s="101"/>
      <c r="ISM25" s="101"/>
      <c r="ISN25" s="101"/>
      <c r="ISO25" s="101"/>
      <c r="ISP25" s="101"/>
      <c r="ISQ25" s="101"/>
      <c r="ISR25" s="101"/>
      <c r="ISS25" s="101"/>
      <c r="IST25" s="101"/>
      <c r="ISU25" s="101"/>
      <c r="ISV25" s="101"/>
      <c r="ISW25" s="101"/>
      <c r="ISX25" s="101"/>
      <c r="ISY25" s="101"/>
      <c r="ISZ25" s="101"/>
      <c r="ITA25" s="101"/>
      <c r="ITB25" s="101"/>
      <c r="ITC25" s="101"/>
      <c r="ITD25" s="101"/>
      <c r="ITE25" s="101"/>
      <c r="ITF25" s="101"/>
      <c r="ITG25" s="101"/>
      <c r="ITH25" s="101"/>
      <c r="ITI25" s="101"/>
      <c r="ITJ25" s="101"/>
      <c r="ITK25" s="101"/>
      <c r="ITL25" s="101"/>
      <c r="ITM25" s="101"/>
      <c r="ITN25" s="101"/>
      <c r="ITO25" s="101"/>
      <c r="ITP25" s="101"/>
      <c r="ITQ25" s="101"/>
      <c r="ITR25" s="101"/>
      <c r="ITS25" s="101"/>
      <c r="ITT25" s="101"/>
      <c r="ITU25" s="101"/>
      <c r="ITV25" s="101"/>
      <c r="ITW25" s="101"/>
      <c r="ITX25" s="101"/>
      <c r="ITY25" s="101"/>
      <c r="ITZ25" s="101"/>
      <c r="IUA25" s="101"/>
      <c r="IUB25" s="101"/>
      <c r="IUC25" s="101"/>
      <c r="IUD25" s="101"/>
      <c r="IUE25" s="101"/>
      <c r="IUF25" s="101"/>
      <c r="IUG25" s="101"/>
      <c r="IUH25" s="101"/>
      <c r="IUI25" s="101"/>
      <c r="IUJ25" s="101"/>
      <c r="IUK25" s="101"/>
      <c r="IUL25" s="101"/>
      <c r="IUM25" s="101"/>
      <c r="IUN25" s="101"/>
      <c r="IUO25" s="101"/>
      <c r="IUP25" s="101"/>
      <c r="IUQ25" s="101"/>
      <c r="IUR25" s="101"/>
      <c r="IUS25" s="101"/>
      <c r="IUT25" s="101"/>
      <c r="IUU25" s="101"/>
      <c r="IUV25" s="101"/>
      <c r="IUW25" s="101"/>
      <c r="IUX25" s="101"/>
      <c r="IUY25" s="101"/>
      <c r="IUZ25" s="101"/>
      <c r="IVA25" s="101"/>
      <c r="IVB25" s="101"/>
      <c r="IVC25" s="101"/>
      <c r="IVD25" s="101"/>
      <c r="IVE25" s="101"/>
      <c r="IVF25" s="101"/>
      <c r="IVG25" s="101"/>
      <c r="IVH25" s="101"/>
      <c r="IVI25" s="101"/>
      <c r="IVJ25" s="101"/>
      <c r="IVK25" s="101"/>
      <c r="IVL25" s="101"/>
      <c r="IVM25" s="101"/>
      <c r="IVN25" s="101"/>
      <c r="IVO25" s="101"/>
      <c r="IVP25" s="101"/>
      <c r="IVQ25" s="101"/>
      <c r="IVR25" s="101"/>
      <c r="IVS25" s="101"/>
      <c r="IVT25" s="101"/>
      <c r="IVU25" s="101"/>
      <c r="IVV25" s="101"/>
      <c r="IVW25" s="101"/>
      <c r="IVX25" s="101"/>
      <c r="IVY25" s="101"/>
      <c r="IVZ25" s="101"/>
      <c r="IWA25" s="101"/>
      <c r="IWB25" s="101"/>
      <c r="IWC25" s="101"/>
      <c r="IWD25" s="101"/>
      <c r="IWE25" s="101"/>
      <c r="IWF25" s="101"/>
      <c r="IWG25" s="101"/>
      <c r="IWH25" s="101"/>
      <c r="IWI25" s="101"/>
      <c r="IWJ25" s="101"/>
      <c r="IWK25" s="101"/>
      <c r="IWL25" s="101"/>
      <c r="IWM25" s="101"/>
      <c r="IWN25" s="101"/>
      <c r="IWO25" s="101"/>
      <c r="IWP25" s="101"/>
      <c r="IWQ25" s="101"/>
      <c r="IWR25" s="101"/>
      <c r="IWS25" s="101"/>
      <c r="IWT25" s="101"/>
      <c r="IWU25" s="101"/>
      <c r="IWV25" s="101"/>
      <c r="IWW25" s="101"/>
      <c r="IWX25" s="101"/>
      <c r="IWY25" s="101"/>
      <c r="IWZ25" s="101"/>
      <c r="IXA25" s="101"/>
      <c r="IXB25" s="101"/>
      <c r="IXC25" s="101"/>
      <c r="IXD25" s="101"/>
      <c r="IXE25" s="101"/>
      <c r="IXF25" s="101"/>
      <c r="IXG25" s="101"/>
      <c r="IXH25" s="101"/>
      <c r="IXI25" s="101"/>
      <c r="IXJ25" s="101"/>
      <c r="IXK25" s="101"/>
      <c r="IXL25" s="101"/>
      <c r="IXM25" s="101"/>
      <c r="IXN25" s="101"/>
      <c r="IXO25" s="101"/>
      <c r="IXP25" s="101"/>
      <c r="IXQ25" s="101"/>
      <c r="IXR25" s="101"/>
      <c r="IXS25" s="101"/>
      <c r="IXT25" s="101"/>
      <c r="IXU25" s="101"/>
      <c r="IXV25" s="101"/>
      <c r="IXW25" s="101"/>
      <c r="IXX25" s="101"/>
      <c r="IXY25" s="101"/>
      <c r="IXZ25" s="101"/>
      <c r="IYA25" s="101"/>
      <c r="IYB25" s="101"/>
      <c r="IYC25" s="101"/>
      <c r="IYD25" s="101"/>
      <c r="IYE25" s="101"/>
      <c r="IYF25" s="101"/>
      <c r="IYG25" s="101"/>
      <c r="IYH25" s="101"/>
      <c r="IYI25" s="101"/>
      <c r="IYJ25" s="101"/>
      <c r="IYK25" s="101"/>
      <c r="IYL25" s="101"/>
      <c r="IYM25" s="101"/>
      <c r="IYN25" s="101"/>
      <c r="IYO25" s="101"/>
      <c r="IYP25" s="101"/>
      <c r="IYQ25" s="101"/>
      <c r="IYR25" s="101"/>
      <c r="IYS25" s="101"/>
      <c r="IYT25" s="101"/>
      <c r="IYU25" s="101"/>
      <c r="IYV25" s="101"/>
      <c r="IYW25" s="101"/>
      <c r="IYX25" s="101"/>
      <c r="IYY25" s="101"/>
      <c r="IYZ25" s="101"/>
      <c r="IZA25" s="101"/>
      <c r="IZB25" s="101"/>
      <c r="IZC25" s="101"/>
      <c r="IZD25" s="101"/>
      <c r="IZE25" s="101"/>
      <c r="IZF25" s="101"/>
      <c r="IZG25" s="101"/>
      <c r="IZH25" s="101"/>
      <c r="IZI25" s="101"/>
      <c r="IZJ25" s="101"/>
      <c r="IZK25" s="101"/>
      <c r="IZL25" s="101"/>
      <c r="IZM25" s="101"/>
      <c r="IZN25" s="101"/>
      <c r="IZO25" s="101"/>
      <c r="IZP25" s="101"/>
      <c r="IZQ25" s="101"/>
      <c r="IZR25" s="101"/>
      <c r="IZS25" s="101"/>
      <c r="IZT25" s="101"/>
      <c r="IZU25" s="101"/>
      <c r="IZV25" s="101"/>
      <c r="IZW25" s="101"/>
      <c r="IZX25" s="101"/>
      <c r="IZY25" s="101"/>
      <c r="IZZ25" s="101"/>
      <c r="JAA25" s="101"/>
      <c r="JAB25" s="101"/>
      <c r="JAC25" s="101"/>
      <c r="JAD25" s="101"/>
      <c r="JAE25" s="101"/>
      <c r="JAF25" s="101"/>
      <c r="JAG25" s="101"/>
      <c r="JAH25" s="101"/>
      <c r="JAI25" s="101"/>
      <c r="JAJ25" s="101"/>
      <c r="JAK25" s="101"/>
      <c r="JAL25" s="101"/>
      <c r="JAM25" s="101"/>
      <c r="JAN25" s="101"/>
      <c r="JAO25" s="101"/>
      <c r="JAP25" s="101"/>
      <c r="JAQ25" s="101"/>
      <c r="JAR25" s="101"/>
      <c r="JAS25" s="101"/>
      <c r="JAT25" s="101"/>
      <c r="JAU25" s="101"/>
      <c r="JAV25" s="101"/>
      <c r="JAW25" s="101"/>
      <c r="JAX25" s="101"/>
      <c r="JAY25" s="101"/>
      <c r="JAZ25" s="101"/>
      <c r="JBA25" s="101"/>
      <c r="JBB25" s="101"/>
      <c r="JBC25" s="101"/>
      <c r="JBD25" s="101"/>
      <c r="JBE25" s="101"/>
      <c r="JBF25" s="101"/>
      <c r="JBG25" s="101"/>
      <c r="JBH25" s="101"/>
      <c r="JBI25" s="101"/>
      <c r="JBJ25" s="101"/>
      <c r="JBK25" s="101"/>
      <c r="JBL25" s="101"/>
      <c r="JBM25" s="101"/>
      <c r="JBN25" s="101"/>
      <c r="JBO25" s="101"/>
      <c r="JBP25" s="101"/>
      <c r="JBQ25" s="101"/>
      <c r="JBR25" s="101"/>
      <c r="JBS25" s="101"/>
      <c r="JBT25" s="101"/>
      <c r="JBU25" s="101"/>
      <c r="JBV25" s="101"/>
      <c r="JBW25" s="101"/>
      <c r="JBX25" s="101"/>
      <c r="JBY25" s="101"/>
      <c r="JBZ25" s="101"/>
      <c r="JCA25" s="101"/>
      <c r="JCB25" s="101"/>
      <c r="JCC25" s="101"/>
      <c r="JCD25" s="101"/>
      <c r="JCE25" s="101"/>
      <c r="JCF25" s="101"/>
      <c r="JCG25" s="101"/>
      <c r="JCH25" s="101"/>
      <c r="JCI25" s="101"/>
      <c r="JCJ25" s="101"/>
      <c r="JCK25" s="101"/>
      <c r="JCL25" s="101"/>
      <c r="JCM25" s="101"/>
      <c r="JCN25" s="101"/>
      <c r="JCO25" s="101"/>
      <c r="JCP25" s="101"/>
      <c r="JCQ25" s="101"/>
      <c r="JCR25" s="101"/>
      <c r="JCS25" s="101"/>
      <c r="JCT25" s="101"/>
      <c r="JCU25" s="101"/>
      <c r="JCV25" s="101"/>
      <c r="JCW25" s="101"/>
      <c r="JCX25" s="101"/>
      <c r="JCY25" s="101"/>
      <c r="JCZ25" s="101"/>
      <c r="JDA25" s="101"/>
      <c r="JDB25" s="101"/>
      <c r="JDC25" s="101"/>
      <c r="JDD25" s="101"/>
      <c r="JDE25" s="101"/>
      <c r="JDF25" s="101"/>
      <c r="JDG25" s="101"/>
      <c r="JDH25" s="101"/>
      <c r="JDI25" s="101"/>
      <c r="JDJ25" s="101"/>
      <c r="JDK25" s="101"/>
      <c r="JDL25" s="101"/>
      <c r="JDM25" s="101"/>
      <c r="JDN25" s="101"/>
      <c r="JDO25" s="101"/>
      <c r="JDP25" s="101"/>
      <c r="JDQ25" s="101"/>
      <c r="JDR25" s="101"/>
      <c r="JDS25" s="101"/>
      <c r="JDT25" s="101"/>
      <c r="JDU25" s="101"/>
      <c r="JDV25" s="101"/>
      <c r="JDW25" s="101"/>
      <c r="JDX25" s="101"/>
      <c r="JDY25" s="101"/>
      <c r="JDZ25" s="101"/>
      <c r="JEA25" s="101"/>
      <c r="JEB25" s="101"/>
      <c r="JEC25" s="101"/>
      <c r="JED25" s="101"/>
      <c r="JEE25" s="101"/>
      <c r="JEF25" s="101"/>
      <c r="JEG25" s="101"/>
      <c r="JEH25" s="101"/>
      <c r="JEI25" s="101"/>
      <c r="JEJ25" s="101"/>
      <c r="JEK25" s="101"/>
      <c r="JEL25" s="101"/>
      <c r="JEM25" s="101"/>
      <c r="JEN25" s="101"/>
      <c r="JEO25" s="101"/>
      <c r="JEP25" s="101"/>
      <c r="JEQ25" s="101"/>
      <c r="JER25" s="101"/>
      <c r="JES25" s="101"/>
      <c r="JET25" s="101"/>
      <c r="JEU25" s="101"/>
      <c r="JEV25" s="101"/>
      <c r="JEW25" s="101"/>
      <c r="JEX25" s="101"/>
      <c r="JEY25" s="101"/>
      <c r="JEZ25" s="101"/>
      <c r="JFA25" s="101"/>
      <c r="JFB25" s="101"/>
      <c r="JFC25" s="101"/>
      <c r="JFD25" s="101"/>
      <c r="JFE25" s="101"/>
      <c r="JFF25" s="101"/>
      <c r="JFG25" s="101"/>
      <c r="JFH25" s="101"/>
      <c r="JFI25" s="101"/>
      <c r="JFJ25" s="101"/>
      <c r="JFK25" s="101"/>
      <c r="JFL25" s="101"/>
      <c r="JFM25" s="101"/>
      <c r="JFN25" s="101"/>
      <c r="JFO25" s="101"/>
      <c r="JFP25" s="101"/>
      <c r="JFQ25" s="101"/>
      <c r="JFR25" s="101"/>
      <c r="JFS25" s="101"/>
      <c r="JFT25" s="101"/>
      <c r="JFU25" s="101"/>
      <c r="JFV25" s="101"/>
      <c r="JFW25" s="101"/>
      <c r="JFX25" s="101"/>
      <c r="JFY25" s="101"/>
      <c r="JFZ25" s="101"/>
      <c r="JGA25" s="101"/>
      <c r="JGB25" s="101"/>
      <c r="JGC25" s="101"/>
      <c r="JGD25" s="101"/>
      <c r="JGE25" s="101"/>
      <c r="JGF25" s="101"/>
      <c r="JGG25" s="101"/>
      <c r="JGH25" s="101"/>
      <c r="JGI25" s="101"/>
      <c r="JGJ25" s="101"/>
      <c r="JGK25" s="101"/>
      <c r="JGL25" s="101"/>
      <c r="JGM25" s="101"/>
      <c r="JGN25" s="101"/>
      <c r="JGO25" s="101"/>
      <c r="JGP25" s="101"/>
      <c r="JGQ25" s="101"/>
      <c r="JGR25" s="101"/>
      <c r="JGS25" s="101"/>
      <c r="JGT25" s="101"/>
      <c r="JGU25" s="101"/>
      <c r="JGV25" s="101"/>
      <c r="JGW25" s="101"/>
      <c r="JGX25" s="101"/>
      <c r="JGY25" s="101"/>
      <c r="JGZ25" s="101"/>
      <c r="JHA25" s="101"/>
      <c r="JHB25" s="101"/>
      <c r="JHC25" s="101"/>
      <c r="JHD25" s="101"/>
      <c r="JHE25" s="101"/>
      <c r="JHF25" s="101"/>
      <c r="JHG25" s="101"/>
      <c r="JHH25" s="101"/>
      <c r="JHI25" s="101"/>
      <c r="JHJ25" s="101"/>
      <c r="JHK25" s="101"/>
      <c r="JHL25" s="101"/>
      <c r="JHM25" s="101"/>
      <c r="JHN25" s="101"/>
      <c r="JHO25" s="101"/>
      <c r="JHP25" s="101"/>
      <c r="JHQ25" s="101"/>
      <c r="JHR25" s="101"/>
      <c r="JHS25" s="101"/>
      <c r="JHT25" s="101"/>
      <c r="JHU25" s="101"/>
      <c r="JHV25" s="101"/>
      <c r="JHW25" s="101"/>
      <c r="JHX25" s="101"/>
      <c r="JHY25" s="101"/>
      <c r="JHZ25" s="101"/>
      <c r="JIA25" s="101"/>
      <c r="JIB25" s="101"/>
      <c r="JIC25" s="101"/>
      <c r="JID25" s="101"/>
      <c r="JIE25" s="101"/>
      <c r="JIF25" s="101"/>
      <c r="JIG25" s="101"/>
      <c r="JIH25" s="101"/>
      <c r="JII25" s="101"/>
      <c r="JIJ25" s="101"/>
      <c r="JIK25" s="101"/>
      <c r="JIL25" s="101"/>
      <c r="JIM25" s="101"/>
      <c r="JIN25" s="101"/>
      <c r="JIO25" s="101"/>
      <c r="JIP25" s="101"/>
      <c r="JIQ25" s="101"/>
      <c r="JIR25" s="101"/>
      <c r="JIS25" s="101"/>
      <c r="JIT25" s="101"/>
      <c r="JIU25" s="101"/>
      <c r="JIV25" s="101"/>
      <c r="JIW25" s="101"/>
      <c r="JIX25" s="101"/>
      <c r="JIY25" s="101"/>
      <c r="JIZ25" s="101"/>
      <c r="JJA25" s="101"/>
      <c r="JJB25" s="101"/>
      <c r="JJC25" s="101"/>
      <c r="JJD25" s="101"/>
      <c r="JJE25" s="101"/>
      <c r="JJF25" s="101"/>
      <c r="JJG25" s="101"/>
      <c r="JJH25" s="101"/>
      <c r="JJI25" s="101"/>
      <c r="JJJ25" s="101"/>
      <c r="JJK25" s="101"/>
      <c r="JJL25" s="101"/>
      <c r="JJM25" s="101"/>
      <c r="JJN25" s="101"/>
      <c r="JJO25" s="101"/>
      <c r="JJP25" s="101"/>
      <c r="JJQ25" s="101"/>
      <c r="JJR25" s="101"/>
      <c r="JJS25" s="101"/>
      <c r="JJT25" s="101"/>
      <c r="JJU25" s="101"/>
      <c r="JJV25" s="101"/>
      <c r="JJW25" s="101"/>
      <c r="JJX25" s="101"/>
      <c r="JJY25" s="101"/>
      <c r="JJZ25" s="101"/>
      <c r="JKA25" s="101"/>
      <c r="JKB25" s="101"/>
      <c r="JKC25" s="101"/>
      <c r="JKD25" s="101"/>
      <c r="JKE25" s="101"/>
      <c r="JKF25" s="101"/>
      <c r="JKG25" s="101"/>
      <c r="JKH25" s="101"/>
      <c r="JKI25" s="101"/>
      <c r="JKJ25" s="101"/>
      <c r="JKK25" s="101"/>
      <c r="JKL25" s="101"/>
      <c r="JKM25" s="101"/>
      <c r="JKN25" s="101"/>
      <c r="JKO25" s="101"/>
      <c r="JKP25" s="101"/>
      <c r="JKQ25" s="101"/>
      <c r="JKR25" s="101"/>
      <c r="JKS25" s="101"/>
      <c r="JKT25" s="101"/>
      <c r="JKU25" s="101"/>
      <c r="JKV25" s="101"/>
      <c r="JKW25" s="101"/>
      <c r="JKX25" s="101"/>
      <c r="JKY25" s="101"/>
      <c r="JKZ25" s="101"/>
      <c r="JLA25" s="101"/>
      <c r="JLB25" s="101"/>
      <c r="JLC25" s="101"/>
      <c r="JLD25" s="101"/>
      <c r="JLE25" s="101"/>
      <c r="JLF25" s="101"/>
      <c r="JLG25" s="101"/>
      <c r="JLH25" s="101"/>
      <c r="JLI25" s="101"/>
      <c r="JLJ25" s="101"/>
      <c r="JLK25" s="101"/>
      <c r="JLL25" s="101"/>
      <c r="JLM25" s="101"/>
      <c r="JLN25" s="101"/>
      <c r="JLO25" s="101"/>
      <c r="JLP25" s="101"/>
      <c r="JLQ25" s="101"/>
      <c r="JLR25" s="101"/>
      <c r="JLS25" s="101"/>
      <c r="JLT25" s="101"/>
      <c r="JLU25" s="101"/>
      <c r="JLV25" s="101"/>
      <c r="JLW25" s="101"/>
      <c r="JLX25" s="101"/>
      <c r="JLY25" s="101"/>
      <c r="JLZ25" s="101"/>
      <c r="JMA25" s="101"/>
      <c r="JMB25" s="101"/>
      <c r="JMC25" s="101"/>
      <c r="JMD25" s="101"/>
      <c r="JME25" s="101"/>
      <c r="JMF25" s="101"/>
      <c r="JMG25" s="101"/>
      <c r="JMH25" s="101"/>
      <c r="JMI25" s="101"/>
      <c r="JMJ25" s="101"/>
      <c r="JMK25" s="101"/>
      <c r="JML25" s="101"/>
      <c r="JMM25" s="101"/>
      <c r="JMN25" s="101"/>
      <c r="JMO25" s="101"/>
      <c r="JMP25" s="101"/>
      <c r="JMQ25" s="101"/>
      <c r="JMR25" s="101"/>
      <c r="JMS25" s="101"/>
      <c r="JMT25" s="101"/>
      <c r="JMU25" s="101"/>
      <c r="JMV25" s="101"/>
      <c r="JMW25" s="101"/>
      <c r="JMX25" s="101"/>
      <c r="JMY25" s="101"/>
      <c r="JMZ25" s="101"/>
      <c r="JNA25" s="101"/>
      <c r="JNB25" s="101"/>
      <c r="JNC25" s="101"/>
      <c r="JND25" s="101"/>
      <c r="JNE25" s="101"/>
      <c r="JNF25" s="101"/>
      <c r="JNG25" s="101"/>
      <c r="JNH25" s="101"/>
      <c r="JNI25" s="101"/>
      <c r="JNJ25" s="101"/>
      <c r="JNK25" s="101"/>
      <c r="JNL25" s="101"/>
      <c r="JNM25" s="101"/>
      <c r="JNN25" s="101"/>
      <c r="JNO25" s="101"/>
      <c r="JNP25" s="101"/>
      <c r="JNQ25" s="101"/>
      <c r="JNR25" s="101"/>
      <c r="JNS25" s="101"/>
      <c r="JNT25" s="101"/>
      <c r="JNU25" s="101"/>
      <c r="JNV25" s="101"/>
      <c r="JNW25" s="101"/>
      <c r="JNX25" s="101"/>
      <c r="JNY25" s="101"/>
      <c r="JNZ25" s="101"/>
      <c r="JOA25" s="101"/>
      <c r="JOB25" s="101"/>
      <c r="JOC25" s="101"/>
      <c r="JOD25" s="101"/>
      <c r="JOE25" s="101"/>
      <c r="JOF25" s="101"/>
      <c r="JOG25" s="101"/>
      <c r="JOH25" s="101"/>
      <c r="JOI25" s="101"/>
      <c r="JOJ25" s="101"/>
      <c r="JOK25" s="101"/>
      <c r="JOL25" s="101"/>
      <c r="JOM25" s="101"/>
      <c r="JON25" s="101"/>
      <c r="JOO25" s="101"/>
      <c r="JOP25" s="101"/>
      <c r="JOQ25" s="101"/>
      <c r="JOR25" s="101"/>
      <c r="JOS25" s="101"/>
      <c r="JOT25" s="101"/>
      <c r="JOU25" s="101"/>
      <c r="JOV25" s="101"/>
      <c r="JOW25" s="101"/>
      <c r="JOX25" s="101"/>
      <c r="JOY25" s="101"/>
      <c r="JOZ25" s="101"/>
      <c r="JPA25" s="101"/>
      <c r="JPB25" s="101"/>
      <c r="JPC25" s="101"/>
      <c r="JPD25" s="101"/>
      <c r="JPE25" s="101"/>
      <c r="JPF25" s="101"/>
      <c r="JPG25" s="101"/>
      <c r="JPH25" s="101"/>
      <c r="JPI25" s="101"/>
      <c r="JPJ25" s="101"/>
      <c r="JPK25" s="101"/>
      <c r="JPL25" s="101"/>
      <c r="JPM25" s="101"/>
      <c r="JPN25" s="101"/>
      <c r="JPO25" s="101"/>
      <c r="JPP25" s="101"/>
      <c r="JPQ25" s="101"/>
      <c r="JPR25" s="101"/>
      <c r="JPS25" s="101"/>
      <c r="JPT25" s="101"/>
      <c r="JPU25" s="101"/>
      <c r="JPV25" s="101"/>
      <c r="JPW25" s="101"/>
      <c r="JPX25" s="101"/>
      <c r="JPY25" s="101"/>
      <c r="JPZ25" s="101"/>
      <c r="JQA25" s="101"/>
      <c r="JQB25" s="101"/>
      <c r="JQC25" s="101"/>
      <c r="JQD25" s="101"/>
      <c r="JQE25" s="101"/>
      <c r="JQF25" s="101"/>
      <c r="JQG25" s="101"/>
      <c r="JQH25" s="101"/>
      <c r="JQI25" s="101"/>
      <c r="JQJ25" s="101"/>
      <c r="JQK25" s="101"/>
      <c r="JQL25" s="101"/>
      <c r="JQM25" s="101"/>
      <c r="JQN25" s="101"/>
      <c r="JQO25" s="101"/>
      <c r="JQP25" s="101"/>
      <c r="JQQ25" s="101"/>
      <c r="JQR25" s="101"/>
      <c r="JQS25" s="101"/>
      <c r="JQT25" s="101"/>
      <c r="JQU25" s="101"/>
      <c r="JQV25" s="101"/>
      <c r="JQW25" s="101"/>
      <c r="JQX25" s="101"/>
      <c r="JQY25" s="101"/>
      <c r="JQZ25" s="101"/>
      <c r="JRA25" s="101"/>
      <c r="JRB25" s="101"/>
      <c r="JRC25" s="101"/>
      <c r="JRD25" s="101"/>
      <c r="JRE25" s="101"/>
      <c r="JRF25" s="101"/>
      <c r="JRG25" s="101"/>
      <c r="JRH25" s="101"/>
      <c r="JRI25" s="101"/>
      <c r="JRJ25" s="101"/>
      <c r="JRK25" s="101"/>
      <c r="JRL25" s="101"/>
      <c r="JRM25" s="101"/>
      <c r="JRN25" s="101"/>
      <c r="JRO25" s="101"/>
      <c r="JRP25" s="101"/>
      <c r="JRQ25" s="101"/>
      <c r="JRR25" s="101"/>
      <c r="JRS25" s="101"/>
      <c r="JRT25" s="101"/>
      <c r="JRU25" s="101"/>
      <c r="JRV25" s="101"/>
      <c r="JRW25" s="101"/>
      <c r="JRX25" s="101"/>
      <c r="JRY25" s="101"/>
      <c r="JRZ25" s="101"/>
      <c r="JSA25" s="101"/>
      <c r="JSB25" s="101"/>
      <c r="JSC25" s="101"/>
      <c r="JSD25" s="101"/>
      <c r="JSE25" s="101"/>
      <c r="JSF25" s="101"/>
      <c r="JSG25" s="101"/>
      <c r="JSH25" s="101"/>
      <c r="JSI25" s="101"/>
      <c r="JSJ25" s="101"/>
      <c r="JSK25" s="101"/>
      <c r="JSL25" s="101"/>
      <c r="JSM25" s="101"/>
      <c r="JSN25" s="101"/>
      <c r="JSO25" s="101"/>
      <c r="JSP25" s="101"/>
      <c r="JSQ25" s="101"/>
      <c r="JSR25" s="101"/>
      <c r="JSS25" s="101"/>
      <c r="JST25" s="101"/>
      <c r="JSU25" s="101"/>
      <c r="JSV25" s="101"/>
      <c r="JSW25" s="101"/>
      <c r="JSX25" s="101"/>
      <c r="JSY25" s="101"/>
      <c r="JSZ25" s="101"/>
      <c r="JTA25" s="101"/>
      <c r="JTB25" s="101"/>
      <c r="JTC25" s="101"/>
      <c r="JTD25" s="101"/>
      <c r="JTE25" s="101"/>
      <c r="JTF25" s="101"/>
      <c r="JTG25" s="101"/>
      <c r="JTH25" s="101"/>
      <c r="JTI25" s="101"/>
      <c r="JTJ25" s="101"/>
      <c r="JTK25" s="101"/>
      <c r="JTL25" s="101"/>
      <c r="JTM25" s="101"/>
      <c r="JTN25" s="101"/>
      <c r="JTO25" s="101"/>
      <c r="JTP25" s="101"/>
      <c r="JTQ25" s="101"/>
      <c r="JTR25" s="101"/>
      <c r="JTS25" s="101"/>
      <c r="JTT25" s="101"/>
      <c r="JTU25" s="101"/>
      <c r="JTV25" s="101"/>
      <c r="JTW25" s="101"/>
      <c r="JTX25" s="101"/>
      <c r="JTY25" s="101"/>
      <c r="JTZ25" s="101"/>
      <c r="JUA25" s="101"/>
      <c r="JUB25" s="101"/>
      <c r="JUC25" s="101"/>
      <c r="JUD25" s="101"/>
      <c r="JUE25" s="101"/>
      <c r="JUF25" s="101"/>
      <c r="JUG25" s="101"/>
      <c r="JUH25" s="101"/>
      <c r="JUI25" s="101"/>
      <c r="JUJ25" s="101"/>
      <c r="JUK25" s="101"/>
      <c r="JUL25" s="101"/>
      <c r="JUM25" s="101"/>
      <c r="JUN25" s="101"/>
      <c r="JUO25" s="101"/>
      <c r="JUP25" s="101"/>
      <c r="JUQ25" s="101"/>
      <c r="JUR25" s="101"/>
      <c r="JUS25" s="101"/>
      <c r="JUT25" s="101"/>
      <c r="JUU25" s="101"/>
      <c r="JUV25" s="101"/>
      <c r="JUW25" s="101"/>
      <c r="JUX25" s="101"/>
      <c r="JUY25" s="101"/>
      <c r="JUZ25" s="101"/>
      <c r="JVA25" s="101"/>
      <c r="JVB25" s="101"/>
      <c r="JVC25" s="101"/>
      <c r="JVD25" s="101"/>
      <c r="JVE25" s="101"/>
      <c r="JVF25" s="101"/>
      <c r="JVG25" s="101"/>
      <c r="JVH25" s="101"/>
      <c r="JVI25" s="101"/>
      <c r="JVJ25" s="101"/>
      <c r="JVK25" s="101"/>
      <c r="JVL25" s="101"/>
      <c r="JVM25" s="101"/>
      <c r="JVN25" s="101"/>
      <c r="JVO25" s="101"/>
      <c r="JVP25" s="101"/>
      <c r="JVQ25" s="101"/>
      <c r="JVR25" s="101"/>
      <c r="JVS25" s="101"/>
      <c r="JVT25" s="101"/>
      <c r="JVU25" s="101"/>
      <c r="JVV25" s="101"/>
      <c r="JVW25" s="101"/>
      <c r="JVX25" s="101"/>
      <c r="JVY25" s="101"/>
      <c r="JVZ25" s="101"/>
      <c r="JWA25" s="101"/>
      <c r="JWB25" s="101"/>
      <c r="JWC25" s="101"/>
      <c r="JWD25" s="101"/>
      <c r="JWE25" s="101"/>
      <c r="JWF25" s="101"/>
      <c r="JWG25" s="101"/>
      <c r="JWH25" s="101"/>
      <c r="JWI25" s="101"/>
      <c r="JWJ25" s="101"/>
      <c r="JWK25" s="101"/>
      <c r="JWL25" s="101"/>
      <c r="JWM25" s="101"/>
      <c r="JWN25" s="101"/>
      <c r="JWO25" s="101"/>
      <c r="JWP25" s="101"/>
      <c r="JWQ25" s="101"/>
      <c r="JWR25" s="101"/>
      <c r="JWS25" s="101"/>
      <c r="JWT25" s="101"/>
      <c r="JWU25" s="101"/>
      <c r="JWV25" s="101"/>
      <c r="JWW25" s="101"/>
      <c r="JWX25" s="101"/>
      <c r="JWY25" s="101"/>
      <c r="JWZ25" s="101"/>
      <c r="JXA25" s="101"/>
      <c r="JXB25" s="101"/>
      <c r="JXC25" s="101"/>
      <c r="JXD25" s="101"/>
      <c r="JXE25" s="101"/>
      <c r="JXF25" s="101"/>
      <c r="JXG25" s="101"/>
      <c r="JXH25" s="101"/>
      <c r="JXI25" s="101"/>
      <c r="JXJ25" s="101"/>
      <c r="JXK25" s="101"/>
      <c r="JXL25" s="101"/>
      <c r="JXM25" s="101"/>
      <c r="JXN25" s="101"/>
      <c r="JXO25" s="101"/>
      <c r="JXP25" s="101"/>
      <c r="JXQ25" s="101"/>
      <c r="JXR25" s="101"/>
      <c r="JXS25" s="101"/>
      <c r="JXT25" s="101"/>
      <c r="JXU25" s="101"/>
      <c r="JXV25" s="101"/>
      <c r="JXW25" s="101"/>
      <c r="JXX25" s="101"/>
      <c r="JXY25" s="101"/>
      <c r="JXZ25" s="101"/>
      <c r="JYA25" s="101"/>
      <c r="JYB25" s="101"/>
      <c r="JYC25" s="101"/>
      <c r="JYD25" s="101"/>
      <c r="JYE25" s="101"/>
      <c r="JYF25" s="101"/>
      <c r="JYG25" s="101"/>
      <c r="JYH25" s="101"/>
      <c r="JYI25" s="101"/>
      <c r="JYJ25" s="101"/>
      <c r="JYK25" s="101"/>
      <c r="JYL25" s="101"/>
      <c r="JYM25" s="101"/>
      <c r="JYN25" s="101"/>
      <c r="JYO25" s="101"/>
      <c r="JYP25" s="101"/>
      <c r="JYQ25" s="101"/>
      <c r="JYR25" s="101"/>
      <c r="JYS25" s="101"/>
      <c r="JYT25" s="101"/>
      <c r="JYU25" s="101"/>
      <c r="JYV25" s="101"/>
      <c r="JYW25" s="101"/>
      <c r="JYX25" s="101"/>
      <c r="JYY25" s="101"/>
      <c r="JYZ25" s="101"/>
      <c r="JZA25" s="101"/>
      <c r="JZB25" s="101"/>
      <c r="JZC25" s="101"/>
      <c r="JZD25" s="101"/>
      <c r="JZE25" s="101"/>
      <c r="JZF25" s="101"/>
      <c r="JZG25" s="101"/>
      <c r="JZH25" s="101"/>
      <c r="JZI25" s="101"/>
      <c r="JZJ25" s="101"/>
      <c r="JZK25" s="101"/>
      <c r="JZL25" s="101"/>
      <c r="JZM25" s="101"/>
      <c r="JZN25" s="101"/>
      <c r="JZO25" s="101"/>
      <c r="JZP25" s="101"/>
      <c r="JZQ25" s="101"/>
      <c r="JZR25" s="101"/>
      <c r="JZS25" s="101"/>
      <c r="JZT25" s="101"/>
      <c r="JZU25" s="101"/>
      <c r="JZV25" s="101"/>
      <c r="JZW25" s="101"/>
      <c r="JZX25" s="101"/>
      <c r="JZY25" s="101"/>
      <c r="JZZ25" s="101"/>
      <c r="KAA25" s="101"/>
      <c r="KAB25" s="101"/>
      <c r="KAC25" s="101"/>
      <c r="KAD25" s="101"/>
      <c r="KAE25" s="101"/>
      <c r="KAF25" s="101"/>
      <c r="KAG25" s="101"/>
      <c r="KAH25" s="101"/>
      <c r="KAI25" s="101"/>
      <c r="KAJ25" s="101"/>
      <c r="KAK25" s="101"/>
      <c r="KAL25" s="101"/>
      <c r="KAM25" s="101"/>
      <c r="KAN25" s="101"/>
      <c r="KAO25" s="101"/>
      <c r="KAP25" s="101"/>
      <c r="KAQ25" s="101"/>
      <c r="KAR25" s="101"/>
      <c r="KAS25" s="101"/>
      <c r="KAT25" s="101"/>
      <c r="KAU25" s="101"/>
      <c r="KAV25" s="101"/>
      <c r="KAW25" s="101"/>
      <c r="KAX25" s="101"/>
      <c r="KAY25" s="101"/>
      <c r="KAZ25" s="101"/>
      <c r="KBA25" s="101"/>
      <c r="KBB25" s="101"/>
      <c r="KBC25" s="101"/>
      <c r="KBD25" s="101"/>
      <c r="KBE25" s="101"/>
      <c r="KBF25" s="101"/>
      <c r="KBG25" s="101"/>
      <c r="KBH25" s="101"/>
      <c r="KBI25" s="101"/>
      <c r="KBJ25" s="101"/>
      <c r="KBK25" s="101"/>
      <c r="KBL25" s="101"/>
      <c r="KBM25" s="101"/>
      <c r="KBN25" s="101"/>
      <c r="KBO25" s="101"/>
      <c r="KBP25" s="101"/>
      <c r="KBQ25" s="101"/>
      <c r="KBR25" s="101"/>
      <c r="KBS25" s="101"/>
      <c r="KBT25" s="101"/>
      <c r="KBU25" s="101"/>
      <c r="KBV25" s="101"/>
      <c r="KBW25" s="101"/>
      <c r="KBX25" s="101"/>
      <c r="KBY25" s="101"/>
      <c r="KBZ25" s="101"/>
      <c r="KCA25" s="101"/>
      <c r="KCB25" s="101"/>
      <c r="KCC25" s="101"/>
      <c r="KCD25" s="101"/>
      <c r="KCE25" s="101"/>
      <c r="KCF25" s="101"/>
      <c r="KCG25" s="101"/>
      <c r="KCH25" s="101"/>
      <c r="KCI25" s="101"/>
      <c r="KCJ25" s="101"/>
      <c r="KCK25" s="101"/>
      <c r="KCL25" s="101"/>
      <c r="KCM25" s="101"/>
      <c r="KCN25" s="101"/>
      <c r="KCO25" s="101"/>
      <c r="KCP25" s="101"/>
      <c r="KCQ25" s="101"/>
      <c r="KCR25" s="101"/>
      <c r="KCS25" s="101"/>
      <c r="KCT25" s="101"/>
      <c r="KCU25" s="101"/>
      <c r="KCV25" s="101"/>
      <c r="KCW25" s="101"/>
      <c r="KCX25" s="101"/>
      <c r="KCY25" s="101"/>
      <c r="KCZ25" s="101"/>
      <c r="KDA25" s="101"/>
      <c r="KDB25" s="101"/>
      <c r="KDC25" s="101"/>
      <c r="KDD25" s="101"/>
      <c r="KDE25" s="101"/>
      <c r="KDF25" s="101"/>
      <c r="KDG25" s="101"/>
      <c r="KDH25" s="101"/>
      <c r="KDI25" s="101"/>
      <c r="KDJ25" s="101"/>
      <c r="KDK25" s="101"/>
      <c r="KDL25" s="101"/>
      <c r="KDM25" s="101"/>
      <c r="KDN25" s="101"/>
      <c r="KDO25" s="101"/>
      <c r="KDP25" s="101"/>
      <c r="KDQ25" s="101"/>
      <c r="KDR25" s="101"/>
      <c r="KDS25" s="101"/>
      <c r="KDT25" s="101"/>
      <c r="KDU25" s="101"/>
      <c r="KDV25" s="101"/>
      <c r="KDW25" s="101"/>
      <c r="KDX25" s="101"/>
      <c r="KDY25" s="101"/>
      <c r="KDZ25" s="101"/>
      <c r="KEA25" s="101"/>
      <c r="KEB25" s="101"/>
      <c r="KEC25" s="101"/>
      <c r="KED25" s="101"/>
      <c r="KEE25" s="101"/>
      <c r="KEF25" s="101"/>
      <c r="KEG25" s="101"/>
      <c r="KEH25" s="101"/>
      <c r="KEI25" s="101"/>
      <c r="KEJ25" s="101"/>
      <c r="KEK25" s="101"/>
      <c r="KEL25" s="101"/>
      <c r="KEM25" s="101"/>
      <c r="KEN25" s="101"/>
      <c r="KEO25" s="101"/>
      <c r="KEP25" s="101"/>
      <c r="KEQ25" s="101"/>
      <c r="KER25" s="101"/>
      <c r="KES25" s="101"/>
      <c r="KET25" s="101"/>
      <c r="KEU25" s="101"/>
      <c r="KEV25" s="101"/>
      <c r="KEW25" s="101"/>
      <c r="KEX25" s="101"/>
      <c r="KEY25" s="101"/>
      <c r="KEZ25" s="101"/>
      <c r="KFA25" s="101"/>
      <c r="KFB25" s="101"/>
      <c r="KFC25" s="101"/>
      <c r="KFD25" s="101"/>
      <c r="KFE25" s="101"/>
      <c r="KFF25" s="101"/>
      <c r="KFG25" s="101"/>
      <c r="KFH25" s="101"/>
      <c r="KFI25" s="101"/>
      <c r="KFJ25" s="101"/>
      <c r="KFK25" s="101"/>
      <c r="KFL25" s="101"/>
      <c r="KFM25" s="101"/>
      <c r="KFN25" s="101"/>
      <c r="KFO25" s="101"/>
      <c r="KFP25" s="101"/>
      <c r="KFQ25" s="101"/>
      <c r="KFR25" s="101"/>
      <c r="KFS25" s="101"/>
      <c r="KFT25" s="101"/>
      <c r="KFU25" s="101"/>
      <c r="KFV25" s="101"/>
      <c r="KFW25" s="101"/>
      <c r="KFX25" s="101"/>
      <c r="KFY25" s="101"/>
      <c r="KFZ25" s="101"/>
      <c r="KGA25" s="101"/>
      <c r="KGB25" s="101"/>
      <c r="KGC25" s="101"/>
      <c r="KGD25" s="101"/>
      <c r="KGE25" s="101"/>
      <c r="KGF25" s="101"/>
      <c r="KGG25" s="101"/>
      <c r="KGH25" s="101"/>
      <c r="KGI25" s="101"/>
      <c r="KGJ25" s="101"/>
      <c r="KGK25" s="101"/>
      <c r="KGL25" s="101"/>
      <c r="KGM25" s="101"/>
      <c r="KGN25" s="101"/>
      <c r="KGO25" s="101"/>
      <c r="KGP25" s="101"/>
      <c r="KGQ25" s="101"/>
      <c r="KGR25" s="101"/>
      <c r="KGS25" s="101"/>
      <c r="KGT25" s="101"/>
      <c r="KGU25" s="101"/>
      <c r="KGV25" s="101"/>
      <c r="KGW25" s="101"/>
      <c r="KGX25" s="101"/>
      <c r="KGY25" s="101"/>
      <c r="KGZ25" s="101"/>
      <c r="KHA25" s="101"/>
      <c r="KHB25" s="101"/>
      <c r="KHC25" s="101"/>
      <c r="KHD25" s="101"/>
      <c r="KHE25" s="101"/>
      <c r="KHF25" s="101"/>
      <c r="KHG25" s="101"/>
      <c r="KHH25" s="101"/>
      <c r="KHI25" s="101"/>
      <c r="KHJ25" s="101"/>
      <c r="KHK25" s="101"/>
      <c r="KHL25" s="101"/>
      <c r="KHM25" s="101"/>
      <c r="KHN25" s="101"/>
      <c r="KHO25" s="101"/>
      <c r="KHP25" s="101"/>
      <c r="KHQ25" s="101"/>
      <c r="KHR25" s="101"/>
      <c r="KHS25" s="101"/>
      <c r="KHT25" s="101"/>
      <c r="KHU25" s="101"/>
      <c r="KHV25" s="101"/>
      <c r="KHW25" s="101"/>
      <c r="KHX25" s="101"/>
      <c r="KHY25" s="101"/>
      <c r="KHZ25" s="101"/>
      <c r="KIA25" s="101"/>
      <c r="KIB25" s="101"/>
      <c r="KIC25" s="101"/>
      <c r="KID25" s="101"/>
      <c r="KIE25" s="101"/>
      <c r="KIF25" s="101"/>
      <c r="KIG25" s="101"/>
      <c r="KIH25" s="101"/>
      <c r="KII25" s="101"/>
      <c r="KIJ25" s="101"/>
      <c r="KIK25" s="101"/>
      <c r="KIL25" s="101"/>
      <c r="KIM25" s="101"/>
      <c r="KIN25" s="101"/>
      <c r="KIO25" s="101"/>
      <c r="KIP25" s="101"/>
      <c r="KIQ25" s="101"/>
      <c r="KIR25" s="101"/>
      <c r="KIS25" s="101"/>
      <c r="KIT25" s="101"/>
      <c r="KIU25" s="101"/>
      <c r="KIV25" s="101"/>
      <c r="KIW25" s="101"/>
      <c r="KIX25" s="101"/>
      <c r="KIY25" s="101"/>
      <c r="KIZ25" s="101"/>
      <c r="KJA25" s="101"/>
      <c r="KJB25" s="101"/>
      <c r="KJC25" s="101"/>
      <c r="KJD25" s="101"/>
      <c r="KJE25" s="101"/>
      <c r="KJF25" s="101"/>
      <c r="KJG25" s="101"/>
      <c r="KJH25" s="101"/>
      <c r="KJI25" s="101"/>
      <c r="KJJ25" s="101"/>
      <c r="KJK25" s="101"/>
      <c r="KJL25" s="101"/>
      <c r="KJM25" s="101"/>
      <c r="KJN25" s="101"/>
      <c r="KJO25" s="101"/>
      <c r="KJP25" s="101"/>
      <c r="KJQ25" s="101"/>
      <c r="KJR25" s="101"/>
      <c r="KJS25" s="101"/>
      <c r="KJT25" s="101"/>
      <c r="KJU25" s="101"/>
      <c r="KJV25" s="101"/>
      <c r="KJW25" s="101"/>
      <c r="KJX25" s="101"/>
      <c r="KJY25" s="101"/>
      <c r="KJZ25" s="101"/>
      <c r="KKA25" s="101"/>
      <c r="KKB25" s="101"/>
      <c r="KKC25" s="101"/>
      <c r="KKD25" s="101"/>
      <c r="KKE25" s="101"/>
      <c r="KKF25" s="101"/>
      <c r="KKG25" s="101"/>
      <c r="KKH25" s="101"/>
      <c r="KKI25" s="101"/>
      <c r="KKJ25" s="101"/>
      <c r="KKK25" s="101"/>
      <c r="KKL25" s="101"/>
      <c r="KKM25" s="101"/>
      <c r="KKN25" s="101"/>
      <c r="KKO25" s="101"/>
      <c r="KKP25" s="101"/>
      <c r="KKQ25" s="101"/>
      <c r="KKR25" s="101"/>
      <c r="KKS25" s="101"/>
      <c r="KKT25" s="101"/>
      <c r="KKU25" s="101"/>
      <c r="KKV25" s="101"/>
      <c r="KKW25" s="101"/>
      <c r="KKX25" s="101"/>
      <c r="KKY25" s="101"/>
      <c r="KKZ25" s="101"/>
      <c r="KLA25" s="101"/>
      <c r="KLB25" s="101"/>
      <c r="KLC25" s="101"/>
      <c r="KLD25" s="101"/>
      <c r="KLE25" s="101"/>
      <c r="KLF25" s="101"/>
      <c r="KLG25" s="101"/>
      <c r="KLH25" s="101"/>
      <c r="KLI25" s="101"/>
      <c r="KLJ25" s="101"/>
      <c r="KLK25" s="101"/>
      <c r="KLL25" s="101"/>
      <c r="KLM25" s="101"/>
      <c r="KLN25" s="101"/>
      <c r="KLO25" s="101"/>
      <c r="KLP25" s="101"/>
      <c r="KLQ25" s="101"/>
      <c r="KLR25" s="101"/>
      <c r="KLS25" s="101"/>
      <c r="KLT25" s="101"/>
      <c r="KLU25" s="101"/>
      <c r="KLV25" s="101"/>
      <c r="KLW25" s="101"/>
      <c r="KLX25" s="101"/>
      <c r="KLY25" s="101"/>
      <c r="KLZ25" s="101"/>
      <c r="KMA25" s="101"/>
      <c r="KMB25" s="101"/>
      <c r="KMC25" s="101"/>
      <c r="KMD25" s="101"/>
      <c r="KME25" s="101"/>
      <c r="KMF25" s="101"/>
      <c r="KMG25" s="101"/>
      <c r="KMH25" s="101"/>
      <c r="KMI25" s="101"/>
      <c r="KMJ25" s="101"/>
      <c r="KMK25" s="101"/>
      <c r="KML25" s="101"/>
      <c r="KMM25" s="101"/>
      <c r="KMN25" s="101"/>
      <c r="KMO25" s="101"/>
      <c r="KMP25" s="101"/>
      <c r="KMQ25" s="101"/>
      <c r="KMR25" s="101"/>
      <c r="KMS25" s="101"/>
      <c r="KMT25" s="101"/>
      <c r="KMU25" s="101"/>
      <c r="KMV25" s="101"/>
      <c r="KMW25" s="101"/>
      <c r="KMX25" s="101"/>
      <c r="KMY25" s="101"/>
      <c r="KMZ25" s="101"/>
      <c r="KNA25" s="101"/>
      <c r="KNB25" s="101"/>
      <c r="KNC25" s="101"/>
      <c r="KND25" s="101"/>
      <c r="KNE25" s="101"/>
      <c r="KNF25" s="101"/>
      <c r="KNG25" s="101"/>
      <c r="KNH25" s="101"/>
      <c r="KNI25" s="101"/>
      <c r="KNJ25" s="101"/>
      <c r="KNK25" s="101"/>
      <c r="KNL25" s="101"/>
      <c r="KNM25" s="101"/>
      <c r="KNN25" s="101"/>
      <c r="KNO25" s="101"/>
      <c r="KNP25" s="101"/>
      <c r="KNQ25" s="101"/>
      <c r="KNR25" s="101"/>
      <c r="KNS25" s="101"/>
      <c r="KNT25" s="101"/>
      <c r="KNU25" s="101"/>
      <c r="KNV25" s="101"/>
      <c r="KNW25" s="101"/>
      <c r="KNX25" s="101"/>
      <c r="KNY25" s="101"/>
      <c r="KNZ25" s="101"/>
      <c r="KOA25" s="101"/>
      <c r="KOB25" s="101"/>
      <c r="KOC25" s="101"/>
      <c r="KOD25" s="101"/>
      <c r="KOE25" s="101"/>
      <c r="KOF25" s="101"/>
      <c r="KOG25" s="101"/>
      <c r="KOH25" s="101"/>
      <c r="KOI25" s="101"/>
      <c r="KOJ25" s="101"/>
      <c r="KOK25" s="101"/>
      <c r="KOL25" s="101"/>
      <c r="KOM25" s="101"/>
      <c r="KON25" s="101"/>
      <c r="KOO25" s="101"/>
      <c r="KOP25" s="101"/>
      <c r="KOQ25" s="101"/>
      <c r="KOR25" s="101"/>
      <c r="KOS25" s="101"/>
      <c r="KOT25" s="101"/>
      <c r="KOU25" s="101"/>
      <c r="KOV25" s="101"/>
      <c r="KOW25" s="101"/>
      <c r="KOX25" s="101"/>
      <c r="KOY25" s="101"/>
      <c r="KOZ25" s="101"/>
      <c r="KPA25" s="101"/>
      <c r="KPB25" s="101"/>
      <c r="KPC25" s="101"/>
      <c r="KPD25" s="101"/>
      <c r="KPE25" s="101"/>
      <c r="KPF25" s="101"/>
      <c r="KPG25" s="101"/>
      <c r="KPH25" s="101"/>
      <c r="KPI25" s="101"/>
      <c r="KPJ25" s="101"/>
      <c r="KPK25" s="101"/>
      <c r="KPL25" s="101"/>
      <c r="KPM25" s="101"/>
      <c r="KPN25" s="101"/>
      <c r="KPO25" s="101"/>
      <c r="KPP25" s="101"/>
      <c r="KPQ25" s="101"/>
      <c r="KPR25" s="101"/>
      <c r="KPS25" s="101"/>
      <c r="KPT25" s="101"/>
      <c r="KPU25" s="101"/>
      <c r="KPV25" s="101"/>
      <c r="KPW25" s="101"/>
      <c r="KPX25" s="101"/>
      <c r="KPY25" s="101"/>
      <c r="KPZ25" s="101"/>
      <c r="KQA25" s="101"/>
      <c r="KQB25" s="101"/>
      <c r="KQC25" s="101"/>
      <c r="KQD25" s="101"/>
      <c r="KQE25" s="101"/>
      <c r="KQF25" s="101"/>
      <c r="KQG25" s="101"/>
      <c r="KQH25" s="101"/>
      <c r="KQI25" s="101"/>
      <c r="KQJ25" s="101"/>
      <c r="KQK25" s="101"/>
      <c r="KQL25" s="101"/>
      <c r="KQM25" s="101"/>
      <c r="KQN25" s="101"/>
      <c r="KQO25" s="101"/>
      <c r="KQP25" s="101"/>
      <c r="KQQ25" s="101"/>
      <c r="KQR25" s="101"/>
      <c r="KQS25" s="101"/>
      <c r="KQT25" s="101"/>
      <c r="KQU25" s="101"/>
      <c r="KQV25" s="101"/>
      <c r="KQW25" s="101"/>
      <c r="KQX25" s="101"/>
      <c r="KQY25" s="101"/>
      <c r="KQZ25" s="101"/>
      <c r="KRA25" s="101"/>
      <c r="KRB25" s="101"/>
      <c r="KRC25" s="101"/>
      <c r="KRD25" s="101"/>
      <c r="KRE25" s="101"/>
      <c r="KRF25" s="101"/>
      <c r="KRG25" s="101"/>
      <c r="KRH25" s="101"/>
      <c r="KRI25" s="101"/>
      <c r="KRJ25" s="101"/>
      <c r="KRK25" s="101"/>
      <c r="KRL25" s="101"/>
      <c r="KRM25" s="101"/>
      <c r="KRN25" s="101"/>
      <c r="KRO25" s="101"/>
      <c r="KRP25" s="101"/>
      <c r="KRQ25" s="101"/>
      <c r="KRR25" s="101"/>
      <c r="KRS25" s="101"/>
      <c r="KRT25" s="101"/>
      <c r="KRU25" s="101"/>
      <c r="KRV25" s="101"/>
      <c r="KRW25" s="101"/>
      <c r="KRX25" s="101"/>
      <c r="KRY25" s="101"/>
      <c r="KRZ25" s="101"/>
      <c r="KSA25" s="101"/>
      <c r="KSB25" s="101"/>
      <c r="KSC25" s="101"/>
      <c r="KSD25" s="101"/>
      <c r="KSE25" s="101"/>
      <c r="KSF25" s="101"/>
      <c r="KSG25" s="101"/>
      <c r="KSH25" s="101"/>
      <c r="KSI25" s="101"/>
      <c r="KSJ25" s="101"/>
      <c r="KSK25" s="101"/>
      <c r="KSL25" s="101"/>
      <c r="KSM25" s="101"/>
      <c r="KSN25" s="101"/>
      <c r="KSO25" s="101"/>
      <c r="KSP25" s="101"/>
      <c r="KSQ25" s="101"/>
      <c r="KSR25" s="101"/>
      <c r="KSS25" s="101"/>
      <c r="KST25" s="101"/>
      <c r="KSU25" s="101"/>
      <c r="KSV25" s="101"/>
      <c r="KSW25" s="101"/>
      <c r="KSX25" s="101"/>
      <c r="KSY25" s="101"/>
      <c r="KSZ25" s="101"/>
      <c r="KTA25" s="101"/>
      <c r="KTB25" s="101"/>
      <c r="KTC25" s="101"/>
      <c r="KTD25" s="101"/>
      <c r="KTE25" s="101"/>
      <c r="KTF25" s="101"/>
      <c r="KTG25" s="101"/>
      <c r="KTH25" s="101"/>
      <c r="KTI25" s="101"/>
      <c r="KTJ25" s="101"/>
      <c r="KTK25" s="101"/>
      <c r="KTL25" s="101"/>
      <c r="KTM25" s="101"/>
      <c r="KTN25" s="101"/>
      <c r="KTO25" s="101"/>
      <c r="KTP25" s="101"/>
      <c r="KTQ25" s="101"/>
      <c r="KTR25" s="101"/>
      <c r="KTS25" s="101"/>
      <c r="KTT25" s="101"/>
      <c r="KTU25" s="101"/>
      <c r="KTV25" s="101"/>
      <c r="KTW25" s="101"/>
      <c r="KTX25" s="101"/>
      <c r="KTY25" s="101"/>
      <c r="KTZ25" s="101"/>
      <c r="KUA25" s="101"/>
      <c r="KUB25" s="101"/>
      <c r="KUC25" s="101"/>
      <c r="KUD25" s="101"/>
      <c r="KUE25" s="101"/>
      <c r="KUF25" s="101"/>
      <c r="KUG25" s="101"/>
      <c r="KUH25" s="101"/>
      <c r="KUI25" s="101"/>
      <c r="KUJ25" s="101"/>
      <c r="KUK25" s="101"/>
      <c r="KUL25" s="101"/>
      <c r="KUM25" s="101"/>
      <c r="KUN25" s="101"/>
      <c r="KUO25" s="101"/>
      <c r="KUP25" s="101"/>
      <c r="KUQ25" s="101"/>
      <c r="KUR25" s="101"/>
      <c r="KUS25" s="101"/>
      <c r="KUT25" s="101"/>
      <c r="KUU25" s="101"/>
      <c r="KUV25" s="101"/>
      <c r="KUW25" s="101"/>
      <c r="KUX25" s="101"/>
      <c r="KUY25" s="101"/>
      <c r="KUZ25" s="101"/>
      <c r="KVA25" s="101"/>
      <c r="KVB25" s="101"/>
      <c r="KVC25" s="101"/>
      <c r="KVD25" s="101"/>
      <c r="KVE25" s="101"/>
      <c r="KVF25" s="101"/>
      <c r="KVG25" s="101"/>
      <c r="KVH25" s="101"/>
      <c r="KVI25" s="101"/>
      <c r="KVJ25" s="101"/>
      <c r="KVK25" s="101"/>
      <c r="KVL25" s="101"/>
      <c r="KVM25" s="101"/>
      <c r="KVN25" s="101"/>
      <c r="KVO25" s="101"/>
      <c r="KVP25" s="101"/>
      <c r="KVQ25" s="101"/>
      <c r="KVR25" s="101"/>
      <c r="KVS25" s="101"/>
      <c r="KVT25" s="101"/>
      <c r="KVU25" s="101"/>
      <c r="KVV25" s="101"/>
      <c r="KVW25" s="101"/>
      <c r="KVX25" s="101"/>
      <c r="KVY25" s="101"/>
      <c r="KVZ25" s="101"/>
      <c r="KWA25" s="101"/>
      <c r="KWB25" s="101"/>
      <c r="KWC25" s="101"/>
      <c r="KWD25" s="101"/>
      <c r="KWE25" s="101"/>
      <c r="KWF25" s="101"/>
      <c r="KWG25" s="101"/>
      <c r="KWH25" s="101"/>
      <c r="KWI25" s="101"/>
      <c r="KWJ25" s="101"/>
      <c r="KWK25" s="101"/>
      <c r="KWL25" s="101"/>
      <c r="KWM25" s="101"/>
      <c r="KWN25" s="101"/>
      <c r="KWO25" s="101"/>
      <c r="KWP25" s="101"/>
      <c r="KWQ25" s="101"/>
      <c r="KWR25" s="101"/>
      <c r="KWS25" s="101"/>
      <c r="KWT25" s="101"/>
      <c r="KWU25" s="101"/>
      <c r="KWV25" s="101"/>
      <c r="KWW25" s="101"/>
      <c r="KWX25" s="101"/>
      <c r="KWY25" s="101"/>
      <c r="KWZ25" s="101"/>
      <c r="KXA25" s="101"/>
      <c r="KXB25" s="101"/>
      <c r="KXC25" s="101"/>
      <c r="KXD25" s="101"/>
      <c r="KXE25" s="101"/>
      <c r="KXF25" s="101"/>
      <c r="KXG25" s="101"/>
      <c r="KXH25" s="101"/>
      <c r="KXI25" s="101"/>
      <c r="KXJ25" s="101"/>
      <c r="KXK25" s="101"/>
      <c r="KXL25" s="101"/>
      <c r="KXM25" s="101"/>
      <c r="KXN25" s="101"/>
      <c r="KXO25" s="101"/>
      <c r="KXP25" s="101"/>
      <c r="KXQ25" s="101"/>
      <c r="KXR25" s="101"/>
      <c r="KXS25" s="101"/>
      <c r="KXT25" s="101"/>
      <c r="KXU25" s="101"/>
      <c r="KXV25" s="101"/>
      <c r="KXW25" s="101"/>
      <c r="KXX25" s="101"/>
      <c r="KXY25" s="101"/>
      <c r="KXZ25" s="101"/>
      <c r="KYA25" s="101"/>
      <c r="KYB25" s="101"/>
      <c r="KYC25" s="101"/>
      <c r="KYD25" s="101"/>
      <c r="KYE25" s="101"/>
      <c r="KYF25" s="101"/>
      <c r="KYG25" s="101"/>
      <c r="KYH25" s="101"/>
      <c r="KYI25" s="101"/>
      <c r="KYJ25" s="101"/>
      <c r="KYK25" s="101"/>
      <c r="KYL25" s="101"/>
      <c r="KYM25" s="101"/>
      <c r="KYN25" s="101"/>
      <c r="KYO25" s="101"/>
      <c r="KYP25" s="101"/>
      <c r="KYQ25" s="101"/>
      <c r="KYR25" s="101"/>
      <c r="KYS25" s="101"/>
      <c r="KYT25" s="101"/>
      <c r="KYU25" s="101"/>
      <c r="KYV25" s="101"/>
      <c r="KYW25" s="101"/>
      <c r="KYX25" s="101"/>
      <c r="KYY25" s="101"/>
      <c r="KYZ25" s="101"/>
      <c r="KZA25" s="101"/>
      <c r="KZB25" s="101"/>
      <c r="KZC25" s="101"/>
      <c r="KZD25" s="101"/>
      <c r="KZE25" s="101"/>
      <c r="KZF25" s="101"/>
      <c r="KZG25" s="101"/>
      <c r="KZH25" s="101"/>
      <c r="KZI25" s="101"/>
      <c r="KZJ25" s="101"/>
      <c r="KZK25" s="101"/>
      <c r="KZL25" s="101"/>
      <c r="KZM25" s="101"/>
      <c r="KZN25" s="101"/>
      <c r="KZO25" s="101"/>
      <c r="KZP25" s="101"/>
      <c r="KZQ25" s="101"/>
      <c r="KZR25" s="101"/>
      <c r="KZS25" s="101"/>
      <c r="KZT25" s="101"/>
      <c r="KZU25" s="101"/>
      <c r="KZV25" s="101"/>
      <c r="KZW25" s="101"/>
      <c r="KZX25" s="101"/>
      <c r="KZY25" s="101"/>
      <c r="KZZ25" s="101"/>
      <c r="LAA25" s="101"/>
      <c r="LAB25" s="101"/>
      <c r="LAC25" s="101"/>
      <c r="LAD25" s="101"/>
      <c r="LAE25" s="101"/>
      <c r="LAF25" s="101"/>
      <c r="LAG25" s="101"/>
      <c r="LAH25" s="101"/>
      <c r="LAI25" s="101"/>
      <c r="LAJ25" s="101"/>
      <c r="LAK25" s="101"/>
      <c r="LAL25" s="101"/>
      <c r="LAM25" s="101"/>
      <c r="LAN25" s="101"/>
      <c r="LAO25" s="101"/>
      <c r="LAP25" s="101"/>
      <c r="LAQ25" s="101"/>
      <c r="LAR25" s="101"/>
      <c r="LAS25" s="101"/>
      <c r="LAT25" s="101"/>
      <c r="LAU25" s="101"/>
      <c r="LAV25" s="101"/>
      <c r="LAW25" s="101"/>
      <c r="LAX25" s="101"/>
      <c r="LAY25" s="101"/>
      <c r="LAZ25" s="101"/>
      <c r="LBA25" s="101"/>
      <c r="LBB25" s="101"/>
      <c r="LBC25" s="101"/>
      <c r="LBD25" s="101"/>
      <c r="LBE25" s="101"/>
      <c r="LBF25" s="101"/>
      <c r="LBG25" s="101"/>
      <c r="LBH25" s="101"/>
      <c r="LBI25" s="101"/>
      <c r="LBJ25" s="101"/>
      <c r="LBK25" s="101"/>
      <c r="LBL25" s="101"/>
      <c r="LBM25" s="101"/>
      <c r="LBN25" s="101"/>
      <c r="LBO25" s="101"/>
      <c r="LBP25" s="101"/>
      <c r="LBQ25" s="101"/>
      <c r="LBR25" s="101"/>
      <c r="LBS25" s="101"/>
      <c r="LBT25" s="101"/>
      <c r="LBU25" s="101"/>
      <c r="LBV25" s="101"/>
      <c r="LBW25" s="101"/>
      <c r="LBX25" s="101"/>
      <c r="LBY25" s="101"/>
      <c r="LBZ25" s="101"/>
      <c r="LCA25" s="101"/>
      <c r="LCB25" s="101"/>
      <c r="LCC25" s="101"/>
      <c r="LCD25" s="101"/>
      <c r="LCE25" s="101"/>
      <c r="LCF25" s="101"/>
      <c r="LCG25" s="101"/>
      <c r="LCH25" s="101"/>
      <c r="LCI25" s="101"/>
      <c r="LCJ25" s="101"/>
      <c r="LCK25" s="101"/>
      <c r="LCL25" s="101"/>
      <c r="LCM25" s="101"/>
      <c r="LCN25" s="101"/>
      <c r="LCO25" s="101"/>
      <c r="LCP25" s="101"/>
      <c r="LCQ25" s="101"/>
      <c r="LCR25" s="101"/>
      <c r="LCS25" s="101"/>
      <c r="LCT25" s="101"/>
      <c r="LCU25" s="101"/>
      <c r="LCV25" s="101"/>
      <c r="LCW25" s="101"/>
      <c r="LCX25" s="101"/>
      <c r="LCY25" s="101"/>
      <c r="LCZ25" s="101"/>
      <c r="LDA25" s="101"/>
      <c r="LDB25" s="101"/>
      <c r="LDC25" s="101"/>
      <c r="LDD25" s="101"/>
      <c r="LDE25" s="101"/>
      <c r="LDF25" s="101"/>
      <c r="LDG25" s="101"/>
      <c r="LDH25" s="101"/>
      <c r="LDI25" s="101"/>
      <c r="LDJ25" s="101"/>
      <c r="LDK25" s="101"/>
      <c r="LDL25" s="101"/>
      <c r="LDM25" s="101"/>
      <c r="LDN25" s="101"/>
      <c r="LDO25" s="101"/>
      <c r="LDP25" s="101"/>
      <c r="LDQ25" s="101"/>
      <c r="LDR25" s="101"/>
      <c r="LDS25" s="101"/>
      <c r="LDT25" s="101"/>
      <c r="LDU25" s="101"/>
      <c r="LDV25" s="101"/>
      <c r="LDW25" s="101"/>
      <c r="LDX25" s="101"/>
      <c r="LDY25" s="101"/>
      <c r="LDZ25" s="101"/>
      <c r="LEA25" s="101"/>
      <c r="LEB25" s="101"/>
      <c r="LEC25" s="101"/>
      <c r="LED25" s="101"/>
      <c r="LEE25" s="101"/>
      <c r="LEF25" s="101"/>
      <c r="LEG25" s="101"/>
      <c r="LEH25" s="101"/>
      <c r="LEI25" s="101"/>
      <c r="LEJ25" s="101"/>
      <c r="LEK25" s="101"/>
      <c r="LEL25" s="101"/>
      <c r="LEM25" s="101"/>
      <c r="LEN25" s="101"/>
      <c r="LEO25" s="101"/>
      <c r="LEP25" s="101"/>
      <c r="LEQ25" s="101"/>
      <c r="LER25" s="101"/>
      <c r="LES25" s="101"/>
      <c r="LET25" s="101"/>
      <c r="LEU25" s="101"/>
      <c r="LEV25" s="101"/>
      <c r="LEW25" s="101"/>
      <c r="LEX25" s="101"/>
      <c r="LEY25" s="101"/>
      <c r="LEZ25" s="101"/>
      <c r="LFA25" s="101"/>
      <c r="LFB25" s="101"/>
      <c r="LFC25" s="101"/>
      <c r="LFD25" s="101"/>
      <c r="LFE25" s="101"/>
      <c r="LFF25" s="101"/>
      <c r="LFG25" s="101"/>
      <c r="LFH25" s="101"/>
      <c r="LFI25" s="101"/>
      <c r="LFJ25" s="101"/>
      <c r="LFK25" s="101"/>
      <c r="LFL25" s="101"/>
      <c r="LFM25" s="101"/>
      <c r="LFN25" s="101"/>
      <c r="LFO25" s="101"/>
      <c r="LFP25" s="101"/>
      <c r="LFQ25" s="101"/>
      <c r="LFR25" s="101"/>
      <c r="LFS25" s="101"/>
      <c r="LFT25" s="101"/>
      <c r="LFU25" s="101"/>
      <c r="LFV25" s="101"/>
      <c r="LFW25" s="101"/>
      <c r="LFX25" s="101"/>
      <c r="LFY25" s="101"/>
      <c r="LFZ25" s="101"/>
      <c r="LGA25" s="101"/>
      <c r="LGB25" s="101"/>
      <c r="LGC25" s="101"/>
      <c r="LGD25" s="101"/>
      <c r="LGE25" s="101"/>
      <c r="LGF25" s="101"/>
      <c r="LGG25" s="101"/>
      <c r="LGH25" s="101"/>
      <c r="LGI25" s="101"/>
      <c r="LGJ25" s="101"/>
      <c r="LGK25" s="101"/>
      <c r="LGL25" s="101"/>
      <c r="LGM25" s="101"/>
      <c r="LGN25" s="101"/>
      <c r="LGO25" s="101"/>
      <c r="LGP25" s="101"/>
      <c r="LGQ25" s="101"/>
      <c r="LGR25" s="101"/>
      <c r="LGS25" s="101"/>
      <c r="LGT25" s="101"/>
      <c r="LGU25" s="101"/>
      <c r="LGV25" s="101"/>
      <c r="LGW25" s="101"/>
      <c r="LGX25" s="101"/>
      <c r="LGY25" s="101"/>
      <c r="LGZ25" s="101"/>
      <c r="LHA25" s="101"/>
      <c r="LHB25" s="101"/>
      <c r="LHC25" s="101"/>
      <c r="LHD25" s="101"/>
      <c r="LHE25" s="101"/>
      <c r="LHF25" s="101"/>
      <c r="LHG25" s="101"/>
      <c r="LHH25" s="101"/>
      <c r="LHI25" s="101"/>
      <c r="LHJ25" s="101"/>
      <c r="LHK25" s="101"/>
      <c r="LHL25" s="101"/>
      <c r="LHM25" s="101"/>
      <c r="LHN25" s="101"/>
      <c r="LHO25" s="101"/>
      <c r="LHP25" s="101"/>
      <c r="LHQ25" s="101"/>
      <c r="LHR25" s="101"/>
      <c r="LHS25" s="101"/>
      <c r="LHT25" s="101"/>
      <c r="LHU25" s="101"/>
      <c r="LHV25" s="101"/>
      <c r="LHW25" s="101"/>
      <c r="LHX25" s="101"/>
      <c r="LHY25" s="101"/>
      <c r="LHZ25" s="101"/>
      <c r="LIA25" s="101"/>
      <c r="LIB25" s="101"/>
      <c r="LIC25" s="101"/>
      <c r="LID25" s="101"/>
      <c r="LIE25" s="101"/>
      <c r="LIF25" s="101"/>
      <c r="LIG25" s="101"/>
      <c r="LIH25" s="101"/>
      <c r="LII25" s="101"/>
      <c r="LIJ25" s="101"/>
      <c r="LIK25" s="101"/>
      <c r="LIL25" s="101"/>
      <c r="LIM25" s="101"/>
      <c r="LIN25" s="101"/>
      <c r="LIO25" s="101"/>
      <c r="LIP25" s="101"/>
      <c r="LIQ25" s="101"/>
      <c r="LIR25" s="101"/>
      <c r="LIS25" s="101"/>
      <c r="LIT25" s="101"/>
      <c r="LIU25" s="101"/>
      <c r="LIV25" s="101"/>
      <c r="LIW25" s="101"/>
      <c r="LIX25" s="101"/>
      <c r="LIY25" s="101"/>
      <c r="LIZ25" s="101"/>
      <c r="LJA25" s="101"/>
      <c r="LJB25" s="101"/>
      <c r="LJC25" s="101"/>
      <c r="LJD25" s="101"/>
      <c r="LJE25" s="101"/>
      <c r="LJF25" s="101"/>
      <c r="LJG25" s="101"/>
      <c r="LJH25" s="101"/>
      <c r="LJI25" s="101"/>
      <c r="LJJ25" s="101"/>
      <c r="LJK25" s="101"/>
      <c r="LJL25" s="101"/>
      <c r="LJM25" s="101"/>
      <c r="LJN25" s="101"/>
      <c r="LJO25" s="101"/>
      <c r="LJP25" s="101"/>
      <c r="LJQ25" s="101"/>
      <c r="LJR25" s="101"/>
      <c r="LJS25" s="101"/>
      <c r="LJT25" s="101"/>
      <c r="LJU25" s="101"/>
      <c r="LJV25" s="101"/>
      <c r="LJW25" s="101"/>
      <c r="LJX25" s="101"/>
      <c r="LJY25" s="101"/>
      <c r="LJZ25" s="101"/>
      <c r="LKA25" s="101"/>
      <c r="LKB25" s="101"/>
      <c r="LKC25" s="101"/>
      <c r="LKD25" s="101"/>
      <c r="LKE25" s="101"/>
      <c r="LKF25" s="101"/>
      <c r="LKG25" s="101"/>
      <c r="LKH25" s="101"/>
      <c r="LKI25" s="101"/>
      <c r="LKJ25" s="101"/>
      <c r="LKK25" s="101"/>
      <c r="LKL25" s="101"/>
      <c r="LKM25" s="101"/>
      <c r="LKN25" s="101"/>
      <c r="LKO25" s="101"/>
      <c r="LKP25" s="101"/>
      <c r="LKQ25" s="101"/>
      <c r="LKR25" s="101"/>
      <c r="LKS25" s="101"/>
      <c r="LKT25" s="101"/>
      <c r="LKU25" s="101"/>
      <c r="LKV25" s="101"/>
      <c r="LKW25" s="101"/>
      <c r="LKX25" s="101"/>
      <c r="LKY25" s="101"/>
      <c r="LKZ25" s="101"/>
      <c r="LLA25" s="101"/>
      <c r="LLB25" s="101"/>
      <c r="LLC25" s="101"/>
      <c r="LLD25" s="101"/>
      <c r="LLE25" s="101"/>
      <c r="LLF25" s="101"/>
      <c r="LLG25" s="101"/>
      <c r="LLH25" s="101"/>
      <c r="LLI25" s="101"/>
      <c r="LLJ25" s="101"/>
      <c r="LLK25" s="101"/>
      <c r="LLL25" s="101"/>
      <c r="LLM25" s="101"/>
      <c r="LLN25" s="101"/>
      <c r="LLO25" s="101"/>
      <c r="LLP25" s="101"/>
      <c r="LLQ25" s="101"/>
      <c r="LLR25" s="101"/>
      <c r="LLS25" s="101"/>
      <c r="LLT25" s="101"/>
      <c r="LLU25" s="101"/>
      <c r="LLV25" s="101"/>
      <c r="LLW25" s="101"/>
      <c r="LLX25" s="101"/>
      <c r="LLY25" s="101"/>
      <c r="LLZ25" s="101"/>
      <c r="LMA25" s="101"/>
      <c r="LMB25" s="101"/>
      <c r="LMC25" s="101"/>
      <c r="LMD25" s="101"/>
      <c r="LME25" s="101"/>
      <c r="LMF25" s="101"/>
      <c r="LMG25" s="101"/>
      <c r="LMH25" s="101"/>
      <c r="LMI25" s="101"/>
      <c r="LMJ25" s="101"/>
      <c r="LMK25" s="101"/>
      <c r="LML25" s="101"/>
      <c r="LMM25" s="101"/>
      <c r="LMN25" s="101"/>
      <c r="LMO25" s="101"/>
      <c r="LMP25" s="101"/>
      <c r="LMQ25" s="101"/>
      <c r="LMR25" s="101"/>
      <c r="LMS25" s="101"/>
      <c r="LMT25" s="101"/>
      <c r="LMU25" s="101"/>
      <c r="LMV25" s="101"/>
      <c r="LMW25" s="101"/>
      <c r="LMX25" s="101"/>
      <c r="LMY25" s="101"/>
      <c r="LMZ25" s="101"/>
      <c r="LNA25" s="101"/>
      <c r="LNB25" s="101"/>
      <c r="LNC25" s="101"/>
      <c r="LND25" s="101"/>
      <c r="LNE25" s="101"/>
      <c r="LNF25" s="101"/>
      <c r="LNG25" s="101"/>
      <c r="LNH25" s="101"/>
      <c r="LNI25" s="101"/>
      <c r="LNJ25" s="101"/>
      <c r="LNK25" s="101"/>
      <c r="LNL25" s="101"/>
      <c r="LNM25" s="101"/>
      <c r="LNN25" s="101"/>
      <c r="LNO25" s="101"/>
      <c r="LNP25" s="101"/>
      <c r="LNQ25" s="101"/>
      <c r="LNR25" s="101"/>
      <c r="LNS25" s="101"/>
      <c r="LNT25" s="101"/>
      <c r="LNU25" s="101"/>
      <c r="LNV25" s="101"/>
      <c r="LNW25" s="101"/>
      <c r="LNX25" s="101"/>
      <c r="LNY25" s="101"/>
      <c r="LNZ25" s="101"/>
      <c r="LOA25" s="101"/>
      <c r="LOB25" s="101"/>
      <c r="LOC25" s="101"/>
      <c r="LOD25" s="101"/>
      <c r="LOE25" s="101"/>
      <c r="LOF25" s="101"/>
      <c r="LOG25" s="101"/>
      <c r="LOH25" s="101"/>
      <c r="LOI25" s="101"/>
      <c r="LOJ25" s="101"/>
      <c r="LOK25" s="101"/>
      <c r="LOL25" s="101"/>
      <c r="LOM25" s="101"/>
      <c r="LON25" s="101"/>
      <c r="LOO25" s="101"/>
      <c r="LOP25" s="101"/>
      <c r="LOQ25" s="101"/>
      <c r="LOR25" s="101"/>
      <c r="LOS25" s="101"/>
      <c r="LOT25" s="101"/>
      <c r="LOU25" s="101"/>
      <c r="LOV25" s="101"/>
      <c r="LOW25" s="101"/>
      <c r="LOX25" s="101"/>
      <c r="LOY25" s="101"/>
      <c r="LOZ25" s="101"/>
      <c r="LPA25" s="101"/>
      <c r="LPB25" s="101"/>
      <c r="LPC25" s="101"/>
      <c r="LPD25" s="101"/>
      <c r="LPE25" s="101"/>
      <c r="LPF25" s="101"/>
      <c r="LPG25" s="101"/>
      <c r="LPH25" s="101"/>
      <c r="LPI25" s="101"/>
      <c r="LPJ25" s="101"/>
      <c r="LPK25" s="101"/>
      <c r="LPL25" s="101"/>
      <c r="LPM25" s="101"/>
      <c r="LPN25" s="101"/>
      <c r="LPO25" s="101"/>
      <c r="LPP25" s="101"/>
      <c r="LPQ25" s="101"/>
      <c r="LPR25" s="101"/>
      <c r="LPS25" s="101"/>
      <c r="LPT25" s="101"/>
      <c r="LPU25" s="101"/>
      <c r="LPV25" s="101"/>
      <c r="LPW25" s="101"/>
      <c r="LPX25" s="101"/>
      <c r="LPY25" s="101"/>
      <c r="LPZ25" s="101"/>
      <c r="LQA25" s="101"/>
      <c r="LQB25" s="101"/>
      <c r="LQC25" s="101"/>
      <c r="LQD25" s="101"/>
      <c r="LQE25" s="101"/>
      <c r="LQF25" s="101"/>
      <c r="LQG25" s="101"/>
      <c r="LQH25" s="101"/>
      <c r="LQI25" s="101"/>
      <c r="LQJ25" s="101"/>
      <c r="LQK25" s="101"/>
      <c r="LQL25" s="101"/>
      <c r="LQM25" s="101"/>
      <c r="LQN25" s="101"/>
      <c r="LQO25" s="101"/>
      <c r="LQP25" s="101"/>
      <c r="LQQ25" s="101"/>
      <c r="LQR25" s="101"/>
      <c r="LQS25" s="101"/>
      <c r="LQT25" s="101"/>
      <c r="LQU25" s="101"/>
      <c r="LQV25" s="101"/>
      <c r="LQW25" s="101"/>
      <c r="LQX25" s="101"/>
      <c r="LQY25" s="101"/>
      <c r="LQZ25" s="101"/>
      <c r="LRA25" s="101"/>
      <c r="LRB25" s="101"/>
      <c r="LRC25" s="101"/>
      <c r="LRD25" s="101"/>
      <c r="LRE25" s="101"/>
      <c r="LRF25" s="101"/>
      <c r="LRG25" s="101"/>
      <c r="LRH25" s="101"/>
      <c r="LRI25" s="101"/>
      <c r="LRJ25" s="101"/>
      <c r="LRK25" s="101"/>
      <c r="LRL25" s="101"/>
      <c r="LRM25" s="101"/>
      <c r="LRN25" s="101"/>
      <c r="LRO25" s="101"/>
      <c r="LRP25" s="101"/>
      <c r="LRQ25" s="101"/>
      <c r="LRR25" s="101"/>
      <c r="LRS25" s="101"/>
      <c r="LRT25" s="101"/>
      <c r="LRU25" s="101"/>
      <c r="LRV25" s="101"/>
      <c r="LRW25" s="101"/>
      <c r="LRX25" s="101"/>
      <c r="LRY25" s="101"/>
      <c r="LRZ25" s="101"/>
      <c r="LSA25" s="101"/>
      <c r="LSB25" s="101"/>
      <c r="LSC25" s="101"/>
      <c r="LSD25" s="101"/>
      <c r="LSE25" s="101"/>
      <c r="LSF25" s="101"/>
      <c r="LSG25" s="101"/>
      <c r="LSH25" s="101"/>
      <c r="LSI25" s="101"/>
      <c r="LSJ25" s="101"/>
      <c r="LSK25" s="101"/>
      <c r="LSL25" s="101"/>
      <c r="LSM25" s="101"/>
      <c r="LSN25" s="101"/>
      <c r="LSO25" s="101"/>
      <c r="LSP25" s="101"/>
      <c r="LSQ25" s="101"/>
      <c r="LSR25" s="101"/>
      <c r="LSS25" s="101"/>
      <c r="LST25" s="101"/>
      <c r="LSU25" s="101"/>
      <c r="LSV25" s="101"/>
      <c r="LSW25" s="101"/>
      <c r="LSX25" s="101"/>
      <c r="LSY25" s="101"/>
      <c r="LSZ25" s="101"/>
      <c r="LTA25" s="101"/>
      <c r="LTB25" s="101"/>
      <c r="LTC25" s="101"/>
      <c r="LTD25" s="101"/>
      <c r="LTE25" s="101"/>
      <c r="LTF25" s="101"/>
      <c r="LTG25" s="101"/>
      <c r="LTH25" s="101"/>
      <c r="LTI25" s="101"/>
      <c r="LTJ25" s="101"/>
      <c r="LTK25" s="101"/>
      <c r="LTL25" s="101"/>
      <c r="LTM25" s="101"/>
      <c r="LTN25" s="101"/>
      <c r="LTO25" s="101"/>
      <c r="LTP25" s="101"/>
      <c r="LTQ25" s="101"/>
      <c r="LTR25" s="101"/>
      <c r="LTS25" s="101"/>
      <c r="LTT25" s="101"/>
      <c r="LTU25" s="101"/>
      <c r="LTV25" s="101"/>
      <c r="LTW25" s="101"/>
      <c r="LTX25" s="101"/>
      <c r="LTY25" s="101"/>
      <c r="LTZ25" s="101"/>
      <c r="LUA25" s="101"/>
      <c r="LUB25" s="101"/>
      <c r="LUC25" s="101"/>
      <c r="LUD25" s="101"/>
      <c r="LUE25" s="101"/>
      <c r="LUF25" s="101"/>
      <c r="LUG25" s="101"/>
      <c r="LUH25" s="101"/>
      <c r="LUI25" s="101"/>
      <c r="LUJ25" s="101"/>
      <c r="LUK25" s="101"/>
      <c r="LUL25" s="101"/>
      <c r="LUM25" s="101"/>
      <c r="LUN25" s="101"/>
      <c r="LUO25" s="101"/>
      <c r="LUP25" s="101"/>
      <c r="LUQ25" s="101"/>
      <c r="LUR25" s="101"/>
      <c r="LUS25" s="101"/>
      <c r="LUT25" s="101"/>
      <c r="LUU25" s="101"/>
      <c r="LUV25" s="101"/>
      <c r="LUW25" s="101"/>
      <c r="LUX25" s="101"/>
      <c r="LUY25" s="101"/>
      <c r="LUZ25" s="101"/>
      <c r="LVA25" s="101"/>
      <c r="LVB25" s="101"/>
      <c r="LVC25" s="101"/>
      <c r="LVD25" s="101"/>
      <c r="LVE25" s="101"/>
      <c r="LVF25" s="101"/>
      <c r="LVG25" s="101"/>
      <c r="LVH25" s="101"/>
      <c r="LVI25" s="101"/>
      <c r="LVJ25" s="101"/>
      <c r="LVK25" s="101"/>
      <c r="LVL25" s="101"/>
      <c r="LVM25" s="101"/>
      <c r="LVN25" s="101"/>
      <c r="LVO25" s="101"/>
      <c r="LVP25" s="101"/>
      <c r="LVQ25" s="101"/>
      <c r="LVR25" s="101"/>
      <c r="LVS25" s="101"/>
      <c r="LVT25" s="101"/>
      <c r="LVU25" s="101"/>
      <c r="LVV25" s="101"/>
      <c r="LVW25" s="101"/>
      <c r="LVX25" s="101"/>
      <c r="LVY25" s="101"/>
      <c r="LVZ25" s="101"/>
      <c r="LWA25" s="101"/>
      <c r="LWB25" s="101"/>
      <c r="LWC25" s="101"/>
      <c r="LWD25" s="101"/>
      <c r="LWE25" s="101"/>
      <c r="LWF25" s="101"/>
      <c r="LWG25" s="101"/>
      <c r="LWH25" s="101"/>
      <c r="LWI25" s="101"/>
      <c r="LWJ25" s="101"/>
      <c r="LWK25" s="101"/>
      <c r="LWL25" s="101"/>
      <c r="LWM25" s="101"/>
      <c r="LWN25" s="101"/>
      <c r="LWO25" s="101"/>
      <c r="LWP25" s="101"/>
      <c r="LWQ25" s="101"/>
      <c r="LWR25" s="101"/>
      <c r="LWS25" s="101"/>
      <c r="LWT25" s="101"/>
      <c r="LWU25" s="101"/>
      <c r="LWV25" s="101"/>
      <c r="LWW25" s="101"/>
      <c r="LWX25" s="101"/>
      <c r="LWY25" s="101"/>
      <c r="LWZ25" s="101"/>
      <c r="LXA25" s="101"/>
      <c r="LXB25" s="101"/>
      <c r="LXC25" s="101"/>
      <c r="LXD25" s="101"/>
      <c r="LXE25" s="101"/>
      <c r="LXF25" s="101"/>
      <c r="LXG25" s="101"/>
      <c r="LXH25" s="101"/>
      <c r="LXI25" s="101"/>
      <c r="LXJ25" s="101"/>
      <c r="LXK25" s="101"/>
      <c r="LXL25" s="101"/>
      <c r="LXM25" s="101"/>
      <c r="LXN25" s="101"/>
      <c r="LXO25" s="101"/>
      <c r="LXP25" s="101"/>
      <c r="LXQ25" s="101"/>
      <c r="LXR25" s="101"/>
      <c r="LXS25" s="101"/>
      <c r="LXT25" s="101"/>
      <c r="LXU25" s="101"/>
      <c r="LXV25" s="101"/>
      <c r="LXW25" s="101"/>
      <c r="LXX25" s="101"/>
      <c r="LXY25" s="101"/>
      <c r="LXZ25" s="101"/>
      <c r="LYA25" s="101"/>
      <c r="LYB25" s="101"/>
      <c r="LYC25" s="101"/>
      <c r="LYD25" s="101"/>
      <c r="LYE25" s="101"/>
      <c r="LYF25" s="101"/>
      <c r="LYG25" s="101"/>
      <c r="LYH25" s="101"/>
      <c r="LYI25" s="101"/>
      <c r="LYJ25" s="101"/>
      <c r="LYK25" s="101"/>
      <c r="LYL25" s="101"/>
      <c r="LYM25" s="101"/>
      <c r="LYN25" s="101"/>
      <c r="LYO25" s="101"/>
      <c r="LYP25" s="101"/>
      <c r="LYQ25" s="101"/>
      <c r="LYR25" s="101"/>
      <c r="LYS25" s="101"/>
      <c r="LYT25" s="101"/>
      <c r="LYU25" s="101"/>
      <c r="LYV25" s="101"/>
      <c r="LYW25" s="101"/>
      <c r="LYX25" s="101"/>
      <c r="LYY25" s="101"/>
      <c r="LYZ25" s="101"/>
      <c r="LZA25" s="101"/>
      <c r="LZB25" s="101"/>
      <c r="LZC25" s="101"/>
      <c r="LZD25" s="101"/>
      <c r="LZE25" s="101"/>
      <c r="LZF25" s="101"/>
      <c r="LZG25" s="101"/>
      <c r="LZH25" s="101"/>
      <c r="LZI25" s="101"/>
      <c r="LZJ25" s="101"/>
      <c r="LZK25" s="101"/>
      <c r="LZL25" s="101"/>
      <c r="LZM25" s="101"/>
      <c r="LZN25" s="101"/>
      <c r="LZO25" s="101"/>
      <c r="LZP25" s="101"/>
      <c r="LZQ25" s="101"/>
      <c r="LZR25" s="101"/>
      <c r="LZS25" s="101"/>
      <c r="LZT25" s="101"/>
      <c r="LZU25" s="101"/>
      <c r="LZV25" s="101"/>
      <c r="LZW25" s="101"/>
      <c r="LZX25" s="101"/>
      <c r="LZY25" s="101"/>
      <c r="LZZ25" s="101"/>
      <c r="MAA25" s="101"/>
      <c r="MAB25" s="101"/>
      <c r="MAC25" s="101"/>
      <c r="MAD25" s="101"/>
      <c r="MAE25" s="101"/>
      <c r="MAF25" s="101"/>
      <c r="MAG25" s="101"/>
      <c r="MAH25" s="101"/>
      <c r="MAI25" s="101"/>
      <c r="MAJ25" s="101"/>
      <c r="MAK25" s="101"/>
      <c r="MAL25" s="101"/>
      <c r="MAM25" s="101"/>
      <c r="MAN25" s="101"/>
      <c r="MAO25" s="101"/>
      <c r="MAP25" s="101"/>
      <c r="MAQ25" s="101"/>
      <c r="MAR25" s="101"/>
      <c r="MAS25" s="101"/>
      <c r="MAT25" s="101"/>
      <c r="MAU25" s="101"/>
      <c r="MAV25" s="101"/>
      <c r="MAW25" s="101"/>
      <c r="MAX25" s="101"/>
      <c r="MAY25" s="101"/>
      <c r="MAZ25" s="101"/>
      <c r="MBA25" s="101"/>
      <c r="MBB25" s="101"/>
      <c r="MBC25" s="101"/>
      <c r="MBD25" s="101"/>
      <c r="MBE25" s="101"/>
      <c r="MBF25" s="101"/>
      <c r="MBG25" s="101"/>
      <c r="MBH25" s="101"/>
      <c r="MBI25" s="101"/>
      <c r="MBJ25" s="101"/>
      <c r="MBK25" s="101"/>
      <c r="MBL25" s="101"/>
      <c r="MBM25" s="101"/>
      <c r="MBN25" s="101"/>
      <c r="MBO25" s="101"/>
      <c r="MBP25" s="101"/>
      <c r="MBQ25" s="101"/>
      <c r="MBR25" s="101"/>
      <c r="MBS25" s="101"/>
      <c r="MBT25" s="101"/>
      <c r="MBU25" s="101"/>
      <c r="MBV25" s="101"/>
      <c r="MBW25" s="101"/>
      <c r="MBX25" s="101"/>
      <c r="MBY25" s="101"/>
      <c r="MBZ25" s="101"/>
      <c r="MCA25" s="101"/>
      <c r="MCB25" s="101"/>
      <c r="MCC25" s="101"/>
      <c r="MCD25" s="101"/>
      <c r="MCE25" s="101"/>
      <c r="MCF25" s="101"/>
      <c r="MCG25" s="101"/>
      <c r="MCH25" s="101"/>
      <c r="MCI25" s="101"/>
      <c r="MCJ25" s="101"/>
      <c r="MCK25" s="101"/>
      <c r="MCL25" s="101"/>
      <c r="MCM25" s="101"/>
      <c r="MCN25" s="101"/>
      <c r="MCO25" s="101"/>
      <c r="MCP25" s="101"/>
      <c r="MCQ25" s="101"/>
      <c r="MCR25" s="101"/>
      <c r="MCS25" s="101"/>
      <c r="MCT25" s="101"/>
      <c r="MCU25" s="101"/>
      <c r="MCV25" s="101"/>
      <c r="MCW25" s="101"/>
      <c r="MCX25" s="101"/>
      <c r="MCY25" s="101"/>
      <c r="MCZ25" s="101"/>
      <c r="MDA25" s="101"/>
      <c r="MDB25" s="101"/>
      <c r="MDC25" s="101"/>
      <c r="MDD25" s="101"/>
      <c r="MDE25" s="101"/>
      <c r="MDF25" s="101"/>
      <c r="MDG25" s="101"/>
      <c r="MDH25" s="101"/>
      <c r="MDI25" s="101"/>
      <c r="MDJ25" s="101"/>
      <c r="MDK25" s="101"/>
      <c r="MDL25" s="101"/>
      <c r="MDM25" s="101"/>
      <c r="MDN25" s="101"/>
      <c r="MDO25" s="101"/>
      <c r="MDP25" s="101"/>
      <c r="MDQ25" s="101"/>
      <c r="MDR25" s="101"/>
      <c r="MDS25" s="101"/>
      <c r="MDT25" s="101"/>
      <c r="MDU25" s="101"/>
      <c r="MDV25" s="101"/>
      <c r="MDW25" s="101"/>
      <c r="MDX25" s="101"/>
      <c r="MDY25" s="101"/>
      <c r="MDZ25" s="101"/>
      <c r="MEA25" s="101"/>
      <c r="MEB25" s="101"/>
      <c r="MEC25" s="101"/>
      <c r="MED25" s="101"/>
      <c r="MEE25" s="101"/>
      <c r="MEF25" s="101"/>
      <c r="MEG25" s="101"/>
      <c r="MEH25" s="101"/>
      <c r="MEI25" s="101"/>
      <c r="MEJ25" s="101"/>
      <c r="MEK25" s="101"/>
      <c r="MEL25" s="101"/>
      <c r="MEM25" s="101"/>
      <c r="MEN25" s="101"/>
      <c r="MEO25" s="101"/>
      <c r="MEP25" s="101"/>
      <c r="MEQ25" s="101"/>
      <c r="MER25" s="101"/>
      <c r="MES25" s="101"/>
      <c r="MET25" s="101"/>
      <c r="MEU25" s="101"/>
      <c r="MEV25" s="101"/>
      <c r="MEW25" s="101"/>
      <c r="MEX25" s="101"/>
      <c r="MEY25" s="101"/>
      <c r="MEZ25" s="101"/>
      <c r="MFA25" s="101"/>
      <c r="MFB25" s="101"/>
      <c r="MFC25" s="101"/>
      <c r="MFD25" s="101"/>
      <c r="MFE25" s="101"/>
      <c r="MFF25" s="101"/>
      <c r="MFG25" s="101"/>
      <c r="MFH25" s="101"/>
      <c r="MFI25" s="101"/>
      <c r="MFJ25" s="101"/>
      <c r="MFK25" s="101"/>
      <c r="MFL25" s="101"/>
      <c r="MFM25" s="101"/>
      <c r="MFN25" s="101"/>
      <c r="MFO25" s="101"/>
      <c r="MFP25" s="101"/>
      <c r="MFQ25" s="101"/>
      <c r="MFR25" s="101"/>
      <c r="MFS25" s="101"/>
      <c r="MFT25" s="101"/>
      <c r="MFU25" s="101"/>
      <c r="MFV25" s="101"/>
      <c r="MFW25" s="101"/>
      <c r="MFX25" s="101"/>
      <c r="MFY25" s="101"/>
      <c r="MFZ25" s="101"/>
      <c r="MGA25" s="101"/>
      <c r="MGB25" s="101"/>
      <c r="MGC25" s="101"/>
      <c r="MGD25" s="101"/>
      <c r="MGE25" s="101"/>
      <c r="MGF25" s="101"/>
      <c r="MGG25" s="101"/>
      <c r="MGH25" s="101"/>
      <c r="MGI25" s="101"/>
      <c r="MGJ25" s="101"/>
      <c r="MGK25" s="101"/>
      <c r="MGL25" s="101"/>
      <c r="MGM25" s="101"/>
      <c r="MGN25" s="101"/>
      <c r="MGO25" s="101"/>
      <c r="MGP25" s="101"/>
      <c r="MGQ25" s="101"/>
      <c r="MGR25" s="101"/>
      <c r="MGS25" s="101"/>
      <c r="MGT25" s="101"/>
      <c r="MGU25" s="101"/>
      <c r="MGV25" s="101"/>
      <c r="MGW25" s="101"/>
      <c r="MGX25" s="101"/>
      <c r="MGY25" s="101"/>
      <c r="MGZ25" s="101"/>
      <c r="MHA25" s="101"/>
      <c r="MHB25" s="101"/>
      <c r="MHC25" s="101"/>
      <c r="MHD25" s="101"/>
      <c r="MHE25" s="101"/>
      <c r="MHF25" s="101"/>
      <c r="MHG25" s="101"/>
      <c r="MHH25" s="101"/>
      <c r="MHI25" s="101"/>
      <c r="MHJ25" s="101"/>
      <c r="MHK25" s="101"/>
      <c r="MHL25" s="101"/>
      <c r="MHM25" s="101"/>
      <c r="MHN25" s="101"/>
      <c r="MHO25" s="101"/>
      <c r="MHP25" s="101"/>
      <c r="MHQ25" s="101"/>
      <c r="MHR25" s="101"/>
      <c r="MHS25" s="101"/>
      <c r="MHT25" s="101"/>
      <c r="MHU25" s="101"/>
      <c r="MHV25" s="101"/>
      <c r="MHW25" s="101"/>
      <c r="MHX25" s="101"/>
      <c r="MHY25" s="101"/>
      <c r="MHZ25" s="101"/>
      <c r="MIA25" s="101"/>
      <c r="MIB25" s="101"/>
      <c r="MIC25" s="101"/>
      <c r="MID25" s="101"/>
      <c r="MIE25" s="101"/>
      <c r="MIF25" s="101"/>
      <c r="MIG25" s="101"/>
      <c r="MIH25" s="101"/>
      <c r="MII25" s="101"/>
      <c r="MIJ25" s="101"/>
      <c r="MIK25" s="101"/>
      <c r="MIL25" s="101"/>
      <c r="MIM25" s="101"/>
      <c r="MIN25" s="101"/>
      <c r="MIO25" s="101"/>
      <c r="MIP25" s="101"/>
      <c r="MIQ25" s="101"/>
      <c r="MIR25" s="101"/>
      <c r="MIS25" s="101"/>
      <c r="MIT25" s="101"/>
      <c r="MIU25" s="101"/>
      <c r="MIV25" s="101"/>
      <c r="MIW25" s="101"/>
      <c r="MIX25" s="101"/>
      <c r="MIY25" s="101"/>
      <c r="MIZ25" s="101"/>
      <c r="MJA25" s="101"/>
      <c r="MJB25" s="101"/>
      <c r="MJC25" s="101"/>
      <c r="MJD25" s="101"/>
      <c r="MJE25" s="101"/>
      <c r="MJF25" s="101"/>
      <c r="MJG25" s="101"/>
      <c r="MJH25" s="101"/>
      <c r="MJI25" s="101"/>
      <c r="MJJ25" s="101"/>
      <c r="MJK25" s="101"/>
      <c r="MJL25" s="101"/>
      <c r="MJM25" s="101"/>
      <c r="MJN25" s="101"/>
      <c r="MJO25" s="101"/>
      <c r="MJP25" s="101"/>
      <c r="MJQ25" s="101"/>
      <c r="MJR25" s="101"/>
      <c r="MJS25" s="101"/>
      <c r="MJT25" s="101"/>
      <c r="MJU25" s="101"/>
      <c r="MJV25" s="101"/>
      <c r="MJW25" s="101"/>
      <c r="MJX25" s="101"/>
      <c r="MJY25" s="101"/>
      <c r="MJZ25" s="101"/>
      <c r="MKA25" s="101"/>
      <c r="MKB25" s="101"/>
      <c r="MKC25" s="101"/>
      <c r="MKD25" s="101"/>
      <c r="MKE25" s="101"/>
      <c r="MKF25" s="101"/>
      <c r="MKG25" s="101"/>
      <c r="MKH25" s="101"/>
      <c r="MKI25" s="101"/>
      <c r="MKJ25" s="101"/>
      <c r="MKK25" s="101"/>
      <c r="MKL25" s="101"/>
      <c r="MKM25" s="101"/>
      <c r="MKN25" s="101"/>
      <c r="MKO25" s="101"/>
      <c r="MKP25" s="101"/>
      <c r="MKQ25" s="101"/>
      <c r="MKR25" s="101"/>
      <c r="MKS25" s="101"/>
      <c r="MKT25" s="101"/>
      <c r="MKU25" s="101"/>
      <c r="MKV25" s="101"/>
      <c r="MKW25" s="101"/>
      <c r="MKX25" s="101"/>
      <c r="MKY25" s="101"/>
      <c r="MKZ25" s="101"/>
      <c r="MLA25" s="101"/>
      <c r="MLB25" s="101"/>
      <c r="MLC25" s="101"/>
      <c r="MLD25" s="101"/>
      <c r="MLE25" s="101"/>
      <c r="MLF25" s="101"/>
      <c r="MLG25" s="101"/>
      <c r="MLH25" s="101"/>
      <c r="MLI25" s="101"/>
      <c r="MLJ25" s="101"/>
      <c r="MLK25" s="101"/>
      <c r="MLL25" s="101"/>
      <c r="MLM25" s="101"/>
      <c r="MLN25" s="101"/>
      <c r="MLO25" s="101"/>
      <c r="MLP25" s="101"/>
      <c r="MLQ25" s="101"/>
      <c r="MLR25" s="101"/>
      <c r="MLS25" s="101"/>
      <c r="MLT25" s="101"/>
      <c r="MLU25" s="101"/>
      <c r="MLV25" s="101"/>
      <c r="MLW25" s="101"/>
      <c r="MLX25" s="101"/>
      <c r="MLY25" s="101"/>
      <c r="MLZ25" s="101"/>
      <c r="MMA25" s="101"/>
      <c r="MMB25" s="101"/>
      <c r="MMC25" s="101"/>
      <c r="MMD25" s="101"/>
      <c r="MME25" s="101"/>
      <c r="MMF25" s="101"/>
      <c r="MMG25" s="101"/>
      <c r="MMH25" s="101"/>
      <c r="MMI25" s="101"/>
      <c r="MMJ25" s="101"/>
      <c r="MMK25" s="101"/>
      <c r="MML25" s="101"/>
      <c r="MMM25" s="101"/>
      <c r="MMN25" s="101"/>
      <c r="MMO25" s="101"/>
      <c r="MMP25" s="101"/>
      <c r="MMQ25" s="101"/>
      <c r="MMR25" s="101"/>
      <c r="MMS25" s="101"/>
      <c r="MMT25" s="101"/>
      <c r="MMU25" s="101"/>
      <c r="MMV25" s="101"/>
      <c r="MMW25" s="101"/>
      <c r="MMX25" s="101"/>
      <c r="MMY25" s="101"/>
      <c r="MMZ25" s="101"/>
      <c r="MNA25" s="101"/>
      <c r="MNB25" s="101"/>
      <c r="MNC25" s="101"/>
      <c r="MND25" s="101"/>
      <c r="MNE25" s="101"/>
      <c r="MNF25" s="101"/>
      <c r="MNG25" s="101"/>
      <c r="MNH25" s="101"/>
      <c r="MNI25" s="101"/>
      <c r="MNJ25" s="101"/>
      <c r="MNK25" s="101"/>
      <c r="MNL25" s="101"/>
      <c r="MNM25" s="101"/>
      <c r="MNN25" s="101"/>
      <c r="MNO25" s="101"/>
      <c r="MNP25" s="101"/>
      <c r="MNQ25" s="101"/>
      <c r="MNR25" s="101"/>
      <c r="MNS25" s="101"/>
      <c r="MNT25" s="101"/>
      <c r="MNU25" s="101"/>
      <c r="MNV25" s="101"/>
      <c r="MNW25" s="101"/>
      <c r="MNX25" s="101"/>
      <c r="MNY25" s="101"/>
      <c r="MNZ25" s="101"/>
      <c r="MOA25" s="101"/>
      <c r="MOB25" s="101"/>
      <c r="MOC25" s="101"/>
      <c r="MOD25" s="101"/>
      <c r="MOE25" s="101"/>
      <c r="MOF25" s="101"/>
      <c r="MOG25" s="101"/>
      <c r="MOH25" s="101"/>
      <c r="MOI25" s="101"/>
      <c r="MOJ25" s="101"/>
      <c r="MOK25" s="101"/>
      <c r="MOL25" s="101"/>
      <c r="MOM25" s="101"/>
      <c r="MON25" s="101"/>
      <c r="MOO25" s="101"/>
      <c r="MOP25" s="101"/>
      <c r="MOQ25" s="101"/>
      <c r="MOR25" s="101"/>
      <c r="MOS25" s="101"/>
      <c r="MOT25" s="101"/>
      <c r="MOU25" s="101"/>
      <c r="MOV25" s="101"/>
      <c r="MOW25" s="101"/>
      <c r="MOX25" s="101"/>
      <c r="MOY25" s="101"/>
      <c r="MOZ25" s="101"/>
      <c r="MPA25" s="101"/>
      <c r="MPB25" s="101"/>
      <c r="MPC25" s="101"/>
      <c r="MPD25" s="101"/>
      <c r="MPE25" s="101"/>
      <c r="MPF25" s="101"/>
      <c r="MPG25" s="101"/>
      <c r="MPH25" s="101"/>
      <c r="MPI25" s="101"/>
      <c r="MPJ25" s="101"/>
      <c r="MPK25" s="101"/>
      <c r="MPL25" s="101"/>
      <c r="MPM25" s="101"/>
      <c r="MPN25" s="101"/>
      <c r="MPO25" s="101"/>
      <c r="MPP25" s="101"/>
      <c r="MPQ25" s="101"/>
      <c r="MPR25" s="101"/>
      <c r="MPS25" s="101"/>
      <c r="MPT25" s="101"/>
      <c r="MPU25" s="101"/>
      <c r="MPV25" s="101"/>
      <c r="MPW25" s="101"/>
      <c r="MPX25" s="101"/>
      <c r="MPY25" s="101"/>
      <c r="MPZ25" s="101"/>
      <c r="MQA25" s="101"/>
      <c r="MQB25" s="101"/>
      <c r="MQC25" s="101"/>
      <c r="MQD25" s="101"/>
      <c r="MQE25" s="101"/>
      <c r="MQF25" s="101"/>
      <c r="MQG25" s="101"/>
      <c r="MQH25" s="101"/>
      <c r="MQI25" s="101"/>
      <c r="MQJ25" s="101"/>
      <c r="MQK25" s="101"/>
      <c r="MQL25" s="101"/>
      <c r="MQM25" s="101"/>
      <c r="MQN25" s="101"/>
      <c r="MQO25" s="101"/>
      <c r="MQP25" s="101"/>
      <c r="MQQ25" s="101"/>
      <c r="MQR25" s="101"/>
      <c r="MQS25" s="101"/>
      <c r="MQT25" s="101"/>
      <c r="MQU25" s="101"/>
      <c r="MQV25" s="101"/>
      <c r="MQW25" s="101"/>
      <c r="MQX25" s="101"/>
      <c r="MQY25" s="101"/>
      <c r="MQZ25" s="101"/>
      <c r="MRA25" s="101"/>
      <c r="MRB25" s="101"/>
      <c r="MRC25" s="101"/>
      <c r="MRD25" s="101"/>
      <c r="MRE25" s="101"/>
      <c r="MRF25" s="101"/>
      <c r="MRG25" s="101"/>
      <c r="MRH25" s="101"/>
      <c r="MRI25" s="101"/>
      <c r="MRJ25" s="101"/>
      <c r="MRK25" s="101"/>
      <c r="MRL25" s="101"/>
      <c r="MRM25" s="101"/>
      <c r="MRN25" s="101"/>
      <c r="MRO25" s="101"/>
      <c r="MRP25" s="101"/>
      <c r="MRQ25" s="101"/>
      <c r="MRR25" s="101"/>
      <c r="MRS25" s="101"/>
      <c r="MRT25" s="101"/>
      <c r="MRU25" s="101"/>
      <c r="MRV25" s="101"/>
      <c r="MRW25" s="101"/>
      <c r="MRX25" s="101"/>
      <c r="MRY25" s="101"/>
      <c r="MRZ25" s="101"/>
      <c r="MSA25" s="101"/>
      <c r="MSB25" s="101"/>
      <c r="MSC25" s="101"/>
      <c r="MSD25" s="101"/>
      <c r="MSE25" s="101"/>
      <c r="MSF25" s="101"/>
      <c r="MSG25" s="101"/>
      <c r="MSH25" s="101"/>
      <c r="MSI25" s="101"/>
      <c r="MSJ25" s="101"/>
      <c r="MSK25" s="101"/>
      <c r="MSL25" s="101"/>
      <c r="MSM25" s="101"/>
      <c r="MSN25" s="101"/>
      <c r="MSO25" s="101"/>
      <c r="MSP25" s="101"/>
      <c r="MSQ25" s="101"/>
      <c r="MSR25" s="101"/>
      <c r="MSS25" s="101"/>
      <c r="MST25" s="101"/>
      <c r="MSU25" s="101"/>
      <c r="MSV25" s="101"/>
      <c r="MSW25" s="101"/>
      <c r="MSX25" s="101"/>
      <c r="MSY25" s="101"/>
      <c r="MSZ25" s="101"/>
      <c r="MTA25" s="101"/>
      <c r="MTB25" s="101"/>
      <c r="MTC25" s="101"/>
      <c r="MTD25" s="101"/>
      <c r="MTE25" s="101"/>
      <c r="MTF25" s="101"/>
      <c r="MTG25" s="101"/>
      <c r="MTH25" s="101"/>
      <c r="MTI25" s="101"/>
      <c r="MTJ25" s="101"/>
      <c r="MTK25" s="101"/>
      <c r="MTL25" s="101"/>
      <c r="MTM25" s="101"/>
      <c r="MTN25" s="101"/>
      <c r="MTO25" s="101"/>
      <c r="MTP25" s="101"/>
      <c r="MTQ25" s="101"/>
      <c r="MTR25" s="101"/>
      <c r="MTS25" s="101"/>
      <c r="MTT25" s="101"/>
      <c r="MTU25" s="101"/>
      <c r="MTV25" s="101"/>
      <c r="MTW25" s="101"/>
      <c r="MTX25" s="101"/>
      <c r="MTY25" s="101"/>
      <c r="MTZ25" s="101"/>
      <c r="MUA25" s="101"/>
      <c r="MUB25" s="101"/>
      <c r="MUC25" s="101"/>
      <c r="MUD25" s="101"/>
      <c r="MUE25" s="101"/>
      <c r="MUF25" s="101"/>
      <c r="MUG25" s="101"/>
      <c r="MUH25" s="101"/>
      <c r="MUI25" s="101"/>
      <c r="MUJ25" s="101"/>
      <c r="MUK25" s="101"/>
      <c r="MUL25" s="101"/>
      <c r="MUM25" s="101"/>
      <c r="MUN25" s="101"/>
      <c r="MUO25" s="101"/>
      <c r="MUP25" s="101"/>
      <c r="MUQ25" s="101"/>
      <c r="MUR25" s="101"/>
      <c r="MUS25" s="101"/>
      <c r="MUT25" s="101"/>
      <c r="MUU25" s="101"/>
      <c r="MUV25" s="101"/>
      <c r="MUW25" s="101"/>
      <c r="MUX25" s="101"/>
      <c r="MUY25" s="101"/>
      <c r="MUZ25" s="101"/>
      <c r="MVA25" s="101"/>
      <c r="MVB25" s="101"/>
      <c r="MVC25" s="101"/>
      <c r="MVD25" s="101"/>
      <c r="MVE25" s="101"/>
      <c r="MVF25" s="101"/>
      <c r="MVG25" s="101"/>
      <c r="MVH25" s="101"/>
      <c r="MVI25" s="101"/>
      <c r="MVJ25" s="101"/>
      <c r="MVK25" s="101"/>
      <c r="MVL25" s="101"/>
      <c r="MVM25" s="101"/>
      <c r="MVN25" s="101"/>
      <c r="MVO25" s="101"/>
      <c r="MVP25" s="101"/>
      <c r="MVQ25" s="101"/>
      <c r="MVR25" s="101"/>
      <c r="MVS25" s="101"/>
      <c r="MVT25" s="101"/>
      <c r="MVU25" s="101"/>
      <c r="MVV25" s="101"/>
      <c r="MVW25" s="101"/>
      <c r="MVX25" s="101"/>
      <c r="MVY25" s="101"/>
      <c r="MVZ25" s="101"/>
      <c r="MWA25" s="101"/>
      <c r="MWB25" s="101"/>
      <c r="MWC25" s="101"/>
      <c r="MWD25" s="101"/>
      <c r="MWE25" s="101"/>
      <c r="MWF25" s="101"/>
      <c r="MWG25" s="101"/>
      <c r="MWH25" s="101"/>
      <c r="MWI25" s="101"/>
      <c r="MWJ25" s="101"/>
      <c r="MWK25" s="101"/>
      <c r="MWL25" s="101"/>
      <c r="MWM25" s="101"/>
      <c r="MWN25" s="101"/>
      <c r="MWO25" s="101"/>
      <c r="MWP25" s="101"/>
      <c r="MWQ25" s="101"/>
      <c r="MWR25" s="101"/>
      <c r="MWS25" s="101"/>
      <c r="MWT25" s="101"/>
      <c r="MWU25" s="101"/>
      <c r="MWV25" s="101"/>
      <c r="MWW25" s="101"/>
      <c r="MWX25" s="101"/>
      <c r="MWY25" s="101"/>
      <c r="MWZ25" s="101"/>
      <c r="MXA25" s="101"/>
      <c r="MXB25" s="101"/>
      <c r="MXC25" s="101"/>
      <c r="MXD25" s="101"/>
      <c r="MXE25" s="101"/>
      <c r="MXF25" s="101"/>
      <c r="MXG25" s="101"/>
      <c r="MXH25" s="101"/>
      <c r="MXI25" s="101"/>
      <c r="MXJ25" s="101"/>
      <c r="MXK25" s="101"/>
      <c r="MXL25" s="101"/>
      <c r="MXM25" s="101"/>
      <c r="MXN25" s="101"/>
      <c r="MXO25" s="101"/>
      <c r="MXP25" s="101"/>
      <c r="MXQ25" s="101"/>
      <c r="MXR25" s="101"/>
      <c r="MXS25" s="101"/>
      <c r="MXT25" s="101"/>
      <c r="MXU25" s="101"/>
      <c r="MXV25" s="101"/>
      <c r="MXW25" s="101"/>
      <c r="MXX25" s="101"/>
      <c r="MXY25" s="101"/>
      <c r="MXZ25" s="101"/>
      <c r="MYA25" s="101"/>
      <c r="MYB25" s="101"/>
      <c r="MYC25" s="101"/>
      <c r="MYD25" s="101"/>
      <c r="MYE25" s="101"/>
      <c r="MYF25" s="101"/>
      <c r="MYG25" s="101"/>
      <c r="MYH25" s="101"/>
      <c r="MYI25" s="101"/>
      <c r="MYJ25" s="101"/>
      <c r="MYK25" s="101"/>
      <c r="MYL25" s="101"/>
      <c r="MYM25" s="101"/>
      <c r="MYN25" s="101"/>
      <c r="MYO25" s="101"/>
      <c r="MYP25" s="101"/>
      <c r="MYQ25" s="101"/>
      <c r="MYR25" s="101"/>
      <c r="MYS25" s="101"/>
      <c r="MYT25" s="101"/>
      <c r="MYU25" s="101"/>
      <c r="MYV25" s="101"/>
      <c r="MYW25" s="101"/>
      <c r="MYX25" s="101"/>
      <c r="MYY25" s="101"/>
      <c r="MYZ25" s="101"/>
      <c r="MZA25" s="101"/>
      <c r="MZB25" s="101"/>
      <c r="MZC25" s="101"/>
      <c r="MZD25" s="101"/>
      <c r="MZE25" s="101"/>
      <c r="MZF25" s="101"/>
      <c r="MZG25" s="101"/>
      <c r="MZH25" s="101"/>
      <c r="MZI25" s="101"/>
      <c r="MZJ25" s="101"/>
      <c r="MZK25" s="101"/>
      <c r="MZL25" s="101"/>
      <c r="MZM25" s="101"/>
      <c r="MZN25" s="101"/>
      <c r="MZO25" s="101"/>
      <c r="MZP25" s="101"/>
      <c r="MZQ25" s="101"/>
      <c r="MZR25" s="101"/>
      <c r="MZS25" s="101"/>
      <c r="MZT25" s="101"/>
      <c r="MZU25" s="101"/>
      <c r="MZV25" s="101"/>
      <c r="MZW25" s="101"/>
      <c r="MZX25" s="101"/>
      <c r="MZY25" s="101"/>
      <c r="MZZ25" s="101"/>
      <c r="NAA25" s="101"/>
      <c r="NAB25" s="101"/>
      <c r="NAC25" s="101"/>
      <c r="NAD25" s="101"/>
      <c r="NAE25" s="101"/>
      <c r="NAF25" s="101"/>
      <c r="NAG25" s="101"/>
      <c r="NAH25" s="101"/>
      <c r="NAI25" s="101"/>
      <c r="NAJ25" s="101"/>
      <c r="NAK25" s="101"/>
      <c r="NAL25" s="101"/>
      <c r="NAM25" s="101"/>
      <c r="NAN25" s="101"/>
      <c r="NAO25" s="101"/>
      <c r="NAP25" s="101"/>
      <c r="NAQ25" s="101"/>
      <c r="NAR25" s="101"/>
      <c r="NAS25" s="101"/>
      <c r="NAT25" s="101"/>
      <c r="NAU25" s="101"/>
      <c r="NAV25" s="101"/>
      <c r="NAW25" s="101"/>
      <c r="NAX25" s="101"/>
      <c r="NAY25" s="101"/>
      <c r="NAZ25" s="101"/>
      <c r="NBA25" s="101"/>
      <c r="NBB25" s="101"/>
      <c r="NBC25" s="101"/>
      <c r="NBD25" s="101"/>
      <c r="NBE25" s="101"/>
      <c r="NBF25" s="101"/>
      <c r="NBG25" s="101"/>
      <c r="NBH25" s="101"/>
      <c r="NBI25" s="101"/>
      <c r="NBJ25" s="101"/>
      <c r="NBK25" s="101"/>
      <c r="NBL25" s="101"/>
      <c r="NBM25" s="101"/>
      <c r="NBN25" s="101"/>
      <c r="NBO25" s="101"/>
      <c r="NBP25" s="101"/>
      <c r="NBQ25" s="101"/>
      <c r="NBR25" s="101"/>
      <c r="NBS25" s="101"/>
      <c r="NBT25" s="101"/>
      <c r="NBU25" s="101"/>
      <c r="NBV25" s="101"/>
      <c r="NBW25" s="101"/>
      <c r="NBX25" s="101"/>
      <c r="NBY25" s="101"/>
      <c r="NBZ25" s="101"/>
      <c r="NCA25" s="101"/>
      <c r="NCB25" s="101"/>
      <c r="NCC25" s="101"/>
      <c r="NCD25" s="101"/>
      <c r="NCE25" s="101"/>
      <c r="NCF25" s="101"/>
      <c r="NCG25" s="101"/>
      <c r="NCH25" s="101"/>
      <c r="NCI25" s="101"/>
      <c r="NCJ25" s="101"/>
      <c r="NCK25" s="101"/>
      <c r="NCL25" s="101"/>
      <c r="NCM25" s="101"/>
      <c r="NCN25" s="101"/>
      <c r="NCO25" s="101"/>
      <c r="NCP25" s="101"/>
      <c r="NCQ25" s="101"/>
      <c r="NCR25" s="101"/>
      <c r="NCS25" s="101"/>
      <c r="NCT25" s="101"/>
      <c r="NCU25" s="101"/>
      <c r="NCV25" s="101"/>
      <c r="NCW25" s="101"/>
      <c r="NCX25" s="101"/>
      <c r="NCY25" s="101"/>
      <c r="NCZ25" s="101"/>
      <c r="NDA25" s="101"/>
      <c r="NDB25" s="101"/>
      <c r="NDC25" s="101"/>
      <c r="NDD25" s="101"/>
      <c r="NDE25" s="101"/>
      <c r="NDF25" s="101"/>
      <c r="NDG25" s="101"/>
      <c r="NDH25" s="101"/>
      <c r="NDI25" s="101"/>
      <c r="NDJ25" s="101"/>
      <c r="NDK25" s="101"/>
      <c r="NDL25" s="101"/>
      <c r="NDM25" s="101"/>
      <c r="NDN25" s="101"/>
      <c r="NDO25" s="101"/>
      <c r="NDP25" s="101"/>
      <c r="NDQ25" s="101"/>
      <c r="NDR25" s="101"/>
      <c r="NDS25" s="101"/>
      <c r="NDT25" s="101"/>
      <c r="NDU25" s="101"/>
      <c r="NDV25" s="101"/>
      <c r="NDW25" s="101"/>
      <c r="NDX25" s="101"/>
      <c r="NDY25" s="101"/>
      <c r="NDZ25" s="101"/>
      <c r="NEA25" s="101"/>
      <c r="NEB25" s="101"/>
      <c r="NEC25" s="101"/>
      <c r="NED25" s="101"/>
      <c r="NEE25" s="101"/>
      <c r="NEF25" s="101"/>
      <c r="NEG25" s="101"/>
      <c r="NEH25" s="101"/>
      <c r="NEI25" s="101"/>
      <c r="NEJ25" s="101"/>
      <c r="NEK25" s="101"/>
      <c r="NEL25" s="101"/>
      <c r="NEM25" s="101"/>
      <c r="NEN25" s="101"/>
      <c r="NEO25" s="101"/>
      <c r="NEP25" s="101"/>
      <c r="NEQ25" s="101"/>
      <c r="NER25" s="101"/>
      <c r="NES25" s="101"/>
      <c r="NET25" s="101"/>
      <c r="NEU25" s="101"/>
      <c r="NEV25" s="101"/>
      <c r="NEW25" s="101"/>
      <c r="NEX25" s="101"/>
      <c r="NEY25" s="101"/>
      <c r="NEZ25" s="101"/>
      <c r="NFA25" s="101"/>
      <c r="NFB25" s="101"/>
      <c r="NFC25" s="101"/>
      <c r="NFD25" s="101"/>
      <c r="NFE25" s="101"/>
      <c r="NFF25" s="101"/>
      <c r="NFG25" s="101"/>
      <c r="NFH25" s="101"/>
      <c r="NFI25" s="101"/>
      <c r="NFJ25" s="101"/>
      <c r="NFK25" s="101"/>
      <c r="NFL25" s="101"/>
      <c r="NFM25" s="101"/>
      <c r="NFN25" s="101"/>
      <c r="NFO25" s="101"/>
      <c r="NFP25" s="101"/>
      <c r="NFQ25" s="101"/>
      <c r="NFR25" s="101"/>
      <c r="NFS25" s="101"/>
      <c r="NFT25" s="101"/>
      <c r="NFU25" s="101"/>
      <c r="NFV25" s="101"/>
      <c r="NFW25" s="101"/>
      <c r="NFX25" s="101"/>
      <c r="NFY25" s="101"/>
      <c r="NFZ25" s="101"/>
      <c r="NGA25" s="101"/>
      <c r="NGB25" s="101"/>
      <c r="NGC25" s="101"/>
      <c r="NGD25" s="101"/>
      <c r="NGE25" s="101"/>
      <c r="NGF25" s="101"/>
      <c r="NGG25" s="101"/>
      <c r="NGH25" s="101"/>
      <c r="NGI25" s="101"/>
      <c r="NGJ25" s="101"/>
      <c r="NGK25" s="101"/>
      <c r="NGL25" s="101"/>
      <c r="NGM25" s="101"/>
      <c r="NGN25" s="101"/>
      <c r="NGO25" s="101"/>
      <c r="NGP25" s="101"/>
      <c r="NGQ25" s="101"/>
      <c r="NGR25" s="101"/>
      <c r="NGS25" s="101"/>
      <c r="NGT25" s="101"/>
      <c r="NGU25" s="101"/>
      <c r="NGV25" s="101"/>
      <c r="NGW25" s="101"/>
      <c r="NGX25" s="101"/>
      <c r="NGY25" s="101"/>
      <c r="NGZ25" s="101"/>
      <c r="NHA25" s="101"/>
      <c r="NHB25" s="101"/>
      <c r="NHC25" s="101"/>
      <c r="NHD25" s="101"/>
      <c r="NHE25" s="101"/>
      <c r="NHF25" s="101"/>
      <c r="NHG25" s="101"/>
      <c r="NHH25" s="101"/>
      <c r="NHI25" s="101"/>
      <c r="NHJ25" s="101"/>
      <c r="NHK25" s="101"/>
      <c r="NHL25" s="101"/>
      <c r="NHM25" s="101"/>
      <c r="NHN25" s="101"/>
      <c r="NHO25" s="101"/>
      <c r="NHP25" s="101"/>
      <c r="NHQ25" s="101"/>
      <c r="NHR25" s="101"/>
      <c r="NHS25" s="101"/>
      <c r="NHT25" s="101"/>
      <c r="NHU25" s="101"/>
      <c r="NHV25" s="101"/>
      <c r="NHW25" s="101"/>
      <c r="NHX25" s="101"/>
      <c r="NHY25" s="101"/>
      <c r="NHZ25" s="101"/>
      <c r="NIA25" s="101"/>
      <c r="NIB25" s="101"/>
      <c r="NIC25" s="101"/>
      <c r="NID25" s="101"/>
      <c r="NIE25" s="101"/>
      <c r="NIF25" s="101"/>
      <c r="NIG25" s="101"/>
      <c r="NIH25" s="101"/>
      <c r="NII25" s="101"/>
      <c r="NIJ25" s="101"/>
      <c r="NIK25" s="101"/>
      <c r="NIL25" s="101"/>
      <c r="NIM25" s="101"/>
      <c r="NIN25" s="101"/>
      <c r="NIO25" s="101"/>
      <c r="NIP25" s="101"/>
      <c r="NIQ25" s="101"/>
      <c r="NIR25" s="101"/>
      <c r="NIS25" s="101"/>
      <c r="NIT25" s="101"/>
      <c r="NIU25" s="101"/>
      <c r="NIV25" s="101"/>
      <c r="NIW25" s="101"/>
      <c r="NIX25" s="101"/>
      <c r="NIY25" s="101"/>
      <c r="NIZ25" s="101"/>
      <c r="NJA25" s="101"/>
      <c r="NJB25" s="101"/>
      <c r="NJC25" s="101"/>
      <c r="NJD25" s="101"/>
      <c r="NJE25" s="101"/>
      <c r="NJF25" s="101"/>
      <c r="NJG25" s="101"/>
      <c r="NJH25" s="101"/>
      <c r="NJI25" s="101"/>
      <c r="NJJ25" s="101"/>
      <c r="NJK25" s="101"/>
      <c r="NJL25" s="101"/>
      <c r="NJM25" s="101"/>
      <c r="NJN25" s="101"/>
      <c r="NJO25" s="101"/>
      <c r="NJP25" s="101"/>
      <c r="NJQ25" s="101"/>
      <c r="NJR25" s="101"/>
      <c r="NJS25" s="101"/>
      <c r="NJT25" s="101"/>
      <c r="NJU25" s="101"/>
      <c r="NJV25" s="101"/>
      <c r="NJW25" s="101"/>
      <c r="NJX25" s="101"/>
      <c r="NJY25" s="101"/>
      <c r="NJZ25" s="101"/>
      <c r="NKA25" s="101"/>
      <c r="NKB25" s="101"/>
      <c r="NKC25" s="101"/>
      <c r="NKD25" s="101"/>
      <c r="NKE25" s="101"/>
      <c r="NKF25" s="101"/>
      <c r="NKG25" s="101"/>
      <c r="NKH25" s="101"/>
      <c r="NKI25" s="101"/>
      <c r="NKJ25" s="101"/>
      <c r="NKK25" s="101"/>
      <c r="NKL25" s="101"/>
      <c r="NKM25" s="101"/>
      <c r="NKN25" s="101"/>
      <c r="NKO25" s="101"/>
      <c r="NKP25" s="101"/>
      <c r="NKQ25" s="101"/>
      <c r="NKR25" s="101"/>
      <c r="NKS25" s="101"/>
      <c r="NKT25" s="101"/>
      <c r="NKU25" s="101"/>
      <c r="NKV25" s="101"/>
      <c r="NKW25" s="101"/>
      <c r="NKX25" s="101"/>
      <c r="NKY25" s="101"/>
      <c r="NKZ25" s="101"/>
      <c r="NLA25" s="101"/>
      <c r="NLB25" s="101"/>
      <c r="NLC25" s="101"/>
      <c r="NLD25" s="101"/>
      <c r="NLE25" s="101"/>
      <c r="NLF25" s="101"/>
      <c r="NLG25" s="101"/>
      <c r="NLH25" s="101"/>
      <c r="NLI25" s="101"/>
      <c r="NLJ25" s="101"/>
      <c r="NLK25" s="101"/>
      <c r="NLL25" s="101"/>
      <c r="NLM25" s="101"/>
      <c r="NLN25" s="101"/>
      <c r="NLO25" s="101"/>
      <c r="NLP25" s="101"/>
      <c r="NLQ25" s="101"/>
      <c r="NLR25" s="101"/>
      <c r="NLS25" s="101"/>
      <c r="NLT25" s="101"/>
      <c r="NLU25" s="101"/>
      <c r="NLV25" s="101"/>
      <c r="NLW25" s="101"/>
      <c r="NLX25" s="101"/>
      <c r="NLY25" s="101"/>
      <c r="NLZ25" s="101"/>
      <c r="NMA25" s="101"/>
      <c r="NMB25" s="101"/>
      <c r="NMC25" s="101"/>
      <c r="NMD25" s="101"/>
      <c r="NME25" s="101"/>
      <c r="NMF25" s="101"/>
      <c r="NMG25" s="101"/>
      <c r="NMH25" s="101"/>
      <c r="NMI25" s="101"/>
      <c r="NMJ25" s="101"/>
      <c r="NMK25" s="101"/>
      <c r="NML25" s="101"/>
      <c r="NMM25" s="101"/>
      <c r="NMN25" s="101"/>
      <c r="NMO25" s="101"/>
      <c r="NMP25" s="101"/>
      <c r="NMQ25" s="101"/>
      <c r="NMR25" s="101"/>
      <c r="NMS25" s="101"/>
      <c r="NMT25" s="101"/>
      <c r="NMU25" s="101"/>
      <c r="NMV25" s="101"/>
      <c r="NMW25" s="101"/>
      <c r="NMX25" s="101"/>
      <c r="NMY25" s="101"/>
      <c r="NMZ25" s="101"/>
      <c r="NNA25" s="101"/>
      <c r="NNB25" s="101"/>
      <c r="NNC25" s="101"/>
      <c r="NND25" s="101"/>
      <c r="NNE25" s="101"/>
      <c r="NNF25" s="101"/>
      <c r="NNG25" s="101"/>
      <c r="NNH25" s="101"/>
      <c r="NNI25" s="101"/>
      <c r="NNJ25" s="101"/>
      <c r="NNK25" s="101"/>
      <c r="NNL25" s="101"/>
      <c r="NNM25" s="101"/>
      <c r="NNN25" s="101"/>
      <c r="NNO25" s="101"/>
      <c r="NNP25" s="101"/>
      <c r="NNQ25" s="101"/>
      <c r="NNR25" s="101"/>
      <c r="NNS25" s="101"/>
      <c r="NNT25" s="101"/>
      <c r="NNU25" s="101"/>
      <c r="NNV25" s="101"/>
      <c r="NNW25" s="101"/>
      <c r="NNX25" s="101"/>
      <c r="NNY25" s="101"/>
      <c r="NNZ25" s="101"/>
      <c r="NOA25" s="101"/>
      <c r="NOB25" s="101"/>
      <c r="NOC25" s="101"/>
      <c r="NOD25" s="101"/>
      <c r="NOE25" s="101"/>
      <c r="NOF25" s="101"/>
      <c r="NOG25" s="101"/>
      <c r="NOH25" s="101"/>
      <c r="NOI25" s="101"/>
      <c r="NOJ25" s="101"/>
      <c r="NOK25" s="101"/>
      <c r="NOL25" s="101"/>
      <c r="NOM25" s="101"/>
      <c r="NON25" s="101"/>
      <c r="NOO25" s="101"/>
      <c r="NOP25" s="101"/>
      <c r="NOQ25" s="101"/>
      <c r="NOR25" s="101"/>
      <c r="NOS25" s="101"/>
      <c r="NOT25" s="101"/>
      <c r="NOU25" s="101"/>
      <c r="NOV25" s="101"/>
      <c r="NOW25" s="101"/>
      <c r="NOX25" s="101"/>
      <c r="NOY25" s="101"/>
      <c r="NOZ25" s="101"/>
      <c r="NPA25" s="101"/>
      <c r="NPB25" s="101"/>
      <c r="NPC25" s="101"/>
      <c r="NPD25" s="101"/>
      <c r="NPE25" s="101"/>
      <c r="NPF25" s="101"/>
      <c r="NPG25" s="101"/>
      <c r="NPH25" s="101"/>
      <c r="NPI25" s="101"/>
      <c r="NPJ25" s="101"/>
      <c r="NPK25" s="101"/>
      <c r="NPL25" s="101"/>
      <c r="NPM25" s="101"/>
      <c r="NPN25" s="101"/>
      <c r="NPO25" s="101"/>
      <c r="NPP25" s="101"/>
      <c r="NPQ25" s="101"/>
      <c r="NPR25" s="101"/>
      <c r="NPS25" s="101"/>
      <c r="NPT25" s="101"/>
      <c r="NPU25" s="101"/>
      <c r="NPV25" s="101"/>
      <c r="NPW25" s="101"/>
      <c r="NPX25" s="101"/>
      <c r="NPY25" s="101"/>
      <c r="NPZ25" s="101"/>
      <c r="NQA25" s="101"/>
      <c r="NQB25" s="101"/>
      <c r="NQC25" s="101"/>
      <c r="NQD25" s="101"/>
      <c r="NQE25" s="101"/>
      <c r="NQF25" s="101"/>
      <c r="NQG25" s="101"/>
      <c r="NQH25" s="101"/>
      <c r="NQI25" s="101"/>
      <c r="NQJ25" s="101"/>
      <c r="NQK25" s="101"/>
      <c r="NQL25" s="101"/>
      <c r="NQM25" s="101"/>
      <c r="NQN25" s="101"/>
      <c r="NQO25" s="101"/>
      <c r="NQP25" s="101"/>
      <c r="NQQ25" s="101"/>
      <c r="NQR25" s="101"/>
      <c r="NQS25" s="101"/>
      <c r="NQT25" s="101"/>
      <c r="NQU25" s="101"/>
      <c r="NQV25" s="101"/>
      <c r="NQW25" s="101"/>
      <c r="NQX25" s="101"/>
      <c r="NQY25" s="101"/>
      <c r="NQZ25" s="101"/>
      <c r="NRA25" s="101"/>
      <c r="NRB25" s="101"/>
      <c r="NRC25" s="101"/>
      <c r="NRD25" s="101"/>
      <c r="NRE25" s="101"/>
      <c r="NRF25" s="101"/>
      <c r="NRG25" s="101"/>
      <c r="NRH25" s="101"/>
      <c r="NRI25" s="101"/>
      <c r="NRJ25" s="101"/>
      <c r="NRK25" s="101"/>
      <c r="NRL25" s="101"/>
      <c r="NRM25" s="101"/>
      <c r="NRN25" s="101"/>
      <c r="NRO25" s="101"/>
      <c r="NRP25" s="101"/>
      <c r="NRQ25" s="101"/>
      <c r="NRR25" s="101"/>
      <c r="NRS25" s="101"/>
      <c r="NRT25" s="101"/>
      <c r="NRU25" s="101"/>
      <c r="NRV25" s="101"/>
      <c r="NRW25" s="101"/>
      <c r="NRX25" s="101"/>
      <c r="NRY25" s="101"/>
      <c r="NRZ25" s="101"/>
      <c r="NSA25" s="101"/>
      <c r="NSB25" s="101"/>
      <c r="NSC25" s="101"/>
      <c r="NSD25" s="101"/>
      <c r="NSE25" s="101"/>
      <c r="NSF25" s="101"/>
      <c r="NSG25" s="101"/>
      <c r="NSH25" s="101"/>
      <c r="NSI25" s="101"/>
      <c r="NSJ25" s="101"/>
      <c r="NSK25" s="101"/>
      <c r="NSL25" s="101"/>
      <c r="NSM25" s="101"/>
      <c r="NSN25" s="101"/>
      <c r="NSO25" s="101"/>
      <c r="NSP25" s="101"/>
      <c r="NSQ25" s="101"/>
      <c r="NSR25" s="101"/>
      <c r="NSS25" s="101"/>
      <c r="NST25" s="101"/>
      <c r="NSU25" s="101"/>
      <c r="NSV25" s="101"/>
      <c r="NSW25" s="101"/>
      <c r="NSX25" s="101"/>
      <c r="NSY25" s="101"/>
      <c r="NSZ25" s="101"/>
      <c r="NTA25" s="101"/>
      <c r="NTB25" s="101"/>
      <c r="NTC25" s="101"/>
      <c r="NTD25" s="101"/>
      <c r="NTE25" s="101"/>
      <c r="NTF25" s="101"/>
      <c r="NTG25" s="101"/>
      <c r="NTH25" s="101"/>
      <c r="NTI25" s="101"/>
      <c r="NTJ25" s="101"/>
      <c r="NTK25" s="101"/>
      <c r="NTL25" s="101"/>
      <c r="NTM25" s="101"/>
      <c r="NTN25" s="101"/>
      <c r="NTO25" s="101"/>
      <c r="NTP25" s="101"/>
      <c r="NTQ25" s="101"/>
      <c r="NTR25" s="101"/>
      <c r="NTS25" s="101"/>
      <c r="NTT25" s="101"/>
      <c r="NTU25" s="101"/>
      <c r="NTV25" s="101"/>
      <c r="NTW25" s="101"/>
      <c r="NTX25" s="101"/>
      <c r="NTY25" s="101"/>
      <c r="NTZ25" s="101"/>
      <c r="NUA25" s="101"/>
      <c r="NUB25" s="101"/>
      <c r="NUC25" s="101"/>
      <c r="NUD25" s="101"/>
      <c r="NUE25" s="101"/>
      <c r="NUF25" s="101"/>
      <c r="NUG25" s="101"/>
      <c r="NUH25" s="101"/>
      <c r="NUI25" s="101"/>
      <c r="NUJ25" s="101"/>
      <c r="NUK25" s="101"/>
      <c r="NUL25" s="101"/>
      <c r="NUM25" s="101"/>
      <c r="NUN25" s="101"/>
      <c r="NUO25" s="101"/>
      <c r="NUP25" s="101"/>
      <c r="NUQ25" s="101"/>
      <c r="NUR25" s="101"/>
      <c r="NUS25" s="101"/>
      <c r="NUT25" s="101"/>
      <c r="NUU25" s="101"/>
      <c r="NUV25" s="101"/>
      <c r="NUW25" s="101"/>
      <c r="NUX25" s="101"/>
      <c r="NUY25" s="101"/>
      <c r="NUZ25" s="101"/>
      <c r="NVA25" s="101"/>
      <c r="NVB25" s="101"/>
      <c r="NVC25" s="101"/>
      <c r="NVD25" s="101"/>
      <c r="NVE25" s="101"/>
      <c r="NVF25" s="101"/>
      <c r="NVG25" s="101"/>
      <c r="NVH25" s="101"/>
      <c r="NVI25" s="101"/>
      <c r="NVJ25" s="101"/>
      <c r="NVK25" s="101"/>
      <c r="NVL25" s="101"/>
      <c r="NVM25" s="101"/>
      <c r="NVN25" s="101"/>
      <c r="NVO25" s="101"/>
      <c r="NVP25" s="101"/>
      <c r="NVQ25" s="101"/>
      <c r="NVR25" s="101"/>
      <c r="NVS25" s="101"/>
      <c r="NVT25" s="101"/>
      <c r="NVU25" s="101"/>
      <c r="NVV25" s="101"/>
      <c r="NVW25" s="101"/>
      <c r="NVX25" s="101"/>
      <c r="NVY25" s="101"/>
      <c r="NVZ25" s="101"/>
      <c r="NWA25" s="101"/>
      <c r="NWB25" s="101"/>
      <c r="NWC25" s="101"/>
      <c r="NWD25" s="101"/>
      <c r="NWE25" s="101"/>
      <c r="NWF25" s="101"/>
      <c r="NWG25" s="101"/>
      <c r="NWH25" s="101"/>
      <c r="NWI25" s="101"/>
      <c r="NWJ25" s="101"/>
      <c r="NWK25" s="101"/>
      <c r="NWL25" s="101"/>
      <c r="NWM25" s="101"/>
      <c r="NWN25" s="101"/>
      <c r="NWO25" s="101"/>
      <c r="NWP25" s="101"/>
      <c r="NWQ25" s="101"/>
      <c r="NWR25" s="101"/>
      <c r="NWS25" s="101"/>
      <c r="NWT25" s="101"/>
      <c r="NWU25" s="101"/>
      <c r="NWV25" s="101"/>
      <c r="NWW25" s="101"/>
      <c r="NWX25" s="101"/>
      <c r="NWY25" s="101"/>
      <c r="NWZ25" s="101"/>
      <c r="NXA25" s="101"/>
      <c r="NXB25" s="101"/>
      <c r="NXC25" s="101"/>
      <c r="NXD25" s="101"/>
      <c r="NXE25" s="101"/>
      <c r="NXF25" s="101"/>
      <c r="NXG25" s="101"/>
      <c r="NXH25" s="101"/>
      <c r="NXI25" s="101"/>
      <c r="NXJ25" s="101"/>
      <c r="NXK25" s="101"/>
      <c r="NXL25" s="101"/>
      <c r="NXM25" s="101"/>
      <c r="NXN25" s="101"/>
      <c r="NXO25" s="101"/>
      <c r="NXP25" s="101"/>
      <c r="NXQ25" s="101"/>
      <c r="NXR25" s="101"/>
      <c r="NXS25" s="101"/>
      <c r="NXT25" s="101"/>
      <c r="NXU25" s="101"/>
      <c r="NXV25" s="101"/>
      <c r="NXW25" s="101"/>
      <c r="NXX25" s="101"/>
      <c r="NXY25" s="101"/>
      <c r="NXZ25" s="101"/>
      <c r="NYA25" s="101"/>
      <c r="NYB25" s="101"/>
      <c r="NYC25" s="101"/>
      <c r="NYD25" s="101"/>
      <c r="NYE25" s="101"/>
      <c r="NYF25" s="101"/>
      <c r="NYG25" s="101"/>
      <c r="NYH25" s="101"/>
      <c r="NYI25" s="101"/>
      <c r="NYJ25" s="101"/>
      <c r="NYK25" s="101"/>
      <c r="NYL25" s="101"/>
      <c r="NYM25" s="101"/>
      <c r="NYN25" s="101"/>
      <c r="NYO25" s="101"/>
      <c r="NYP25" s="101"/>
      <c r="NYQ25" s="101"/>
      <c r="NYR25" s="101"/>
      <c r="NYS25" s="101"/>
      <c r="NYT25" s="101"/>
      <c r="NYU25" s="101"/>
      <c r="NYV25" s="101"/>
      <c r="NYW25" s="101"/>
      <c r="NYX25" s="101"/>
      <c r="NYY25" s="101"/>
      <c r="NYZ25" s="101"/>
      <c r="NZA25" s="101"/>
      <c r="NZB25" s="101"/>
      <c r="NZC25" s="101"/>
      <c r="NZD25" s="101"/>
      <c r="NZE25" s="101"/>
      <c r="NZF25" s="101"/>
      <c r="NZG25" s="101"/>
      <c r="NZH25" s="101"/>
      <c r="NZI25" s="101"/>
      <c r="NZJ25" s="101"/>
      <c r="NZK25" s="101"/>
      <c r="NZL25" s="101"/>
      <c r="NZM25" s="101"/>
      <c r="NZN25" s="101"/>
      <c r="NZO25" s="101"/>
      <c r="NZP25" s="101"/>
      <c r="NZQ25" s="101"/>
      <c r="NZR25" s="101"/>
      <c r="NZS25" s="101"/>
      <c r="NZT25" s="101"/>
      <c r="NZU25" s="101"/>
      <c r="NZV25" s="101"/>
      <c r="NZW25" s="101"/>
      <c r="NZX25" s="101"/>
      <c r="NZY25" s="101"/>
      <c r="NZZ25" s="101"/>
      <c r="OAA25" s="101"/>
      <c r="OAB25" s="101"/>
      <c r="OAC25" s="101"/>
      <c r="OAD25" s="101"/>
      <c r="OAE25" s="101"/>
      <c r="OAF25" s="101"/>
      <c r="OAG25" s="101"/>
      <c r="OAH25" s="101"/>
      <c r="OAI25" s="101"/>
      <c r="OAJ25" s="101"/>
      <c r="OAK25" s="101"/>
      <c r="OAL25" s="101"/>
      <c r="OAM25" s="101"/>
      <c r="OAN25" s="101"/>
      <c r="OAO25" s="101"/>
      <c r="OAP25" s="101"/>
      <c r="OAQ25" s="101"/>
      <c r="OAR25" s="101"/>
      <c r="OAS25" s="101"/>
      <c r="OAT25" s="101"/>
      <c r="OAU25" s="101"/>
      <c r="OAV25" s="101"/>
      <c r="OAW25" s="101"/>
      <c r="OAX25" s="101"/>
      <c r="OAY25" s="101"/>
      <c r="OAZ25" s="101"/>
      <c r="OBA25" s="101"/>
      <c r="OBB25" s="101"/>
      <c r="OBC25" s="101"/>
      <c r="OBD25" s="101"/>
      <c r="OBE25" s="101"/>
      <c r="OBF25" s="101"/>
      <c r="OBG25" s="101"/>
      <c r="OBH25" s="101"/>
      <c r="OBI25" s="101"/>
      <c r="OBJ25" s="101"/>
      <c r="OBK25" s="101"/>
      <c r="OBL25" s="101"/>
      <c r="OBM25" s="101"/>
      <c r="OBN25" s="101"/>
      <c r="OBO25" s="101"/>
      <c r="OBP25" s="101"/>
      <c r="OBQ25" s="101"/>
      <c r="OBR25" s="101"/>
      <c r="OBS25" s="101"/>
      <c r="OBT25" s="101"/>
      <c r="OBU25" s="101"/>
      <c r="OBV25" s="101"/>
      <c r="OBW25" s="101"/>
      <c r="OBX25" s="101"/>
      <c r="OBY25" s="101"/>
      <c r="OBZ25" s="101"/>
      <c r="OCA25" s="101"/>
      <c r="OCB25" s="101"/>
      <c r="OCC25" s="101"/>
      <c r="OCD25" s="101"/>
      <c r="OCE25" s="101"/>
      <c r="OCF25" s="101"/>
      <c r="OCG25" s="101"/>
      <c r="OCH25" s="101"/>
      <c r="OCI25" s="101"/>
      <c r="OCJ25" s="101"/>
      <c r="OCK25" s="101"/>
      <c r="OCL25" s="101"/>
      <c r="OCM25" s="101"/>
      <c r="OCN25" s="101"/>
      <c r="OCO25" s="101"/>
      <c r="OCP25" s="101"/>
      <c r="OCQ25" s="101"/>
      <c r="OCR25" s="101"/>
      <c r="OCS25" s="101"/>
      <c r="OCT25" s="101"/>
      <c r="OCU25" s="101"/>
      <c r="OCV25" s="101"/>
      <c r="OCW25" s="101"/>
      <c r="OCX25" s="101"/>
      <c r="OCY25" s="101"/>
      <c r="OCZ25" s="101"/>
      <c r="ODA25" s="101"/>
      <c r="ODB25" s="101"/>
      <c r="ODC25" s="101"/>
      <c r="ODD25" s="101"/>
      <c r="ODE25" s="101"/>
      <c r="ODF25" s="101"/>
      <c r="ODG25" s="101"/>
      <c r="ODH25" s="101"/>
      <c r="ODI25" s="101"/>
      <c r="ODJ25" s="101"/>
      <c r="ODK25" s="101"/>
      <c r="ODL25" s="101"/>
      <c r="ODM25" s="101"/>
      <c r="ODN25" s="101"/>
      <c r="ODO25" s="101"/>
      <c r="ODP25" s="101"/>
      <c r="ODQ25" s="101"/>
      <c r="ODR25" s="101"/>
      <c r="ODS25" s="101"/>
      <c r="ODT25" s="101"/>
      <c r="ODU25" s="101"/>
      <c r="ODV25" s="101"/>
      <c r="ODW25" s="101"/>
      <c r="ODX25" s="101"/>
      <c r="ODY25" s="101"/>
      <c r="ODZ25" s="101"/>
      <c r="OEA25" s="101"/>
      <c r="OEB25" s="101"/>
      <c r="OEC25" s="101"/>
      <c r="OED25" s="101"/>
      <c r="OEE25" s="101"/>
      <c r="OEF25" s="101"/>
      <c r="OEG25" s="101"/>
      <c r="OEH25" s="101"/>
      <c r="OEI25" s="101"/>
      <c r="OEJ25" s="101"/>
      <c r="OEK25" s="101"/>
      <c r="OEL25" s="101"/>
      <c r="OEM25" s="101"/>
      <c r="OEN25" s="101"/>
      <c r="OEO25" s="101"/>
      <c r="OEP25" s="101"/>
      <c r="OEQ25" s="101"/>
      <c r="OER25" s="101"/>
      <c r="OES25" s="101"/>
      <c r="OET25" s="101"/>
      <c r="OEU25" s="101"/>
      <c r="OEV25" s="101"/>
      <c r="OEW25" s="101"/>
      <c r="OEX25" s="101"/>
      <c r="OEY25" s="101"/>
      <c r="OEZ25" s="101"/>
      <c r="OFA25" s="101"/>
      <c r="OFB25" s="101"/>
      <c r="OFC25" s="101"/>
      <c r="OFD25" s="101"/>
      <c r="OFE25" s="101"/>
      <c r="OFF25" s="101"/>
      <c r="OFG25" s="101"/>
      <c r="OFH25" s="101"/>
      <c r="OFI25" s="101"/>
      <c r="OFJ25" s="101"/>
      <c r="OFK25" s="101"/>
      <c r="OFL25" s="101"/>
      <c r="OFM25" s="101"/>
      <c r="OFN25" s="101"/>
      <c r="OFO25" s="101"/>
      <c r="OFP25" s="101"/>
      <c r="OFQ25" s="101"/>
      <c r="OFR25" s="101"/>
      <c r="OFS25" s="101"/>
      <c r="OFT25" s="101"/>
      <c r="OFU25" s="101"/>
      <c r="OFV25" s="101"/>
      <c r="OFW25" s="101"/>
      <c r="OFX25" s="101"/>
      <c r="OFY25" s="101"/>
      <c r="OFZ25" s="101"/>
      <c r="OGA25" s="101"/>
      <c r="OGB25" s="101"/>
      <c r="OGC25" s="101"/>
      <c r="OGD25" s="101"/>
      <c r="OGE25" s="101"/>
      <c r="OGF25" s="101"/>
      <c r="OGG25" s="101"/>
      <c r="OGH25" s="101"/>
      <c r="OGI25" s="101"/>
      <c r="OGJ25" s="101"/>
      <c r="OGK25" s="101"/>
      <c r="OGL25" s="101"/>
      <c r="OGM25" s="101"/>
      <c r="OGN25" s="101"/>
      <c r="OGO25" s="101"/>
      <c r="OGP25" s="101"/>
      <c r="OGQ25" s="101"/>
      <c r="OGR25" s="101"/>
      <c r="OGS25" s="101"/>
      <c r="OGT25" s="101"/>
      <c r="OGU25" s="101"/>
      <c r="OGV25" s="101"/>
      <c r="OGW25" s="101"/>
      <c r="OGX25" s="101"/>
      <c r="OGY25" s="101"/>
      <c r="OGZ25" s="101"/>
      <c r="OHA25" s="101"/>
      <c r="OHB25" s="101"/>
      <c r="OHC25" s="101"/>
      <c r="OHD25" s="101"/>
      <c r="OHE25" s="101"/>
      <c r="OHF25" s="101"/>
      <c r="OHG25" s="101"/>
      <c r="OHH25" s="101"/>
      <c r="OHI25" s="101"/>
      <c r="OHJ25" s="101"/>
      <c r="OHK25" s="101"/>
      <c r="OHL25" s="101"/>
      <c r="OHM25" s="101"/>
      <c r="OHN25" s="101"/>
      <c r="OHO25" s="101"/>
      <c r="OHP25" s="101"/>
      <c r="OHQ25" s="101"/>
      <c r="OHR25" s="101"/>
      <c r="OHS25" s="101"/>
      <c r="OHT25" s="101"/>
      <c r="OHU25" s="101"/>
      <c r="OHV25" s="101"/>
      <c r="OHW25" s="101"/>
      <c r="OHX25" s="101"/>
      <c r="OHY25" s="101"/>
      <c r="OHZ25" s="101"/>
      <c r="OIA25" s="101"/>
      <c r="OIB25" s="101"/>
      <c r="OIC25" s="101"/>
      <c r="OID25" s="101"/>
      <c r="OIE25" s="101"/>
      <c r="OIF25" s="101"/>
      <c r="OIG25" s="101"/>
      <c r="OIH25" s="101"/>
      <c r="OII25" s="101"/>
      <c r="OIJ25" s="101"/>
      <c r="OIK25" s="101"/>
      <c r="OIL25" s="101"/>
      <c r="OIM25" s="101"/>
      <c r="OIN25" s="101"/>
      <c r="OIO25" s="101"/>
      <c r="OIP25" s="101"/>
      <c r="OIQ25" s="101"/>
      <c r="OIR25" s="101"/>
      <c r="OIS25" s="101"/>
      <c r="OIT25" s="101"/>
      <c r="OIU25" s="101"/>
      <c r="OIV25" s="101"/>
      <c r="OIW25" s="101"/>
      <c r="OIX25" s="101"/>
      <c r="OIY25" s="101"/>
      <c r="OIZ25" s="101"/>
      <c r="OJA25" s="101"/>
      <c r="OJB25" s="101"/>
      <c r="OJC25" s="101"/>
      <c r="OJD25" s="101"/>
      <c r="OJE25" s="101"/>
      <c r="OJF25" s="101"/>
      <c r="OJG25" s="101"/>
      <c r="OJH25" s="101"/>
      <c r="OJI25" s="101"/>
      <c r="OJJ25" s="101"/>
      <c r="OJK25" s="101"/>
      <c r="OJL25" s="101"/>
      <c r="OJM25" s="101"/>
      <c r="OJN25" s="101"/>
      <c r="OJO25" s="101"/>
      <c r="OJP25" s="101"/>
      <c r="OJQ25" s="101"/>
      <c r="OJR25" s="101"/>
      <c r="OJS25" s="101"/>
      <c r="OJT25" s="101"/>
      <c r="OJU25" s="101"/>
      <c r="OJV25" s="101"/>
      <c r="OJW25" s="101"/>
      <c r="OJX25" s="101"/>
      <c r="OJY25" s="101"/>
      <c r="OJZ25" s="101"/>
      <c r="OKA25" s="101"/>
      <c r="OKB25" s="101"/>
      <c r="OKC25" s="101"/>
      <c r="OKD25" s="101"/>
      <c r="OKE25" s="101"/>
      <c r="OKF25" s="101"/>
      <c r="OKG25" s="101"/>
      <c r="OKH25" s="101"/>
      <c r="OKI25" s="101"/>
      <c r="OKJ25" s="101"/>
      <c r="OKK25" s="101"/>
      <c r="OKL25" s="101"/>
      <c r="OKM25" s="101"/>
      <c r="OKN25" s="101"/>
      <c r="OKO25" s="101"/>
      <c r="OKP25" s="101"/>
      <c r="OKQ25" s="101"/>
      <c r="OKR25" s="101"/>
      <c r="OKS25" s="101"/>
      <c r="OKT25" s="101"/>
      <c r="OKU25" s="101"/>
      <c r="OKV25" s="101"/>
      <c r="OKW25" s="101"/>
      <c r="OKX25" s="101"/>
      <c r="OKY25" s="101"/>
      <c r="OKZ25" s="101"/>
      <c r="OLA25" s="101"/>
      <c r="OLB25" s="101"/>
      <c r="OLC25" s="101"/>
      <c r="OLD25" s="101"/>
      <c r="OLE25" s="101"/>
      <c r="OLF25" s="101"/>
      <c r="OLG25" s="101"/>
      <c r="OLH25" s="101"/>
      <c r="OLI25" s="101"/>
      <c r="OLJ25" s="101"/>
      <c r="OLK25" s="101"/>
      <c r="OLL25" s="101"/>
      <c r="OLM25" s="101"/>
      <c r="OLN25" s="101"/>
      <c r="OLO25" s="101"/>
      <c r="OLP25" s="101"/>
      <c r="OLQ25" s="101"/>
      <c r="OLR25" s="101"/>
      <c r="OLS25" s="101"/>
      <c r="OLT25" s="101"/>
      <c r="OLU25" s="101"/>
      <c r="OLV25" s="101"/>
      <c r="OLW25" s="101"/>
      <c r="OLX25" s="101"/>
      <c r="OLY25" s="101"/>
      <c r="OLZ25" s="101"/>
      <c r="OMA25" s="101"/>
      <c r="OMB25" s="101"/>
      <c r="OMC25" s="101"/>
      <c r="OMD25" s="101"/>
      <c r="OME25" s="101"/>
      <c r="OMF25" s="101"/>
      <c r="OMG25" s="101"/>
      <c r="OMH25" s="101"/>
      <c r="OMI25" s="101"/>
      <c r="OMJ25" s="101"/>
      <c r="OMK25" s="101"/>
      <c r="OML25" s="101"/>
      <c r="OMM25" s="101"/>
      <c r="OMN25" s="101"/>
      <c r="OMO25" s="101"/>
      <c r="OMP25" s="101"/>
      <c r="OMQ25" s="101"/>
      <c r="OMR25" s="101"/>
      <c r="OMS25" s="101"/>
      <c r="OMT25" s="101"/>
      <c r="OMU25" s="101"/>
      <c r="OMV25" s="101"/>
      <c r="OMW25" s="101"/>
      <c r="OMX25" s="101"/>
      <c r="OMY25" s="101"/>
      <c r="OMZ25" s="101"/>
      <c r="ONA25" s="101"/>
      <c r="ONB25" s="101"/>
      <c r="ONC25" s="101"/>
      <c r="OND25" s="101"/>
      <c r="ONE25" s="101"/>
      <c r="ONF25" s="101"/>
      <c r="ONG25" s="101"/>
      <c r="ONH25" s="101"/>
      <c r="ONI25" s="101"/>
      <c r="ONJ25" s="101"/>
      <c r="ONK25" s="101"/>
      <c r="ONL25" s="101"/>
      <c r="ONM25" s="101"/>
      <c r="ONN25" s="101"/>
      <c r="ONO25" s="101"/>
      <c r="ONP25" s="101"/>
      <c r="ONQ25" s="101"/>
      <c r="ONR25" s="101"/>
      <c r="ONS25" s="101"/>
      <c r="ONT25" s="101"/>
      <c r="ONU25" s="101"/>
      <c r="ONV25" s="101"/>
      <c r="ONW25" s="101"/>
      <c r="ONX25" s="101"/>
      <c r="ONY25" s="101"/>
      <c r="ONZ25" s="101"/>
      <c r="OOA25" s="101"/>
      <c r="OOB25" s="101"/>
      <c r="OOC25" s="101"/>
      <c r="OOD25" s="101"/>
      <c r="OOE25" s="101"/>
      <c r="OOF25" s="101"/>
      <c r="OOG25" s="101"/>
      <c r="OOH25" s="101"/>
      <c r="OOI25" s="101"/>
      <c r="OOJ25" s="101"/>
      <c r="OOK25" s="101"/>
      <c r="OOL25" s="101"/>
      <c r="OOM25" s="101"/>
      <c r="OON25" s="101"/>
      <c r="OOO25" s="101"/>
      <c r="OOP25" s="101"/>
      <c r="OOQ25" s="101"/>
      <c r="OOR25" s="101"/>
      <c r="OOS25" s="101"/>
      <c r="OOT25" s="101"/>
      <c r="OOU25" s="101"/>
      <c r="OOV25" s="101"/>
      <c r="OOW25" s="101"/>
      <c r="OOX25" s="101"/>
      <c r="OOY25" s="101"/>
      <c r="OOZ25" s="101"/>
      <c r="OPA25" s="101"/>
      <c r="OPB25" s="101"/>
      <c r="OPC25" s="101"/>
      <c r="OPD25" s="101"/>
      <c r="OPE25" s="101"/>
      <c r="OPF25" s="101"/>
      <c r="OPG25" s="101"/>
      <c r="OPH25" s="101"/>
      <c r="OPI25" s="101"/>
      <c r="OPJ25" s="101"/>
      <c r="OPK25" s="101"/>
      <c r="OPL25" s="101"/>
      <c r="OPM25" s="101"/>
      <c r="OPN25" s="101"/>
      <c r="OPO25" s="101"/>
      <c r="OPP25" s="101"/>
      <c r="OPQ25" s="101"/>
      <c r="OPR25" s="101"/>
      <c r="OPS25" s="101"/>
      <c r="OPT25" s="101"/>
      <c r="OPU25" s="101"/>
      <c r="OPV25" s="101"/>
      <c r="OPW25" s="101"/>
      <c r="OPX25" s="101"/>
      <c r="OPY25" s="101"/>
      <c r="OPZ25" s="101"/>
      <c r="OQA25" s="101"/>
      <c r="OQB25" s="101"/>
      <c r="OQC25" s="101"/>
      <c r="OQD25" s="101"/>
      <c r="OQE25" s="101"/>
      <c r="OQF25" s="101"/>
      <c r="OQG25" s="101"/>
      <c r="OQH25" s="101"/>
      <c r="OQI25" s="101"/>
      <c r="OQJ25" s="101"/>
      <c r="OQK25" s="101"/>
      <c r="OQL25" s="101"/>
      <c r="OQM25" s="101"/>
      <c r="OQN25" s="101"/>
      <c r="OQO25" s="101"/>
      <c r="OQP25" s="101"/>
      <c r="OQQ25" s="101"/>
      <c r="OQR25" s="101"/>
      <c r="OQS25" s="101"/>
      <c r="OQT25" s="101"/>
      <c r="OQU25" s="101"/>
      <c r="OQV25" s="101"/>
      <c r="OQW25" s="101"/>
      <c r="OQX25" s="101"/>
      <c r="OQY25" s="101"/>
      <c r="OQZ25" s="101"/>
      <c r="ORA25" s="101"/>
      <c r="ORB25" s="101"/>
      <c r="ORC25" s="101"/>
      <c r="ORD25" s="101"/>
      <c r="ORE25" s="101"/>
      <c r="ORF25" s="101"/>
      <c r="ORG25" s="101"/>
      <c r="ORH25" s="101"/>
      <c r="ORI25" s="101"/>
      <c r="ORJ25" s="101"/>
      <c r="ORK25" s="101"/>
      <c r="ORL25" s="101"/>
      <c r="ORM25" s="101"/>
      <c r="ORN25" s="101"/>
      <c r="ORO25" s="101"/>
      <c r="ORP25" s="101"/>
      <c r="ORQ25" s="101"/>
      <c r="ORR25" s="101"/>
      <c r="ORS25" s="101"/>
      <c r="ORT25" s="101"/>
      <c r="ORU25" s="101"/>
      <c r="ORV25" s="101"/>
      <c r="ORW25" s="101"/>
      <c r="ORX25" s="101"/>
      <c r="ORY25" s="101"/>
      <c r="ORZ25" s="101"/>
      <c r="OSA25" s="101"/>
      <c r="OSB25" s="101"/>
      <c r="OSC25" s="101"/>
      <c r="OSD25" s="101"/>
      <c r="OSE25" s="101"/>
      <c r="OSF25" s="101"/>
      <c r="OSG25" s="101"/>
      <c r="OSH25" s="101"/>
      <c r="OSI25" s="101"/>
      <c r="OSJ25" s="101"/>
      <c r="OSK25" s="101"/>
      <c r="OSL25" s="101"/>
      <c r="OSM25" s="101"/>
      <c r="OSN25" s="101"/>
      <c r="OSO25" s="101"/>
      <c r="OSP25" s="101"/>
      <c r="OSQ25" s="101"/>
      <c r="OSR25" s="101"/>
      <c r="OSS25" s="101"/>
      <c r="OST25" s="101"/>
      <c r="OSU25" s="101"/>
      <c r="OSV25" s="101"/>
      <c r="OSW25" s="101"/>
      <c r="OSX25" s="101"/>
      <c r="OSY25" s="101"/>
      <c r="OSZ25" s="101"/>
      <c r="OTA25" s="101"/>
      <c r="OTB25" s="101"/>
      <c r="OTC25" s="101"/>
      <c r="OTD25" s="101"/>
      <c r="OTE25" s="101"/>
      <c r="OTF25" s="101"/>
      <c r="OTG25" s="101"/>
      <c r="OTH25" s="101"/>
      <c r="OTI25" s="101"/>
      <c r="OTJ25" s="101"/>
      <c r="OTK25" s="101"/>
      <c r="OTL25" s="101"/>
      <c r="OTM25" s="101"/>
      <c r="OTN25" s="101"/>
      <c r="OTO25" s="101"/>
      <c r="OTP25" s="101"/>
      <c r="OTQ25" s="101"/>
      <c r="OTR25" s="101"/>
      <c r="OTS25" s="101"/>
      <c r="OTT25" s="101"/>
      <c r="OTU25" s="101"/>
      <c r="OTV25" s="101"/>
      <c r="OTW25" s="101"/>
      <c r="OTX25" s="101"/>
      <c r="OTY25" s="101"/>
      <c r="OTZ25" s="101"/>
      <c r="OUA25" s="101"/>
      <c r="OUB25" s="101"/>
      <c r="OUC25" s="101"/>
      <c r="OUD25" s="101"/>
      <c r="OUE25" s="101"/>
      <c r="OUF25" s="101"/>
      <c r="OUG25" s="101"/>
      <c r="OUH25" s="101"/>
      <c r="OUI25" s="101"/>
      <c r="OUJ25" s="101"/>
      <c r="OUK25" s="101"/>
      <c r="OUL25" s="101"/>
      <c r="OUM25" s="101"/>
      <c r="OUN25" s="101"/>
      <c r="OUO25" s="101"/>
      <c r="OUP25" s="101"/>
      <c r="OUQ25" s="101"/>
      <c r="OUR25" s="101"/>
      <c r="OUS25" s="101"/>
      <c r="OUT25" s="101"/>
      <c r="OUU25" s="101"/>
      <c r="OUV25" s="101"/>
      <c r="OUW25" s="101"/>
      <c r="OUX25" s="101"/>
      <c r="OUY25" s="101"/>
      <c r="OUZ25" s="101"/>
      <c r="OVA25" s="101"/>
      <c r="OVB25" s="101"/>
      <c r="OVC25" s="101"/>
      <c r="OVD25" s="101"/>
      <c r="OVE25" s="101"/>
      <c r="OVF25" s="101"/>
      <c r="OVG25" s="101"/>
      <c r="OVH25" s="101"/>
      <c r="OVI25" s="101"/>
      <c r="OVJ25" s="101"/>
      <c r="OVK25" s="101"/>
      <c r="OVL25" s="101"/>
      <c r="OVM25" s="101"/>
      <c r="OVN25" s="101"/>
      <c r="OVO25" s="101"/>
      <c r="OVP25" s="101"/>
      <c r="OVQ25" s="101"/>
      <c r="OVR25" s="101"/>
      <c r="OVS25" s="101"/>
      <c r="OVT25" s="101"/>
      <c r="OVU25" s="101"/>
      <c r="OVV25" s="101"/>
      <c r="OVW25" s="101"/>
      <c r="OVX25" s="101"/>
      <c r="OVY25" s="101"/>
      <c r="OVZ25" s="101"/>
      <c r="OWA25" s="101"/>
      <c r="OWB25" s="101"/>
      <c r="OWC25" s="101"/>
      <c r="OWD25" s="101"/>
      <c r="OWE25" s="101"/>
      <c r="OWF25" s="101"/>
      <c r="OWG25" s="101"/>
      <c r="OWH25" s="101"/>
      <c r="OWI25" s="101"/>
      <c r="OWJ25" s="101"/>
      <c r="OWK25" s="101"/>
      <c r="OWL25" s="101"/>
      <c r="OWM25" s="101"/>
      <c r="OWN25" s="101"/>
      <c r="OWO25" s="101"/>
      <c r="OWP25" s="101"/>
      <c r="OWQ25" s="101"/>
      <c r="OWR25" s="101"/>
      <c r="OWS25" s="101"/>
      <c r="OWT25" s="101"/>
      <c r="OWU25" s="101"/>
      <c r="OWV25" s="101"/>
      <c r="OWW25" s="101"/>
      <c r="OWX25" s="101"/>
      <c r="OWY25" s="101"/>
      <c r="OWZ25" s="101"/>
      <c r="OXA25" s="101"/>
      <c r="OXB25" s="101"/>
      <c r="OXC25" s="101"/>
      <c r="OXD25" s="101"/>
      <c r="OXE25" s="101"/>
      <c r="OXF25" s="101"/>
      <c r="OXG25" s="101"/>
      <c r="OXH25" s="101"/>
      <c r="OXI25" s="101"/>
      <c r="OXJ25" s="101"/>
      <c r="OXK25" s="101"/>
      <c r="OXL25" s="101"/>
      <c r="OXM25" s="101"/>
      <c r="OXN25" s="101"/>
      <c r="OXO25" s="101"/>
      <c r="OXP25" s="101"/>
      <c r="OXQ25" s="101"/>
      <c r="OXR25" s="101"/>
      <c r="OXS25" s="101"/>
      <c r="OXT25" s="101"/>
      <c r="OXU25" s="101"/>
      <c r="OXV25" s="101"/>
      <c r="OXW25" s="101"/>
      <c r="OXX25" s="101"/>
      <c r="OXY25" s="101"/>
      <c r="OXZ25" s="101"/>
      <c r="OYA25" s="101"/>
      <c r="OYB25" s="101"/>
      <c r="OYC25" s="101"/>
      <c r="OYD25" s="101"/>
      <c r="OYE25" s="101"/>
      <c r="OYF25" s="101"/>
      <c r="OYG25" s="101"/>
      <c r="OYH25" s="101"/>
      <c r="OYI25" s="101"/>
      <c r="OYJ25" s="101"/>
      <c r="OYK25" s="101"/>
      <c r="OYL25" s="101"/>
      <c r="OYM25" s="101"/>
      <c r="OYN25" s="101"/>
      <c r="OYO25" s="101"/>
      <c r="OYP25" s="101"/>
      <c r="OYQ25" s="101"/>
      <c r="OYR25" s="101"/>
      <c r="OYS25" s="101"/>
      <c r="OYT25" s="101"/>
      <c r="OYU25" s="101"/>
      <c r="OYV25" s="101"/>
      <c r="OYW25" s="101"/>
      <c r="OYX25" s="101"/>
      <c r="OYY25" s="101"/>
      <c r="OYZ25" s="101"/>
      <c r="OZA25" s="101"/>
      <c r="OZB25" s="101"/>
      <c r="OZC25" s="101"/>
      <c r="OZD25" s="101"/>
      <c r="OZE25" s="101"/>
      <c r="OZF25" s="101"/>
      <c r="OZG25" s="101"/>
      <c r="OZH25" s="101"/>
      <c r="OZI25" s="101"/>
      <c r="OZJ25" s="101"/>
      <c r="OZK25" s="101"/>
      <c r="OZL25" s="101"/>
      <c r="OZM25" s="101"/>
      <c r="OZN25" s="101"/>
      <c r="OZO25" s="101"/>
      <c r="OZP25" s="101"/>
      <c r="OZQ25" s="101"/>
      <c r="OZR25" s="101"/>
      <c r="OZS25" s="101"/>
      <c r="OZT25" s="101"/>
      <c r="OZU25" s="101"/>
      <c r="OZV25" s="101"/>
      <c r="OZW25" s="101"/>
      <c r="OZX25" s="101"/>
      <c r="OZY25" s="101"/>
      <c r="OZZ25" s="101"/>
      <c r="PAA25" s="101"/>
      <c r="PAB25" s="101"/>
      <c r="PAC25" s="101"/>
      <c r="PAD25" s="101"/>
      <c r="PAE25" s="101"/>
      <c r="PAF25" s="101"/>
      <c r="PAG25" s="101"/>
      <c r="PAH25" s="101"/>
      <c r="PAI25" s="101"/>
      <c r="PAJ25" s="101"/>
      <c r="PAK25" s="101"/>
      <c r="PAL25" s="101"/>
      <c r="PAM25" s="101"/>
      <c r="PAN25" s="101"/>
      <c r="PAO25" s="101"/>
      <c r="PAP25" s="101"/>
      <c r="PAQ25" s="101"/>
      <c r="PAR25" s="101"/>
      <c r="PAS25" s="101"/>
      <c r="PAT25" s="101"/>
      <c r="PAU25" s="101"/>
      <c r="PAV25" s="101"/>
      <c r="PAW25" s="101"/>
      <c r="PAX25" s="101"/>
      <c r="PAY25" s="101"/>
      <c r="PAZ25" s="101"/>
      <c r="PBA25" s="101"/>
      <c r="PBB25" s="101"/>
      <c r="PBC25" s="101"/>
      <c r="PBD25" s="101"/>
      <c r="PBE25" s="101"/>
      <c r="PBF25" s="101"/>
      <c r="PBG25" s="101"/>
      <c r="PBH25" s="101"/>
      <c r="PBI25" s="101"/>
      <c r="PBJ25" s="101"/>
      <c r="PBK25" s="101"/>
      <c r="PBL25" s="101"/>
      <c r="PBM25" s="101"/>
      <c r="PBN25" s="101"/>
      <c r="PBO25" s="101"/>
      <c r="PBP25" s="101"/>
      <c r="PBQ25" s="101"/>
      <c r="PBR25" s="101"/>
      <c r="PBS25" s="101"/>
      <c r="PBT25" s="101"/>
      <c r="PBU25" s="101"/>
      <c r="PBV25" s="101"/>
      <c r="PBW25" s="101"/>
      <c r="PBX25" s="101"/>
      <c r="PBY25" s="101"/>
      <c r="PBZ25" s="101"/>
      <c r="PCA25" s="101"/>
      <c r="PCB25" s="101"/>
      <c r="PCC25" s="101"/>
      <c r="PCD25" s="101"/>
      <c r="PCE25" s="101"/>
      <c r="PCF25" s="101"/>
      <c r="PCG25" s="101"/>
      <c r="PCH25" s="101"/>
      <c r="PCI25" s="101"/>
      <c r="PCJ25" s="101"/>
      <c r="PCK25" s="101"/>
      <c r="PCL25" s="101"/>
      <c r="PCM25" s="101"/>
      <c r="PCN25" s="101"/>
      <c r="PCO25" s="101"/>
      <c r="PCP25" s="101"/>
      <c r="PCQ25" s="101"/>
      <c r="PCR25" s="101"/>
      <c r="PCS25" s="101"/>
      <c r="PCT25" s="101"/>
      <c r="PCU25" s="101"/>
      <c r="PCV25" s="101"/>
      <c r="PCW25" s="101"/>
      <c r="PCX25" s="101"/>
      <c r="PCY25" s="101"/>
      <c r="PCZ25" s="101"/>
      <c r="PDA25" s="101"/>
      <c r="PDB25" s="101"/>
      <c r="PDC25" s="101"/>
      <c r="PDD25" s="101"/>
      <c r="PDE25" s="101"/>
      <c r="PDF25" s="101"/>
      <c r="PDG25" s="101"/>
      <c r="PDH25" s="101"/>
      <c r="PDI25" s="101"/>
      <c r="PDJ25" s="101"/>
      <c r="PDK25" s="101"/>
      <c r="PDL25" s="101"/>
      <c r="PDM25" s="101"/>
      <c r="PDN25" s="101"/>
      <c r="PDO25" s="101"/>
      <c r="PDP25" s="101"/>
      <c r="PDQ25" s="101"/>
      <c r="PDR25" s="101"/>
      <c r="PDS25" s="101"/>
      <c r="PDT25" s="101"/>
      <c r="PDU25" s="101"/>
      <c r="PDV25" s="101"/>
      <c r="PDW25" s="101"/>
      <c r="PDX25" s="101"/>
      <c r="PDY25" s="101"/>
      <c r="PDZ25" s="101"/>
      <c r="PEA25" s="101"/>
      <c r="PEB25" s="101"/>
      <c r="PEC25" s="101"/>
      <c r="PED25" s="101"/>
      <c r="PEE25" s="101"/>
      <c r="PEF25" s="101"/>
      <c r="PEG25" s="101"/>
      <c r="PEH25" s="101"/>
      <c r="PEI25" s="101"/>
      <c r="PEJ25" s="101"/>
      <c r="PEK25" s="101"/>
      <c r="PEL25" s="101"/>
      <c r="PEM25" s="101"/>
      <c r="PEN25" s="101"/>
      <c r="PEO25" s="101"/>
      <c r="PEP25" s="101"/>
      <c r="PEQ25" s="101"/>
      <c r="PER25" s="101"/>
      <c r="PES25" s="101"/>
      <c r="PET25" s="101"/>
      <c r="PEU25" s="101"/>
      <c r="PEV25" s="101"/>
      <c r="PEW25" s="101"/>
      <c r="PEX25" s="101"/>
      <c r="PEY25" s="101"/>
      <c r="PEZ25" s="101"/>
      <c r="PFA25" s="101"/>
      <c r="PFB25" s="101"/>
      <c r="PFC25" s="101"/>
      <c r="PFD25" s="101"/>
      <c r="PFE25" s="101"/>
      <c r="PFF25" s="101"/>
      <c r="PFG25" s="101"/>
      <c r="PFH25" s="101"/>
      <c r="PFI25" s="101"/>
      <c r="PFJ25" s="101"/>
      <c r="PFK25" s="101"/>
      <c r="PFL25" s="101"/>
      <c r="PFM25" s="101"/>
      <c r="PFN25" s="101"/>
      <c r="PFO25" s="101"/>
      <c r="PFP25" s="101"/>
      <c r="PFQ25" s="101"/>
      <c r="PFR25" s="101"/>
      <c r="PFS25" s="101"/>
      <c r="PFT25" s="101"/>
      <c r="PFU25" s="101"/>
      <c r="PFV25" s="101"/>
      <c r="PFW25" s="101"/>
      <c r="PFX25" s="101"/>
      <c r="PFY25" s="101"/>
      <c r="PFZ25" s="101"/>
      <c r="PGA25" s="101"/>
      <c r="PGB25" s="101"/>
      <c r="PGC25" s="101"/>
      <c r="PGD25" s="101"/>
      <c r="PGE25" s="101"/>
      <c r="PGF25" s="101"/>
      <c r="PGG25" s="101"/>
      <c r="PGH25" s="101"/>
      <c r="PGI25" s="101"/>
      <c r="PGJ25" s="101"/>
      <c r="PGK25" s="101"/>
      <c r="PGL25" s="101"/>
      <c r="PGM25" s="101"/>
      <c r="PGN25" s="101"/>
      <c r="PGO25" s="101"/>
      <c r="PGP25" s="101"/>
      <c r="PGQ25" s="101"/>
      <c r="PGR25" s="101"/>
      <c r="PGS25" s="101"/>
      <c r="PGT25" s="101"/>
      <c r="PGU25" s="101"/>
      <c r="PGV25" s="101"/>
      <c r="PGW25" s="101"/>
      <c r="PGX25" s="101"/>
      <c r="PGY25" s="101"/>
      <c r="PGZ25" s="101"/>
      <c r="PHA25" s="101"/>
      <c r="PHB25" s="101"/>
      <c r="PHC25" s="101"/>
      <c r="PHD25" s="101"/>
      <c r="PHE25" s="101"/>
      <c r="PHF25" s="101"/>
      <c r="PHG25" s="101"/>
      <c r="PHH25" s="101"/>
      <c r="PHI25" s="101"/>
      <c r="PHJ25" s="101"/>
      <c r="PHK25" s="101"/>
      <c r="PHL25" s="101"/>
      <c r="PHM25" s="101"/>
      <c r="PHN25" s="101"/>
      <c r="PHO25" s="101"/>
      <c r="PHP25" s="101"/>
      <c r="PHQ25" s="101"/>
      <c r="PHR25" s="101"/>
      <c r="PHS25" s="101"/>
      <c r="PHT25" s="101"/>
      <c r="PHU25" s="101"/>
      <c r="PHV25" s="101"/>
      <c r="PHW25" s="101"/>
      <c r="PHX25" s="101"/>
      <c r="PHY25" s="101"/>
      <c r="PHZ25" s="101"/>
      <c r="PIA25" s="101"/>
      <c r="PIB25" s="101"/>
      <c r="PIC25" s="101"/>
      <c r="PID25" s="101"/>
      <c r="PIE25" s="101"/>
      <c r="PIF25" s="101"/>
      <c r="PIG25" s="101"/>
      <c r="PIH25" s="101"/>
      <c r="PII25" s="101"/>
      <c r="PIJ25" s="101"/>
      <c r="PIK25" s="101"/>
      <c r="PIL25" s="101"/>
      <c r="PIM25" s="101"/>
      <c r="PIN25" s="101"/>
      <c r="PIO25" s="101"/>
      <c r="PIP25" s="101"/>
      <c r="PIQ25" s="101"/>
      <c r="PIR25" s="101"/>
      <c r="PIS25" s="101"/>
      <c r="PIT25" s="101"/>
      <c r="PIU25" s="101"/>
      <c r="PIV25" s="101"/>
      <c r="PIW25" s="101"/>
      <c r="PIX25" s="101"/>
      <c r="PIY25" s="101"/>
      <c r="PIZ25" s="101"/>
      <c r="PJA25" s="101"/>
      <c r="PJB25" s="101"/>
      <c r="PJC25" s="101"/>
      <c r="PJD25" s="101"/>
      <c r="PJE25" s="101"/>
      <c r="PJF25" s="101"/>
      <c r="PJG25" s="101"/>
      <c r="PJH25" s="101"/>
      <c r="PJI25" s="101"/>
      <c r="PJJ25" s="101"/>
      <c r="PJK25" s="101"/>
      <c r="PJL25" s="101"/>
      <c r="PJM25" s="101"/>
      <c r="PJN25" s="101"/>
      <c r="PJO25" s="101"/>
      <c r="PJP25" s="101"/>
      <c r="PJQ25" s="101"/>
      <c r="PJR25" s="101"/>
      <c r="PJS25" s="101"/>
      <c r="PJT25" s="101"/>
      <c r="PJU25" s="101"/>
      <c r="PJV25" s="101"/>
      <c r="PJW25" s="101"/>
      <c r="PJX25" s="101"/>
      <c r="PJY25" s="101"/>
      <c r="PJZ25" s="101"/>
      <c r="PKA25" s="101"/>
      <c r="PKB25" s="101"/>
      <c r="PKC25" s="101"/>
      <c r="PKD25" s="101"/>
      <c r="PKE25" s="101"/>
      <c r="PKF25" s="101"/>
      <c r="PKG25" s="101"/>
      <c r="PKH25" s="101"/>
      <c r="PKI25" s="101"/>
      <c r="PKJ25" s="101"/>
      <c r="PKK25" s="101"/>
      <c r="PKL25" s="101"/>
      <c r="PKM25" s="101"/>
      <c r="PKN25" s="101"/>
      <c r="PKO25" s="101"/>
      <c r="PKP25" s="101"/>
      <c r="PKQ25" s="101"/>
      <c r="PKR25" s="101"/>
      <c r="PKS25" s="101"/>
      <c r="PKT25" s="101"/>
      <c r="PKU25" s="101"/>
      <c r="PKV25" s="101"/>
      <c r="PKW25" s="101"/>
      <c r="PKX25" s="101"/>
      <c r="PKY25" s="101"/>
      <c r="PKZ25" s="101"/>
      <c r="PLA25" s="101"/>
      <c r="PLB25" s="101"/>
      <c r="PLC25" s="101"/>
      <c r="PLD25" s="101"/>
      <c r="PLE25" s="101"/>
      <c r="PLF25" s="101"/>
      <c r="PLG25" s="101"/>
      <c r="PLH25" s="101"/>
      <c r="PLI25" s="101"/>
      <c r="PLJ25" s="101"/>
      <c r="PLK25" s="101"/>
      <c r="PLL25" s="101"/>
      <c r="PLM25" s="101"/>
      <c r="PLN25" s="101"/>
      <c r="PLO25" s="101"/>
      <c r="PLP25" s="101"/>
      <c r="PLQ25" s="101"/>
      <c r="PLR25" s="101"/>
      <c r="PLS25" s="101"/>
      <c r="PLT25" s="101"/>
      <c r="PLU25" s="101"/>
      <c r="PLV25" s="101"/>
      <c r="PLW25" s="101"/>
      <c r="PLX25" s="101"/>
      <c r="PLY25" s="101"/>
      <c r="PLZ25" s="101"/>
      <c r="PMA25" s="101"/>
      <c r="PMB25" s="101"/>
      <c r="PMC25" s="101"/>
      <c r="PMD25" s="101"/>
      <c r="PME25" s="101"/>
      <c r="PMF25" s="101"/>
      <c r="PMG25" s="101"/>
      <c r="PMH25" s="101"/>
      <c r="PMI25" s="101"/>
      <c r="PMJ25" s="101"/>
      <c r="PMK25" s="101"/>
      <c r="PML25" s="101"/>
      <c r="PMM25" s="101"/>
      <c r="PMN25" s="101"/>
      <c r="PMO25" s="101"/>
      <c r="PMP25" s="101"/>
      <c r="PMQ25" s="101"/>
      <c r="PMR25" s="101"/>
      <c r="PMS25" s="101"/>
      <c r="PMT25" s="101"/>
      <c r="PMU25" s="101"/>
      <c r="PMV25" s="101"/>
      <c r="PMW25" s="101"/>
      <c r="PMX25" s="101"/>
      <c r="PMY25" s="101"/>
      <c r="PMZ25" s="101"/>
      <c r="PNA25" s="101"/>
      <c r="PNB25" s="101"/>
      <c r="PNC25" s="101"/>
      <c r="PND25" s="101"/>
      <c r="PNE25" s="101"/>
      <c r="PNF25" s="101"/>
      <c r="PNG25" s="101"/>
      <c r="PNH25" s="101"/>
      <c r="PNI25" s="101"/>
      <c r="PNJ25" s="101"/>
      <c r="PNK25" s="101"/>
      <c r="PNL25" s="101"/>
      <c r="PNM25" s="101"/>
      <c r="PNN25" s="101"/>
      <c r="PNO25" s="101"/>
      <c r="PNP25" s="101"/>
      <c r="PNQ25" s="101"/>
      <c r="PNR25" s="101"/>
      <c r="PNS25" s="101"/>
      <c r="PNT25" s="101"/>
      <c r="PNU25" s="101"/>
      <c r="PNV25" s="101"/>
      <c r="PNW25" s="101"/>
      <c r="PNX25" s="101"/>
      <c r="PNY25" s="101"/>
      <c r="PNZ25" s="101"/>
      <c r="POA25" s="101"/>
      <c r="POB25" s="101"/>
      <c r="POC25" s="101"/>
      <c r="POD25" s="101"/>
      <c r="POE25" s="101"/>
      <c r="POF25" s="101"/>
      <c r="POG25" s="101"/>
      <c r="POH25" s="101"/>
      <c r="POI25" s="101"/>
      <c r="POJ25" s="101"/>
      <c r="POK25" s="101"/>
      <c r="POL25" s="101"/>
      <c r="POM25" s="101"/>
      <c r="PON25" s="101"/>
      <c r="POO25" s="101"/>
      <c r="POP25" s="101"/>
      <c r="POQ25" s="101"/>
      <c r="POR25" s="101"/>
      <c r="POS25" s="101"/>
      <c r="POT25" s="101"/>
      <c r="POU25" s="101"/>
      <c r="POV25" s="101"/>
      <c r="POW25" s="101"/>
      <c r="POX25" s="101"/>
      <c r="POY25" s="101"/>
      <c r="POZ25" s="101"/>
      <c r="PPA25" s="101"/>
      <c r="PPB25" s="101"/>
      <c r="PPC25" s="101"/>
      <c r="PPD25" s="101"/>
      <c r="PPE25" s="101"/>
      <c r="PPF25" s="101"/>
      <c r="PPG25" s="101"/>
      <c r="PPH25" s="101"/>
      <c r="PPI25" s="101"/>
      <c r="PPJ25" s="101"/>
      <c r="PPK25" s="101"/>
      <c r="PPL25" s="101"/>
      <c r="PPM25" s="101"/>
      <c r="PPN25" s="101"/>
      <c r="PPO25" s="101"/>
      <c r="PPP25" s="101"/>
      <c r="PPQ25" s="101"/>
      <c r="PPR25" s="101"/>
      <c r="PPS25" s="101"/>
      <c r="PPT25" s="101"/>
      <c r="PPU25" s="101"/>
      <c r="PPV25" s="101"/>
      <c r="PPW25" s="101"/>
      <c r="PPX25" s="101"/>
      <c r="PPY25" s="101"/>
      <c r="PPZ25" s="101"/>
      <c r="PQA25" s="101"/>
      <c r="PQB25" s="101"/>
      <c r="PQC25" s="101"/>
      <c r="PQD25" s="101"/>
      <c r="PQE25" s="101"/>
      <c r="PQF25" s="101"/>
      <c r="PQG25" s="101"/>
      <c r="PQH25" s="101"/>
      <c r="PQI25" s="101"/>
      <c r="PQJ25" s="101"/>
      <c r="PQK25" s="101"/>
      <c r="PQL25" s="101"/>
      <c r="PQM25" s="101"/>
      <c r="PQN25" s="101"/>
      <c r="PQO25" s="101"/>
      <c r="PQP25" s="101"/>
      <c r="PQQ25" s="101"/>
      <c r="PQR25" s="101"/>
      <c r="PQS25" s="101"/>
      <c r="PQT25" s="101"/>
      <c r="PQU25" s="101"/>
      <c r="PQV25" s="101"/>
      <c r="PQW25" s="101"/>
      <c r="PQX25" s="101"/>
      <c r="PQY25" s="101"/>
      <c r="PQZ25" s="101"/>
      <c r="PRA25" s="101"/>
      <c r="PRB25" s="101"/>
      <c r="PRC25" s="101"/>
      <c r="PRD25" s="101"/>
      <c r="PRE25" s="101"/>
      <c r="PRF25" s="101"/>
      <c r="PRG25" s="101"/>
      <c r="PRH25" s="101"/>
      <c r="PRI25" s="101"/>
      <c r="PRJ25" s="101"/>
      <c r="PRK25" s="101"/>
      <c r="PRL25" s="101"/>
      <c r="PRM25" s="101"/>
      <c r="PRN25" s="101"/>
      <c r="PRO25" s="101"/>
      <c r="PRP25" s="101"/>
      <c r="PRQ25" s="101"/>
      <c r="PRR25" s="101"/>
      <c r="PRS25" s="101"/>
      <c r="PRT25" s="101"/>
      <c r="PRU25" s="101"/>
      <c r="PRV25" s="101"/>
      <c r="PRW25" s="101"/>
      <c r="PRX25" s="101"/>
      <c r="PRY25" s="101"/>
      <c r="PRZ25" s="101"/>
      <c r="PSA25" s="101"/>
      <c r="PSB25" s="101"/>
      <c r="PSC25" s="101"/>
      <c r="PSD25" s="101"/>
      <c r="PSE25" s="101"/>
      <c r="PSF25" s="101"/>
      <c r="PSG25" s="101"/>
      <c r="PSH25" s="101"/>
      <c r="PSI25" s="101"/>
      <c r="PSJ25" s="101"/>
      <c r="PSK25" s="101"/>
      <c r="PSL25" s="101"/>
      <c r="PSM25" s="101"/>
      <c r="PSN25" s="101"/>
      <c r="PSO25" s="101"/>
      <c r="PSP25" s="101"/>
      <c r="PSQ25" s="101"/>
      <c r="PSR25" s="101"/>
      <c r="PSS25" s="101"/>
      <c r="PST25" s="101"/>
      <c r="PSU25" s="101"/>
      <c r="PSV25" s="101"/>
      <c r="PSW25" s="101"/>
      <c r="PSX25" s="101"/>
      <c r="PSY25" s="101"/>
      <c r="PSZ25" s="101"/>
      <c r="PTA25" s="101"/>
      <c r="PTB25" s="101"/>
      <c r="PTC25" s="101"/>
      <c r="PTD25" s="101"/>
      <c r="PTE25" s="101"/>
      <c r="PTF25" s="101"/>
      <c r="PTG25" s="101"/>
      <c r="PTH25" s="101"/>
      <c r="PTI25" s="101"/>
      <c r="PTJ25" s="101"/>
      <c r="PTK25" s="101"/>
      <c r="PTL25" s="101"/>
      <c r="PTM25" s="101"/>
      <c r="PTN25" s="101"/>
      <c r="PTO25" s="101"/>
      <c r="PTP25" s="101"/>
      <c r="PTQ25" s="101"/>
      <c r="PTR25" s="101"/>
      <c r="PTS25" s="101"/>
      <c r="PTT25" s="101"/>
      <c r="PTU25" s="101"/>
      <c r="PTV25" s="101"/>
      <c r="PTW25" s="101"/>
      <c r="PTX25" s="101"/>
      <c r="PTY25" s="101"/>
      <c r="PTZ25" s="101"/>
      <c r="PUA25" s="101"/>
      <c r="PUB25" s="101"/>
      <c r="PUC25" s="101"/>
      <c r="PUD25" s="101"/>
      <c r="PUE25" s="101"/>
      <c r="PUF25" s="101"/>
      <c r="PUG25" s="101"/>
      <c r="PUH25" s="101"/>
      <c r="PUI25" s="101"/>
      <c r="PUJ25" s="101"/>
      <c r="PUK25" s="101"/>
      <c r="PUL25" s="101"/>
      <c r="PUM25" s="101"/>
      <c r="PUN25" s="101"/>
      <c r="PUO25" s="101"/>
      <c r="PUP25" s="101"/>
      <c r="PUQ25" s="101"/>
      <c r="PUR25" s="101"/>
      <c r="PUS25" s="101"/>
      <c r="PUT25" s="101"/>
      <c r="PUU25" s="101"/>
      <c r="PUV25" s="101"/>
      <c r="PUW25" s="101"/>
      <c r="PUX25" s="101"/>
      <c r="PUY25" s="101"/>
      <c r="PUZ25" s="101"/>
      <c r="PVA25" s="101"/>
      <c r="PVB25" s="101"/>
      <c r="PVC25" s="101"/>
      <c r="PVD25" s="101"/>
      <c r="PVE25" s="101"/>
      <c r="PVF25" s="101"/>
      <c r="PVG25" s="101"/>
      <c r="PVH25" s="101"/>
      <c r="PVI25" s="101"/>
      <c r="PVJ25" s="101"/>
      <c r="PVK25" s="101"/>
      <c r="PVL25" s="101"/>
      <c r="PVM25" s="101"/>
      <c r="PVN25" s="101"/>
      <c r="PVO25" s="101"/>
      <c r="PVP25" s="101"/>
      <c r="PVQ25" s="101"/>
      <c r="PVR25" s="101"/>
      <c r="PVS25" s="101"/>
      <c r="PVT25" s="101"/>
      <c r="PVU25" s="101"/>
      <c r="PVV25" s="101"/>
      <c r="PVW25" s="101"/>
      <c r="PVX25" s="101"/>
      <c r="PVY25" s="101"/>
      <c r="PVZ25" s="101"/>
      <c r="PWA25" s="101"/>
      <c r="PWB25" s="101"/>
      <c r="PWC25" s="101"/>
      <c r="PWD25" s="101"/>
      <c r="PWE25" s="101"/>
      <c r="PWF25" s="101"/>
      <c r="PWG25" s="101"/>
      <c r="PWH25" s="101"/>
      <c r="PWI25" s="101"/>
      <c r="PWJ25" s="101"/>
      <c r="PWK25" s="101"/>
      <c r="PWL25" s="101"/>
      <c r="PWM25" s="101"/>
      <c r="PWN25" s="101"/>
      <c r="PWO25" s="101"/>
      <c r="PWP25" s="101"/>
      <c r="PWQ25" s="101"/>
      <c r="PWR25" s="101"/>
      <c r="PWS25" s="101"/>
      <c r="PWT25" s="101"/>
      <c r="PWU25" s="101"/>
      <c r="PWV25" s="101"/>
      <c r="PWW25" s="101"/>
      <c r="PWX25" s="101"/>
      <c r="PWY25" s="101"/>
      <c r="PWZ25" s="101"/>
      <c r="PXA25" s="101"/>
      <c r="PXB25" s="101"/>
      <c r="PXC25" s="101"/>
      <c r="PXD25" s="101"/>
      <c r="PXE25" s="101"/>
      <c r="PXF25" s="101"/>
      <c r="PXG25" s="101"/>
      <c r="PXH25" s="101"/>
      <c r="PXI25" s="101"/>
      <c r="PXJ25" s="101"/>
      <c r="PXK25" s="101"/>
      <c r="PXL25" s="101"/>
      <c r="PXM25" s="101"/>
      <c r="PXN25" s="101"/>
      <c r="PXO25" s="101"/>
      <c r="PXP25" s="101"/>
      <c r="PXQ25" s="101"/>
      <c r="PXR25" s="101"/>
      <c r="PXS25" s="101"/>
      <c r="PXT25" s="101"/>
      <c r="PXU25" s="101"/>
      <c r="PXV25" s="101"/>
      <c r="PXW25" s="101"/>
      <c r="PXX25" s="101"/>
      <c r="PXY25" s="101"/>
      <c r="PXZ25" s="101"/>
      <c r="PYA25" s="101"/>
      <c r="PYB25" s="101"/>
      <c r="PYC25" s="101"/>
      <c r="PYD25" s="101"/>
      <c r="PYE25" s="101"/>
      <c r="PYF25" s="101"/>
      <c r="PYG25" s="101"/>
      <c r="PYH25" s="101"/>
      <c r="PYI25" s="101"/>
      <c r="PYJ25" s="101"/>
      <c r="PYK25" s="101"/>
      <c r="PYL25" s="101"/>
      <c r="PYM25" s="101"/>
      <c r="PYN25" s="101"/>
      <c r="PYO25" s="101"/>
      <c r="PYP25" s="101"/>
      <c r="PYQ25" s="101"/>
      <c r="PYR25" s="101"/>
      <c r="PYS25" s="101"/>
      <c r="PYT25" s="101"/>
      <c r="PYU25" s="101"/>
      <c r="PYV25" s="101"/>
      <c r="PYW25" s="101"/>
      <c r="PYX25" s="101"/>
      <c r="PYY25" s="101"/>
      <c r="PYZ25" s="101"/>
      <c r="PZA25" s="101"/>
      <c r="PZB25" s="101"/>
      <c r="PZC25" s="101"/>
      <c r="PZD25" s="101"/>
      <c r="PZE25" s="101"/>
      <c r="PZF25" s="101"/>
      <c r="PZG25" s="101"/>
      <c r="PZH25" s="101"/>
      <c r="PZI25" s="101"/>
      <c r="PZJ25" s="101"/>
      <c r="PZK25" s="101"/>
      <c r="PZL25" s="101"/>
      <c r="PZM25" s="101"/>
      <c r="PZN25" s="101"/>
      <c r="PZO25" s="101"/>
      <c r="PZP25" s="101"/>
      <c r="PZQ25" s="101"/>
      <c r="PZR25" s="101"/>
      <c r="PZS25" s="101"/>
      <c r="PZT25" s="101"/>
      <c r="PZU25" s="101"/>
      <c r="PZV25" s="101"/>
      <c r="PZW25" s="101"/>
      <c r="PZX25" s="101"/>
      <c r="PZY25" s="101"/>
      <c r="PZZ25" s="101"/>
      <c r="QAA25" s="101"/>
      <c r="QAB25" s="101"/>
      <c r="QAC25" s="101"/>
      <c r="QAD25" s="101"/>
      <c r="QAE25" s="101"/>
      <c r="QAF25" s="101"/>
      <c r="QAG25" s="101"/>
      <c r="QAH25" s="101"/>
      <c r="QAI25" s="101"/>
      <c r="QAJ25" s="101"/>
      <c r="QAK25" s="101"/>
      <c r="QAL25" s="101"/>
      <c r="QAM25" s="101"/>
      <c r="QAN25" s="101"/>
      <c r="QAO25" s="101"/>
      <c r="QAP25" s="101"/>
      <c r="QAQ25" s="101"/>
      <c r="QAR25" s="101"/>
      <c r="QAS25" s="101"/>
      <c r="QAT25" s="101"/>
      <c r="QAU25" s="101"/>
      <c r="QAV25" s="101"/>
      <c r="QAW25" s="101"/>
      <c r="QAX25" s="101"/>
      <c r="QAY25" s="101"/>
      <c r="QAZ25" s="101"/>
      <c r="QBA25" s="101"/>
      <c r="QBB25" s="101"/>
      <c r="QBC25" s="101"/>
      <c r="QBD25" s="101"/>
      <c r="QBE25" s="101"/>
      <c r="QBF25" s="101"/>
      <c r="QBG25" s="101"/>
      <c r="QBH25" s="101"/>
      <c r="QBI25" s="101"/>
      <c r="QBJ25" s="101"/>
      <c r="QBK25" s="101"/>
      <c r="QBL25" s="101"/>
      <c r="QBM25" s="101"/>
      <c r="QBN25" s="101"/>
      <c r="QBO25" s="101"/>
      <c r="QBP25" s="101"/>
      <c r="QBQ25" s="101"/>
      <c r="QBR25" s="101"/>
      <c r="QBS25" s="101"/>
      <c r="QBT25" s="101"/>
      <c r="QBU25" s="101"/>
      <c r="QBV25" s="101"/>
      <c r="QBW25" s="101"/>
      <c r="QBX25" s="101"/>
      <c r="QBY25" s="101"/>
      <c r="QBZ25" s="101"/>
      <c r="QCA25" s="101"/>
      <c r="QCB25" s="101"/>
      <c r="QCC25" s="101"/>
      <c r="QCD25" s="101"/>
      <c r="QCE25" s="101"/>
      <c r="QCF25" s="101"/>
      <c r="QCG25" s="101"/>
      <c r="QCH25" s="101"/>
      <c r="QCI25" s="101"/>
      <c r="QCJ25" s="101"/>
      <c r="QCK25" s="101"/>
      <c r="QCL25" s="101"/>
      <c r="QCM25" s="101"/>
      <c r="QCN25" s="101"/>
      <c r="QCO25" s="101"/>
      <c r="QCP25" s="101"/>
      <c r="QCQ25" s="101"/>
      <c r="QCR25" s="101"/>
      <c r="QCS25" s="101"/>
      <c r="QCT25" s="101"/>
      <c r="QCU25" s="101"/>
      <c r="QCV25" s="101"/>
      <c r="QCW25" s="101"/>
      <c r="QCX25" s="101"/>
      <c r="QCY25" s="101"/>
      <c r="QCZ25" s="101"/>
      <c r="QDA25" s="101"/>
      <c r="QDB25" s="101"/>
      <c r="QDC25" s="101"/>
      <c r="QDD25" s="101"/>
      <c r="QDE25" s="101"/>
      <c r="QDF25" s="101"/>
      <c r="QDG25" s="101"/>
      <c r="QDH25" s="101"/>
      <c r="QDI25" s="101"/>
      <c r="QDJ25" s="101"/>
      <c r="QDK25" s="101"/>
      <c r="QDL25" s="101"/>
      <c r="QDM25" s="101"/>
      <c r="QDN25" s="101"/>
      <c r="QDO25" s="101"/>
      <c r="QDP25" s="101"/>
      <c r="QDQ25" s="101"/>
      <c r="QDR25" s="101"/>
      <c r="QDS25" s="101"/>
      <c r="QDT25" s="101"/>
      <c r="QDU25" s="101"/>
      <c r="QDV25" s="101"/>
      <c r="QDW25" s="101"/>
      <c r="QDX25" s="101"/>
      <c r="QDY25" s="101"/>
      <c r="QDZ25" s="101"/>
      <c r="QEA25" s="101"/>
      <c r="QEB25" s="101"/>
      <c r="QEC25" s="101"/>
      <c r="QED25" s="101"/>
      <c r="QEE25" s="101"/>
      <c r="QEF25" s="101"/>
      <c r="QEG25" s="101"/>
      <c r="QEH25" s="101"/>
      <c r="QEI25" s="101"/>
      <c r="QEJ25" s="101"/>
      <c r="QEK25" s="101"/>
      <c r="QEL25" s="101"/>
      <c r="QEM25" s="101"/>
      <c r="QEN25" s="101"/>
      <c r="QEO25" s="101"/>
      <c r="QEP25" s="101"/>
      <c r="QEQ25" s="101"/>
      <c r="QER25" s="101"/>
      <c r="QES25" s="101"/>
      <c r="QET25" s="101"/>
      <c r="QEU25" s="101"/>
      <c r="QEV25" s="101"/>
      <c r="QEW25" s="101"/>
      <c r="QEX25" s="101"/>
      <c r="QEY25" s="101"/>
      <c r="QEZ25" s="101"/>
      <c r="QFA25" s="101"/>
      <c r="QFB25" s="101"/>
      <c r="QFC25" s="101"/>
      <c r="QFD25" s="101"/>
      <c r="QFE25" s="101"/>
      <c r="QFF25" s="101"/>
      <c r="QFG25" s="101"/>
      <c r="QFH25" s="101"/>
      <c r="QFI25" s="101"/>
      <c r="QFJ25" s="101"/>
      <c r="QFK25" s="101"/>
      <c r="QFL25" s="101"/>
      <c r="QFM25" s="101"/>
      <c r="QFN25" s="101"/>
      <c r="QFO25" s="101"/>
      <c r="QFP25" s="101"/>
      <c r="QFQ25" s="101"/>
      <c r="QFR25" s="101"/>
      <c r="QFS25" s="101"/>
      <c r="QFT25" s="101"/>
      <c r="QFU25" s="101"/>
      <c r="QFV25" s="101"/>
      <c r="QFW25" s="101"/>
      <c r="QFX25" s="101"/>
      <c r="QFY25" s="101"/>
      <c r="QFZ25" s="101"/>
      <c r="QGA25" s="101"/>
      <c r="QGB25" s="101"/>
      <c r="QGC25" s="101"/>
      <c r="QGD25" s="101"/>
      <c r="QGE25" s="101"/>
      <c r="QGF25" s="101"/>
      <c r="QGG25" s="101"/>
      <c r="QGH25" s="101"/>
      <c r="QGI25" s="101"/>
      <c r="QGJ25" s="101"/>
      <c r="QGK25" s="101"/>
      <c r="QGL25" s="101"/>
      <c r="QGM25" s="101"/>
      <c r="QGN25" s="101"/>
      <c r="QGO25" s="101"/>
      <c r="QGP25" s="101"/>
      <c r="QGQ25" s="101"/>
      <c r="QGR25" s="101"/>
      <c r="QGS25" s="101"/>
      <c r="QGT25" s="101"/>
      <c r="QGU25" s="101"/>
      <c r="QGV25" s="101"/>
      <c r="QGW25" s="101"/>
      <c r="QGX25" s="101"/>
      <c r="QGY25" s="101"/>
      <c r="QGZ25" s="101"/>
      <c r="QHA25" s="101"/>
      <c r="QHB25" s="101"/>
      <c r="QHC25" s="101"/>
      <c r="QHD25" s="101"/>
      <c r="QHE25" s="101"/>
      <c r="QHF25" s="101"/>
      <c r="QHG25" s="101"/>
      <c r="QHH25" s="101"/>
      <c r="QHI25" s="101"/>
      <c r="QHJ25" s="101"/>
      <c r="QHK25" s="101"/>
      <c r="QHL25" s="101"/>
      <c r="QHM25" s="101"/>
      <c r="QHN25" s="101"/>
      <c r="QHO25" s="101"/>
      <c r="QHP25" s="101"/>
      <c r="QHQ25" s="101"/>
      <c r="QHR25" s="101"/>
      <c r="QHS25" s="101"/>
      <c r="QHT25" s="101"/>
      <c r="QHU25" s="101"/>
      <c r="QHV25" s="101"/>
      <c r="QHW25" s="101"/>
      <c r="QHX25" s="101"/>
      <c r="QHY25" s="101"/>
      <c r="QHZ25" s="101"/>
      <c r="QIA25" s="101"/>
      <c r="QIB25" s="101"/>
      <c r="QIC25" s="101"/>
      <c r="QID25" s="101"/>
      <c r="QIE25" s="101"/>
      <c r="QIF25" s="101"/>
      <c r="QIG25" s="101"/>
      <c r="QIH25" s="101"/>
      <c r="QII25" s="101"/>
      <c r="QIJ25" s="101"/>
      <c r="QIK25" s="101"/>
      <c r="QIL25" s="101"/>
      <c r="QIM25" s="101"/>
      <c r="QIN25" s="101"/>
      <c r="QIO25" s="101"/>
      <c r="QIP25" s="101"/>
      <c r="QIQ25" s="101"/>
      <c r="QIR25" s="101"/>
      <c r="QIS25" s="101"/>
      <c r="QIT25" s="101"/>
      <c r="QIU25" s="101"/>
      <c r="QIV25" s="101"/>
      <c r="QIW25" s="101"/>
      <c r="QIX25" s="101"/>
      <c r="QIY25" s="101"/>
      <c r="QIZ25" s="101"/>
      <c r="QJA25" s="101"/>
      <c r="QJB25" s="101"/>
      <c r="QJC25" s="101"/>
      <c r="QJD25" s="101"/>
      <c r="QJE25" s="101"/>
      <c r="QJF25" s="101"/>
      <c r="QJG25" s="101"/>
      <c r="QJH25" s="101"/>
      <c r="QJI25" s="101"/>
      <c r="QJJ25" s="101"/>
      <c r="QJK25" s="101"/>
      <c r="QJL25" s="101"/>
      <c r="QJM25" s="101"/>
      <c r="QJN25" s="101"/>
      <c r="QJO25" s="101"/>
      <c r="QJP25" s="101"/>
      <c r="QJQ25" s="101"/>
      <c r="QJR25" s="101"/>
      <c r="QJS25" s="101"/>
      <c r="QJT25" s="101"/>
      <c r="QJU25" s="101"/>
      <c r="QJV25" s="101"/>
      <c r="QJW25" s="101"/>
      <c r="QJX25" s="101"/>
      <c r="QJY25" s="101"/>
      <c r="QJZ25" s="101"/>
      <c r="QKA25" s="101"/>
      <c r="QKB25" s="101"/>
      <c r="QKC25" s="101"/>
      <c r="QKD25" s="101"/>
      <c r="QKE25" s="101"/>
      <c r="QKF25" s="101"/>
      <c r="QKG25" s="101"/>
      <c r="QKH25" s="101"/>
      <c r="QKI25" s="101"/>
      <c r="QKJ25" s="101"/>
      <c r="QKK25" s="101"/>
      <c r="QKL25" s="101"/>
      <c r="QKM25" s="101"/>
      <c r="QKN25" s="101"/>
      <c r="QKO25" s="101"/>
      <c r="QKP25" s="101"/>
      <c r="QKQ25" s="101"/>
      <c r="QKR25" s="101"/>
      <c r="QKS25" s="101"/>
      <c r="QKT25" s="101"/>
      <c r="QKU25" s="101"/>
      <c r="QKV25" s="101"/>
      <c r="QKW25" s="101"/>
      <c r="QKX25" s="101"/>
      <c r="QKY25" s="101"/>
      <c r="QKZ25" s="101"/>
      <c r="QLA25" s="101"/>
      <c r="QLB25" s="101"/>
      <c r="QLC25" s="101"/>
      <c r="QLD25" s="101"/>
      <c r="QLE25" s="101"/>
      <c r="QLF25" s="101"/>
      <c r="QLG25" s="101"/>
      <c r="QLH25" s="101"/>
      <c r="QLI25" s="101"/>
      <c r="QLJ25" s="101"/>
      <c r="QLK25" s="101"/>
      <c r="QLL25" s="101"/>
      <c r="QLM25" s="101"/>
      <c r="QLN25" s="101"/>
      <c r="QLO25" s="101"/>
      <c r="QLP25" s="101"/>
      <c r="QLQ25" s="101"/>
      <c r="QLR25" s="101"/>
      <c r="QLS25" s="101"/>
      <c r="QLT25" s="101"/>
      <c r="QLU25" s="101"/>
      <c r="QLV25" s="101"/>
      <c r="QLW25" s="101"/>
      <c r="QLX25" s="101"/>
      <c r="QLY25" s="101"/>
      <c r="QLZ25" s="101"/>
      <c r="QMA25" s="101"/>
      <c r="QMB25" s="101"/>
      <c r="QMC25" s="101"/>
      <c r="QMD25" s="101"/>
      <c r="QME25" s="101"/>
      <c r="QMF25" s="101"/>
      <c r="QMG25" s="101"/>
      <c r="QMH25" s="101"/>
      <c r="QMI25" s="101"/>
      <c r="QMJ25" s="101"/>
      <c r="QMK25" s="101"/>
      <c r="QML25" s="101"/>
      <c r="QMM25" s="101"/>
      <c r="QMN25" s="101"/>
      <c r="QMO25" s="101"/>
      <c r="QMP25" s="101"/>
      <c r="QMQ25" s="101"/>
      <c r="QMR25" s="101"/>
      <c r="QMS25" s="101"/>
      <c r="QMT25" s="101"/>
      <c r="QMU25" s="101"/>
      <c r="QMV25" s="101"/>
      <c r="QMW25" s="101"/>
      <c r="QMX25" s="101"/>
      <c r="QMY25" s="101"/>
      <c r="QMZ25" s="101"/>
      <c r="QNA25" s="101"/>
      <c r="QNB25" s="101"/>
      <c r="QNC25" s="101"/>
      <c r="QND25" s="101"/>
      <c r="QNE25" s="101"/>
      <c r="QNF25" s="101"/>
      <c r="QNG25" s="101"/>
      <c r="QNH25" s="101"/>
      <c r="QNI25" s="101"/>
      <c r="QNJ25" s="101"/>
      <c r="QNK25" s="101"/>
      <c r="QNL25" s="101"/>
      <c r="QNM25" s="101"/>
      <c r="QNN25" s="101"/>
      <c r="QNO25" s="101"/>
      <c r="QNP25" s="101"/>
      <c r="QNQ25" s="101"/>
      <c r="QNR25" s="101"/>
      <c r="QNS25" s="101"/>
      <c r="QNT25" s="101"/>
      <c r="QNU25" s="101"/>
      <c r="QNV25" s="101"/>
      <c r="QNW25" s="101"/>
      <c r="QNX25" s="101"/>
      <c r="QNY25" s="101"/>
      <c r="QNZ25" s="101"/>
      <c r="QOA25" s="101"/>
      <c r="QOB25" s="101"/>
      <c r="QOC25" s="101"/>
      <c r="QOD25" s="101"/>
      <c r="QOE25" s="101"/>
      <c r="QOF25" s="101"/>
      <c r="QOG25" s="101"/>
      <c r="QOH25" s="101"/>
      <c r="QOI25" s="101"/>
      <c r="QOJ25" s="101"/>
      <c r="QOK25" s="101"/>
      <c r="QOL25" s="101"/>
      <c r="QOM25" s="101"/>
      <c r="QON25" s="101"/>
      <c r="QOO25" s="101"/>
      <c r="QOP25" s="101"/>
      <c r="QOQ25" s="101"/>
      <c r="QOR25" s="101"/>
      <c r="QOS25" s="101"/>
      <c r="QOT25" s="101"/>
      <c r="QOU25" s="101"/>
      <c r="QOV25" s="101"/>
      <c r="QOW25" s="101"/>
      <c r="QOX25" s="101"/>
      <c r="QOY25" s="101"/>
      <c r="QOZ25" s="101"/>
      <c r="QPA25" s="101"/>
      <c r="QPB25" s="101"/>
      <c r="QPC25" s="101"/>
      <c r="QPD25" s="101"/>
      <c r="QPE25" s="101"/>
      <c r="QPF25" s="101"/>
      <c r="QPG25" s="101"/>
      <c r="QPH25" s="101"/>
      <c r="QPI25" s="101"/>
      <c r="QPJ25" s="101"/>
      <c r="QPK25" s="101"/>
      <c r="QPL25" s="101"/>
      <c r="QPM25" s="101"/>
      <c r="QPN25" s="101"/>
      <c r="QPO25" s="101"/>
      <c r="QPP25" s="101"/>
      <c r="QPQ25" s="101"/>
      <c r="QPR25" s="101"/>
      <c r="QPS25" s="101"/>
      <c r="QPT25" s="101"/>
      <c r="QPU25" s="101"/>
      <c r="QPV25" s="101"/>
      <c r="QPW25" s="101"/>
      <c r="QPX25" s="101"/>
      <c r="QPY25" s="101"/>
      <c r="QPZ25" s="101"/>
      <c r="QQA25" s="101"/>
      <c r="QQB25" s="101"/>
      <c r="QQC25" s="101"/>
      <c r="QQD25" s="101"/>
      <c r="QQE25" s="101"/>
      <c r="QQF25" s="101"/>
      <c r="QQG25" s="101"/>
      <c r="QQH25" s="101"/>
      <c r="QQI25" s="101"/>
      <c r="QQJ25" s="101"/>
      <c r="QQK25" s="101"/>
      <c r="QQL25" s="101"/>
      <c r="QQM25" s="101"/>
      <c r="QQN25" s="101"/>
      <c r="QQO25" s="101"/>
      <c r="QQP25" s="101"/>
      <c r="QQQ25" s="101"/>
      <c r="QQR25" s="101"/>
      <c r="QQS25" s="101"/>
      <c r="QQT25" s="101"/>
      <c r="QQU25" s="101"/>
      <c r="QQV25" s="101"/>
      <c r="QQW25" s="101"/>
      <c r="QQX25" s="101"/>
      <c r="QQY25" s="101"/>
      <c r="QQZ25" s="101"/>
      <c r="QRA25" s="101"/>
      <c r="QRB25" s="101"/>
      <c r="QRC25" s="101"/>
      <c r="QRD25" s="101"/>
      <c r="QRE25" s="101"/>
      <c r="QRF25" s="101"/>
      <c r="QRG25" s="101"/>
      <c r="QRH25" s="101"/>
      <c r="QRI25" s="101"/>
      <c r="QRJ25" s="101"/>
      <c r="QRK25" s="101"/>
      <c r="QRL25" s="101"/>
      <c r="QRM25" s="101"/>
      <c r="QRN25" s="101"/>
      <c r="QRO25" s="101"/>
      <c r="QRP25" s="101"/>
      <c r="QRQ25" s="101"/>
      <c r="QRR25" s="101"/>
      <c r="QRS25" s="101"/>
      <c r="QRT25" s="101"/>
      <c r="QRU25" s="101"/>
      <c r="QRV25" s="101"/>
      <c r="QRW25" s="101"/>
      <c r="QRX25" s="101"/>
      <c r="QRY25" s="101"/>
      <c r="QRZ25" s="101"/>
      <c r="QSA25" s="101"/>
      <c r="QSB25" s="101"/>
      <c r="QSC25" s="101"/>
      <c r="QSD25" s="101"/>
      <c r="QSE25" s="101"/>
      <c r="QSF25" s="101"/>
      <c r="QSG25" s="101"/>
      <c r="QSH25" s="101"/>
      <c r="QSI25" s="101"/>
      <c r="QSJ25" s="101"/>
      <c r="QSK25" s="101"/>
      <c r="QSL25" s="101"/>
      <c r="QSM25" s="101"/>
      <c r="QSN25" s="101"/>
      <c r="QSO25" s="101"/>
      <c r="QSP25" s="101"/>
      <c r="QSQ25" s="101"/>
      <c r="QSR25" s="101"/>
      <c r="QSS25" s="101"/>
      <c r="QST25" s="101"/>
      <c r="QSU25" s="101"/>
      <c r="QSV25" s="101"/>
      <c r="QSW25" s="101"/>
      <c r="QSX25" s="101"/>
      <c r="QSY25" s="101"/>
      <c r="QSZ25" s="101"/>
      <c r="QTA25" s="101"/>
      <c r="QTB25" s="101"/>
      <c r="QTC25" s="101"/>
      <c r="QTD25" s="101"/>
      <c r="QTE25" s="101"/>
      <c r="QTF25" s="101"/>
      <c r="QTG25" s="101"/>
      <c r="QTH25" s="101"/>
      <c r="QTI25" s="101"/>
      <c r="QTJ25" s="101"/>
      <c r="QTK25" s="101"/>
      <c r="QTL25" s="101"/>
      <c r="QTM25" s="101"/>
      <c r="QTN25" s="101"/>
      <c r="QTO25" s="101"/>
      <c r="QTP25" s="101"/>
      <c r="QTQ25" s="101"/>
      <c r="QTR25" s="101"/>
      <c r="QTS25" s="101"/>
      <c r="QTT25" s="101"/>
      <c r="QTU25" s="101"/>
      <c r="QTV25" s="101"/>
      <c r="QTW25" s="101"/>
      <c r="QTX25" s="101"/>
      <c r="QTY25" s="101"/>
      <c r="QTZ25" s="101"/>
      <c r="QUA25" s="101"/>
      <c r="QUB25" s="101"/>
      <c r="QUC25" s="101"/>
      <c r="QUD25" s="101"/>
      <c r="QUE25" s="101"/>
      <c r="QUF25" s="101"/>
      <c r="QUG25" s="101"/>
      <c r="QUH25" s="101"/>
      <c r="QUI25" s="101"/>
      <c r="QUJ25" s="101"/>
      <c r="QUK25" s="101"/>
      <c r="QUL25" s="101"/>
      <c r="QUM25" s="101"/>
      <c r="QUN25" s="101"/>
      <c r="QUO25" s="101"/>
      <c r="QUP25" s="101"/>
      <c r="QUQ25" s="101"/>
      <c r="QUR25" s="101"/>
      <c r="QUS25" s="101"/>
      <c r="QUT25" s="101"/>
      <c r="QUU25" s="101"/>
      <c r="QUV25" s="101"/>
      <c r="QUW25" s="101"/>
      <c r="QUX25" s="101"/>
      <c r="QUY25" s="101"/>
      <c r="QUZ25" s="101"/>
      <c r="QVA25" s="101"/>
      <c r="QVB25" s="101"/>
      <c r="QVC25" s="101"/>
      <c r="QVD25" s="101"/>
      <c r="QVE25" s="101"/>
      <c r="QVF25" s="101"/>
      <c r="QVG25" s="101"/>
      <c r="QVH25" s="101"/>
      <c r="QVI25" s="101"/>
      <c r="QVJ25" s="101"/>
      <c r="QVK25" s="101"/>
      <c r="QVL25" s="101"/>
      <c r="QVM25" s="101"/>
      <c r="QVN25" s="101"/>
      <c r="QVO25" s="101"/>
      <c r="QVP25" s="101"/>
      <c r="QVQ25" s="101"/>
      <c r="QVR25" s="101"/>
      <c r="QVS25" s="101"/>
      <c r="QVT25" s="101"/>
      <c r="QVU25" s="101"/>
      <c r="QVV25" s="101"/>
      <c r="QVW25" s="101"/>
      <c r="QVX25" s="101"/>
      <c r="QVY25" s="101"/>
      <c r="QVZ25" s="101"/>
      <c r="QWA25" s="101"/>
      <c r="QWB25" s="101"/>
      <c r="QWC25" s="101"/>
      <c r="QWD25" s="101"/>
      <c r="QWE25" s="101"/>
      <c r="QWF25" s="101"/>
      <c r="QWG25" s="101"/>
      <c r="QWH25" s="101"/>
      <c r="QWI25" s="101"/>
      <c r="QWJ25" s="101"/>
      <c r="QWK25" s="101"/>
      <c r="QWL25" s="101"/>
      <c r="QWM25" s="101"/>
      <c r="QWN25" s="101"/>
      <c r="QWO25" s="101"/>
      <c r="QWP25" s="101"/>
      <c r="QWQ25" s="101"/>
      <c r="QWR25" s="101"/>
      <c r="QWS25" s="101"/>
      <c r="QWT25" s="101"/>
      <c r="QWU25" s="101"/>
      <c r="QWV25" s="101"/>
      <c r="QWW25" s="101"/>
      <c r="QWX25" s="101"/>
      <c r="QWY25" s="101"/>
      <c r="QWZ25" s="101"/>
      <c r="QXA25" s="101"/>
      <c r="QXB25" s="101"/>
      <c r="QXC25" s="101"/>
      <c r="QXD25" s="101"/>
      <c r="QXE25" s="101"/>
      <c r="QXF25" s="101"/>
      <c r="QXG25" s="101"/>
      <c r="QXH25" s="101"/>
      <c r="QXI25" s="101"/>
      <c r="QXJ25" s="101"/>
      <c r="QXK25" s="101"/>
      <c r="QXL25" s="101"/>
      <c r="QXM25" s="101"/>
      <c r="QXN25" s="101"/>
      <c r="QXO25" s="101"/>
      <c r="QXP25" s="101"/>
      <c r="QXQ25" s="101"/>
      <c r="QXR25" s="101"/>
      <c r="QXS25" s="101"/>
      <c r="QXT25" s="101"/>
      <c r="QXU25" s="101"/>
      <c r="QXV25" s="101"/>
      <c r="QXW25" s="101"/>
      <c r="QXX25" s="101"/>
      <c r="QXY25" s="101"/>
      <c r="QXZ25" s="101"/>
      <c r="QYA25" s="101"/>
      <c r="QYB25" s="101"/>
      <c r="QYC25" s="101"/>
      <c r="QYD25" s="101"/>
      <c r="QYE25" s="101"/>
      <c r="QYF25" s="101"/>
      <c r="QYG25" s="101"/>
      <c r="QYH25" s="101"/>
      <c r="QYI25" s="101"/>
      <c r="QYJ25" s="101"/>
      <c r="QYK25" s="101"/>
      <c r="QYL25" s="101"/>
      <c r="QYM25" s="101"/>
      <c r="QYN25" s="101"/>
      <c r="QYO25" s="101"/>
      <c r="QYP25" s="101"/>
      <c r="QYQ25" s="101"/>
      <c r="QYR25" s="101"/>
      <c r="QYS25" s="101"/>
      <c r="QYT25" s="101"/>
      <c r="QYU25" s="101"/>
      <c r="QYV25" s="101"/>
      <c r="QYW25" s="101"/>
      <c r="QYX25" s="101"/>
      <c r="QYY25" s="101"/>
      <c r="QYZ25" s="101"/>
      <c r="QZA25" s="101"/>
      <c r="QZB25" s="101"/>
      <c r="QZC25" s="101"/>
      <c r="QZD25" s="101"/>
      <c r="QZE25" s="101"/>
      <c r="QZF25" s="101"/>
      <c r="QZG25" s="101"/>
      <c r="QZH25" s="101"/>
      <c r="QZI25" s="101"/>
      <c r="QZJ25" s="101"/>
      <c r="QZK25" s="101"/>
      <c r="QZL25" s="101"/>
      <c r="QZM25" s="101"/>
      <c r="QZN25" s="101"/>
      <c r="QZO25" s="101"/>
      <c r="QZP25" s="101"/>
      <c r="QZQ25" s="101"/>
      <c r="QZR25" s="101"/>
      <c r="QZS25" s="101"/>
      <c r="QZT25" s="101"/>
      <c r="QZU25" s="101"/>
      <c r="QZV25" s="101"/>
      <c r="QZW25" s="101"/>
      <c r="QZX25" s="101"/>
      <c r="QZY25" s="101"/>
      <c r="QZZ25" s="101"/>
      <c r="RAA25" s="101"/>
      <c r="RAB25" s="101"/>
      <c r="RAC25" s="101"/>
      <c r="RAD25" s="101"/>
      <c r="RAE25" s="101"/>
      <c r="RAF25" s="101"/>
      <c r="RAG25" s="101"/>
      <c r="RAH25" s="101"/>
      <c r="RAI25" s="101"/>
      <c r="RAJ25" s="101"/>
      <c r="RAK25" s="101"/>
      <c r="RAL25" s="101"/>
      <c r="RAM25" s="101"/>
      <c r="RAN25" s="101"/>
      <c r="RAO25" s="101"/>
      <c r="RAP25" s="101"/>
      <c r="RAQ25" s="101"/>
      <c r="RAR25" s="101"/>
      <c r="RAS25" s="101"/>
      <c r="RAT25" s="101"/>
      <c r="RAU25" s="101"/>
      <c r="RAV25" s="101"/>
      <c r="RAW25" s="101"/>
      <c r="RAX25" s="101"/>
      <c r="RAY25" s="101"/>
      <c r="RAZ25" s="101"/>
      <c r="RBA25" s="101"/>
      <c r="RBB25" s="101"/>
      <c r="RBC25" s="101"/>
      <c r="RBD25" s="101"/>
      <c r="RBE25" s="101"/>
      <c r="RBF25" s="101"/>
      <c r="RBG25" s="101"/>
      <c r="RBH25" s="101"/>
      <c r="RBI25" s="101"/>
      <c r="RBJ25" s="101"/>
      <c r="RBK25" s="101"/>
      <c r="RBL25" s="101"/>
      <c r="RBM25" s="101"/>
      <c r="RBN25" s="101"/>
      <c r="RBO25" s="101"/>
      <c r="RBP25" s="101"/>
      <c r="RBQ25" s="101"/>
      <c r="RBR25" s="101"/>
      <c r="RBS25" s="101"/>
      <c r="RBT25" s="101"/>
      <c r="RBU25" s="101"/>
      <c r="RBV25" s="101"/>
      <c r="RBW25" s="101"/>
      <c r="RBX25" s="101"/>
      <c r="RBY25" s="101"/>
      <c r="RBZ25" s="101"/>
      <c r="RCA25" s="101"/>
      <c r="RCB25" s="101"/>
      <c r="RCC25" s="101"/>
      <c r="RCD25" s="101"/>
      <c r="RCE25" s="101"/>
      <c r="RCF25" s="101"/>
      <c r="RCG25" s="101"/>
      <c r="RCH25" s="101"/>
      <c r="RCI25" s="101"/>
      <c r="RCJ25" s="101"/>
      <c r="RCK25" s="101"/>
      <c r="RCL25" s="101"/>
      <c r="RCM25" s="101"/>
      <c r="RCN25" s="101"/>
      <c r="RCO25" s="101"/>
      <c r="RCP25" s="101"/>
      <c r="RCQ25" s="101"/>
      <c r="RCR25" s="101"/>
      <c r="RCS25" s="101"/>
      <c r="RCT25" s="101"/>
      <c r="RCU25" s="101"/>
      <c r="RCV25" s="101"/>
      <c r="RCW25" s="101"/>
      <c r="RCX25" s="101"/>
      <c r="RCY25" s="101"/>
      <c r="RCZ25" s="101"/>
      <c r="RDA25" s="101"/>
      <c r="RDB25" s="101"/>
      <c r="RDC25" s="101"/>
      <c r="RDD25" s="101"/>
      <c r="RDE25" s="101"/>
      <c r="RDF25" s="101"/>
      <c r="RDG25" s="101"/>
      <c r="RDH25" s="101"/>
      <c r="RDI25" s="101"/>
      <c r="RDJ25" s="101"/>
      <c r="RDK25" s="101"/>
      <c r="RDL25" s="101"/>
      <c r="RDM25" s="101"/>
      <c r="RDN25" s="101"/>
      <c r="RDO25" s="101"/>
      <c r="RDP25" s="101"/>
      <c r="RDQ25" s="101"/>
      <c r="RDR25" s="101"/>
      <c r="RDS25" s="101"/>
      <c r="RDT25" s="101"/>
      <c r="RDU25" s="101"/>
      <c r="RDV25" s="101"/>
      <c r="RDW25" s="101"/>
      <c r="RDX25" s="101"/>
      <c r="RDY25" s="101"/>
      <c r="RDZ25" s="101"/>
      <c r="REA25" s="101"/>
      <c r="REB25" s="101"/>
      <c r="REC25" s="101"/>
      <c r="RED25" s="101"/>
      <c r="REE25" s="101"/>
      <c r="REF25" s="101"/>
      <c r="REG25" s="101"/>
      <c r="REH25" s="101"/>
      <c r="REI25" s="101"/>
      <c r="REJ25" s="101"/>
      <c r="REK25" s="101"/>
      <c r="REL25" s="101"/>
      <c r="REM25" s="101"/>
      <c r="REN25" s="101"/>
      <c r="REO25" s="101"/>
      <c r="REP25" s="101"/>
      <c r="REQ25" s="101"/>
      <c r="RER25" s="101"/>
      <c r="RES25" s="101"/>
      <c r="RET25" s="101"/>
      <c r="REU25" s="101"/>
      <c r="REV25" s="101"/>
      <c r="REW25" s="101"/>
      <c r="REX25" s="101"/>
      <c r="REY25" s="101"/>
      <c r="REZ25" s="101"/>
      <c r="RFA25" s="101"/>
      <c r="RFB25" s="101"/>
      <c r="RFC25" s="101"/>
      <c r="RFD25" s="101"/>
      <c r="RFE25" s="101"/>
      <c r="RFF25" s="101"/>
      <c r="RFG25" s="101"/>
      <c r="RFH25" s="101"/>
      <c r="RFI25" s="101"/>
      <c r="RFJ25" s="101"/>
      <c r="RFK25" s="101"/>
      <c r="RFL25" s="101"/>
      <c r="RFM25" s="101"/>
      <c r="RFN25" s="101"/>
      <c r="RFO25" s="101"/>
      <c r="RFP25" s="101"/>
      <c r="RFQ25" s="101"/>
      <c r="RFR25" s="101"/>
      <c r="RFS25" s="101"/>
      <c r="RFT25" s="101"/>
      <c r="RFU25" s="101"/>
      <c r="RFV25" s="101"/>
      <c r="RFW25" s="101"/>
      <c r="RFX25" s="101"/>
      <c r="RFY25" s="101"/>
      <c r="RFZ25" s="101"/>
      <c r="RGA25" s="101"/>
      <c r="RGB25" s="101"/>
      <c r="RGC25" s="101"/>
      <c r="RGD25" s="101"/>
      <c r="RGE25" s="101"/>
      <c r="RGF25" s="101"/>
      <c r="RGG25" s="101"/>
      <c r="RGH25" s="101"/>
      <c r="RGI25" s="101"/>
      <c r="RGJ25" s="101"/>
      <c r="RGK25" s="101"/>
      <c r="RGL25" s="101"/>
      <c r="RGM25" s="101"/>
      <c r="RGN25" s="101"/>
      <c r="RGO25" s="101"/>
      <c r="RGP25" s="101"/>
      <c r="RGQ25" s="101"/>
      <c r="RGR25" s="101"/>
      <c r="RGS25" s="101"/>
      <c r="RGT25" s="101"/>
      <c r="RGU25" s="101"/>
      <c r="RGV25" s="101"/>
      <c r="RGW25" s="101"/>
      <c r="RGX25" s="101"/>
      <c r="RGY25" s="101"/>
      <c r="RGZ25" s="101"/>
      <c r="RHA25" s="101"/>
      <c r="RHB25" s="101"/>
      <c r="RHC25" s="101"/>
      <c r="RHD25" s="101"/>
      <c r="RHE25" s="101"/>
      <c r="RHF25" s="101"/>
      <c r="RHG25" s="101"/>
      <c r="RHH25" s="101"/>
      <c r="RHI25" s="101"/>
      <c r="RHJ25" s="101"/>
      <c r="RHK25" s="101"/>
      <c r="RHL25" s="101"/>
      <c r="RHM25" s="101"/>
      <c r="RHN25" s="101"/>
      <c r="RHO25" s="101"/>
      <c r="RHP25" s="101"/>
      <c r="RHQ25" s="101"/>
      <c r="RHR25" s="101"/>
      <c r="RHS25" s="101"/>
      <c r="RHT25" s="101"/>
      <c r="RHU25" s="101"/>
      <c r="RHV25" s="101"/>
      <c r="RHW25" s="101"/>
      <c r="RHX25" s="101"/>
      <c r="RHY25" s="101"/>
      <c r="RHZ25" s="101"/>
      <c r="RIA25" s="101"/>
      <c r="RIB25" s="101"/>
      <c r="RIC25" s="101"/>
      <c r="RID25" s="101"/>
      <c r="RIE25" s="101"/>
      <c r="RIF25" s="101"/>
      <c r="RIG25" s="101"/>
      <c r="RIH25" s="101"/>
      <c r="RII25" s="101"/>
      <c r="RIJ25" s="101"/>
      <c r="RIK25" s="101"/>
      <c r="RIL25" s="101"/>
      <c r="RIM25" s="101"/>
      <c r="RIN25" s="101"/>
      <c r="RIO25" s="101"/>
      <c r="RIP25" s="101"/>
      <c r="RIQ25" s="101"/>
      <c r="RIR25" s="101"/>
      <c r="RIS25" s="101"/>
      <c r="RIT25" s="101"/>
      <c r="RIU25" s="101"/>
      <c r="RIV25" s="101"/>
      <c r="RIW25" s="101"/>
      <c r="RIX25" s="101"/>
      <c r="RIY25" s="101"/>
      <c r="RIZ25" s="101"/>
      <c r="RJA25" s="101"/>
      <c r="RJB25" s="101"/>
      <c r="RJC25" s="101"/>
      <c r="RJD25" s="101"/>
      <c r="RJE25" s="101"/>
      <c r="RJF25" s="101"/>
      <c r="RJG25" s="101"/>
      <c r="RJH25" s="101"/>
      <c r="RJI25" s="101"/>
      <c r="RJJ25" s="101"/>
      <c r="RJK25" s="101"/>
      <c r="RJL25" s="101"/>
      <c r="RJM25" s="101"/>
      <c r="RJN25" s="101"/>
      <c r="RJO25" s="101"/>
      <c r="RJP25" s="101"/>
      <c r="RJQ25" s="101"/>
      <c r="RJR25" s="101"/>
      <c r="RJS25" s="101"/>
      <c r="RJT25" s="101"/>
      <c r="RJU25" s="101"/>
      <c r="RJV25" s="101"/>
      <c r="RJW25" s="101"/>
      <c r="RJX25" s="101"/>
      <c r="RJY25" s="101"/>
      <c r="RJZ25" s="101"/>
      <c r="RKA25" s="101"/>
      <c r="RKB25" s="101"/>
      <c r="RKC25" s="101"/>
      <c r="RKD25" s="101"/>
      <c r="RKE25" s="101"/>
      <c r="RKF25" s="101"/>
      <c r="RKG25" s="101"/>
      <c r="RKH25" s="101"/>
      <c r="RKI25" s="101"/>
      <c r="RKJ25" s="101"/>
      <c r="RKK25" s="101"/>
      <c r="RKL25" s="101"/>
      <c r="RKM25" s="101"/>
      <c r="RKN25" s="101"/>
      <c r="RKO25" s="101"/>
      <c r="RKP25" s="101"/>
      <c r="RKQ25" s="101"/>
      <c r="RKR25" s="101"/>
      <c r="RKS25" s="101"/>
      <c r="RKT25" s="101"/>
      <c r="RKU25" s="101"/>
      <c r="RKV25" s="101"/>
      <c r="RKW25" s="101"/>
      <c r="RKX25" s="101"/>
      <c r="RKY25" s="101"/>
      <c r="RKZ25" s="101"/>
      <c r="RLA25" s="101"/>
      <c r="RLB25" s="101"/>
      <c r="RLC25" s="101"/>
      <c r="RLD25" s="101"/>
      <c r="RLE25" s="101"/>
      <c r="RLF25" s="101"/>
      <c r="RLG25" s="101"/>
      <c r="RLH25" s="101"/>
      <c r="RLI25" s="101"/>
      <c r="RLJ25" s="101"/>
      <c r="RLK25" s="101"/>
      <c r="RLL25" s="101"/>
      <c r="RLM25" s="101"/>
      <c r="RLN25" s="101"/>
      <c r="RLO25" s="101"/>
      <c r="RLP25" s="101"/>
      <c r="RLQ25" s="101"/>
      <c r="RLR25" s="101"/>
      <c r="RLS25" s="101"/>
      <c r="RLT25" s="101"/>
      <c r="RLU25" s="101"/>
      <c r="RLV25" s="101"/>
      <c r="RLW25" s="101"/>
      <c r="RLX25" s="101"/>
      <c r="RLY25" s="101"/>
      <c r="RLZ25" s="101"/>
      <c r="RMA25" s="101"/>
      <c r="RMB25" s="101"/>
      <c r="RMC25" s="101"/>
      <c r="RMD25" s="101"/>
      <c r="RME25" s="101"/>
      <c r="RMF25" s="101"/>
      <c r="RMG25" s="101"/>
      <c r="RMH25" s="101"/>
      <c r="RMI25" s="101"/>
      <c r="RMJ25" s="101"/>
      <c r="RMK25" s="101"/>
      <c r="RML25" s="101"/>
      <c r="RMM25" s="101"/>
      <c r="RMN25" s="101"/>
      <c r="RMO25" s="101"/>
      <c r="RMP25" s="101"/>
      <c r="RMQ25" s="101"/>
      <c r="RMR25" s="101"/>
      <c r="RMS25" s="101"/>
      <c r="RMT25" s="101"/>
      <c r="RMU25" s="101"/>
      <c r="RMV25" s="101"/>
      <c r="RMW25" s="101"/>
      <c r="RMX25" s="101"/>
      <c r="RMY25" s="101"/>
      <c r="RMZ25" s="101"/>
      <c r="RNA25" s="101"/>
      <c r="RNB25" s="101"/>
      <c r="RNC25" s="101"/>
      <c r="RND25" s="101"/>
      <c r="RNE25" s="101"/>
      <c r="RNF25" s="101"/>
      <c r="RNG25" s="101"/>
      <c r="RNH25" s="101"/>
      <c r="RNI25" s="101"/>
      <c r="RNJ25" s="101"/>
      <c r="RNK25" s="101"/>
      <c r="RNL25" s="101"/>
      <c r="RNM25" s="101"/>
      <c r="RNN25" s="101"/>
      <c r="RNO25" s="101"/>
      <c r="RNP25" s="101"/>
      <c r="RNQ25" s="101"/>
      <c r="RNR25" s="101"/>
      <c r="RNS25" s="101"/>
      <c r="RNT25" s="101"/>
      <c r="RNU25" s="101"/>
      <c r="RNV25" s="101"/>
      <c r="RNW25" s="101"/>
      <c r="RNX25" s="101"/>
      <c r="RNY25" s="101"/>
      <c r="RNZ25" s="101"/>
      <c r="ROA25" s="101"/>
      <c r="ROB25" s="101"/>
      <c r="ROC25" s="101"/>
      <c r="ROD25" s="101"/>
      <c r="ROE25" s="101"/>
      <c r="ROF25" s="101"/>
      <c r="ROG25" s="101"/>
      <c r="ROH25" s="101"/>
      <c r="ROI25" s="101"/>
      <c r="ROJ25" s="101"/>
      <c r="ROK25" s="101"/>
      <c r="ROL25" s="101"/>
      <c r="ROM25" s="101"/>
      <c r="RON25" s="101"/>
      <c r="ROO25" s="101"/>
      <c r="ROP25" s="101"/>
      <c r="ROQ25" s="101"/>
      <c r="ROR25" s="101"/>
      <c r="ROS25" s="101"/>
      <c r="ROT25" s="101"/>
      <c r="ROU25" s="101"/>
      <c r="ROV25" s="101"/>
      <c r="ROW25" s="101"/>
      <c r="ROX25" s="101"/>
      <c r="ROY25" s="101"/>
      <c r="ROZ25" s="101"/>
      <c r="RPA25" s="101"/>
      <c r="RPB25" s="101"/>
      <c r="RPC25" s="101"/>
      <c r="RPD25" s="101"/>
      <c r="RPE25" s="101"/>
      <c r="RPF25" s="101"/>
      <c r="RPG25" s="101"/>
      <c r="RPH25" s="101"/>
      <c r="RPI25" s="101"/>
      <c r="RPJ25" s="101"/>
      <c r="RPK25" s="101"/>
      <c r="RPL25" s="101"/>
      <c r="RPM25" s="101"/>
      <c r="RPN25" s="101"/>
      <c r="RPO25" s="101"/>
      <c r="RPP25" s="101"/>
      <c r="RPQ25" s="101"/>
      <c r="RPR25" s="101"/>
      <c r="RPS25" s="101"/>
      <c r="RPT25" s="101"/>
      <c r="RPU25" s="101"/>
      <c r="RPV25" s="101"/>
      <c r="RPW25" s="101"/>
      <c r="RPX25" s="101"/>
      <c r="RPY25" s="101"/>
      <c r="RPZ25" s="101"/>
      <c r="RQA25" s="101"/>
      <c r="RQB25" s="101"/>
      <c r="RQC25" s="101"/>
      <c r="RQD25" s="101"/>
      <c r="RQE25" s="101"/>
      <c r="RQF25" s="101"/>
      <c r="RQG25" s="101"/>
      <c r="RQH25" s="101"/>
      <c r="RQI25" s="101"/>
      <c r="RQJ25" s="101"/>
      <c r="RQK25" s="101"/>
      <c r="RQL25" s="101"/>
      <c r="RQM25" s="101"/>
      <c r="RQN25" s="101"/>
      <c r="RQO25" s="101"/>
      <c r="RQP25" s="101"/>
      <c r="RQQ25" s="101"/>
      <c r="RQR25" s="101"/>
      <c r="RQS25" s="101"/>
      <c r="RQT25" s="101"/>
      <c r="RQU25" s="101"/>
      <c r="RQV25" s="101"/>
      <c r="RQW25" s="101"/>
      <c r="RQX25" s="101"/>
      <c r="RQY25" s="101"/>
      <c r="RQZ25" s="101"/>
      <c r="RRA25" s="101"/>
      <c r="RRB25" s="101"/>
      <c r="RRC25" s="101"/>
      <c r="RRD25" s="101"/>
      <c r="RRE25" s="101"/>
      <c r="RRF25" s="101"/>
      <c r="RRG25" s="101"/>
      <c r="RRH25" s="101"/>
      <c r="RRI25" s="101"/>
      <c r="RRJ25" s="101"/>
      <c r="RRK25" s="101"/>
      <c r="RRL25" s="101"/>
      <c r="RRM25" s="101"/>
      <c r="RRN25" s="101"/>
      <c r="RRO25" s="101"/>
      <c r="RRP25" s="101"/>
      <c r="RRQ25" s="101"/>
      <c r="RRR25" s="101"/>
      <c r="RRS25" s="101"/>
      <c r="RRT25" s="101"/>
      <c r="RRU25" s="101"/>
      <c r="RRV25" s="101"/>
      <c r="RRW25" s="101"/>
      <c r="RRX25" s="101"/>
      <c r="RRY25" s="101"/>
      <c r="RRZ25" s="101"/>
      <c r="RSA25" s="101"/>
      <c r="RSB25" s="101"/>
      <c r="RSC25" s="101"/>
      <c r="RSD25" s="101"/>
      <c r="RSE25" s="101"/>
      <c r="RSF25" s="101"/>
      <c r="RSG25" s="101"/>
      <c r="RSH25" s="101"/>
      <c r="RSI25" s="101"/>
      <c r="RSJ25" s="101"/>
      <c r="RSK25" s="101"/>
      <c r="RSL25" s="101"/>
      <c r="RSM25" s="101"/>
      <c r="RSN25" s="101"/>
      <c r="RSO25" s="101"/>
      <c r="RSP25" s="101"/>
      <c r="RSQ25" s="101"/>
      <c r="RSR25" s="101"/>
      <c r="RSS25" s="101"/>
      <c r="RST25" s="101"/>
      <c r="RSU25" s="101"/>
      <c r="RSV25" s="101"/>
      <c r="RSW25" s="101"/>
      <c r="RSX25" s="101"/>
      <c r="RSY25" s="101"/>
      <c r="RSZ25" s="101"/>
      <c r="RTA25" s="101"/>
      <c r="RTB25" s="101"/>
      <c r="RTC25" s="101"/>
      <c r="RTD25" s="101"/>
      <c r="RTE25" s="101"/>
      <c r="RTF25" s="101"/>
      <c r="RTG25" s="101"/>
      <c r="RTH25" s="101"/>
      <c r="RTI25" s="101"/>
      <c r="RTJ25" s="101"/>
      <c r="RTK25" s="101"/>
      <c r="RTL25" s="101"/>
      <c r="RTM25" s="101"/>
      <c r="RTN25" s="101"/>
      <c r="RTO25" s="101"/>
      <c r="RTP25" s="101"/>
      <c r="RTQ25" s="101"/>
      <c r="RTR25" s="101"/>
      <c r="RTS25" s="101"/>
      <c r="RTT25" s="101"/>
      <c r="RTU25" s="101"/>
      <c r="RTV25" s="101"/>
      <c r="RTW25" s="101"/>
      <c r="RTX25" s="101"/>
      <c r="RTY25" s="101"/>
      <c r="RTZ25" s="101"/>
      <c r="RUA25" s="101"/>
      <c r="RUB25" s="101"/>
      <c r="RUC25" s="101"/>
      <c r="RUD25" s="101"/>
      <c r="RUE25" s="101"/>
      <c r="RUF25" s="101"/>
      <c r="RUG25" s="101"/>
      <c r="RUH25" s="101"/>
      <c r="RUI25" s="101"/>
      <c r="RUJ25" s="101"/>
      <c r="RUK25" s="101"/>
      <c r="RUL25" s="101"/>
      <c r="RUM25" s="101"/>
      <c r="RUN25" s="101"/>
      <c r="RUO25" s="101"/>
      <c r="RUP25" s="101"/>
      <c r="RUQ25" s="101"/>
      <c r="RUR25" s="101"/>
      <c r="RUS25" s="101"/>
      <c r="RUT25" s="101"/>
      <c r="RUU25" s="101"/>
      <c r="RUV25" s="101"/>
      <c r="RUW25" s="101"/>
      <c r="RUX25" s="101"/>
      <c r="RUY25" s="101"/>
      <c r="RUZ25" s="101"/>
      <c r="RVA25" s="101"/>
      <c r="RVB25" s="101"/>
      <c r="RVC25" s="101"/>
      <c r="RVD25" s="101"/>
      <c r="RVE25" s="101"/>
      <c r="RVF25" s="101"/>
      <c r="RVG25" s="101"/>
      <c r="RVH25" s="101"/>
      <c r="RVI25" s="101"/>
      <c r="RVJ25" s="101"/>
      <c r="RVK25" s="101"/>
      <c r="RVL25" s="101"/>
      <c r="RVM25" s="101"/>
      <c r="RVN25" s="101"/>
      <c r="RVO25" s="101"/>
      <c r="RVP25" s="101"/>
      <c r="RVQ25" s="101"/>
      <c r="RVR25" s="101"/>
      <c r="RVS25" s="101"/>
      <c r="RVT25" s="101"/>
      <c r="RVU25" s="101"/>
      <c r="RVV25" s="101"/>
      <c r="RVW25" s="101"/>
      <c r="RVX25" s="101"/>
      <c r="RVY25" s="101"/>
      <c r="RVZ25" s="101"/>
      <c r="RWA25" s="101"/>
      <c r="RWB25" s="101"/>
      <c r="RWC25" s="101"/>
      <c r="RWD25" s="101"/>
      <c r="RWE25" s="101"/>
      <c r="RWF25" s="101"/>
      <c r="RWG25" s="101"/>
      <c r="RWH25" s="101"/>
      <c r="RWI25" s="101"/>
      <c r="RWJ25" s="101"/>
      <c r="RWK25" s="101"/>
      <c r="RWL25" s="101"/>
      <c r="RWM25" s="101"/>
      <c r="RWN25" s="101"/>
      <c r="RWO25" s="101"/>
      <c r="RWP25" s="101"/>
      <c r="RWQ25" s="101"/>
      <c r="RWR25" s="101"/>
      <c r="RWS25" s="101"/>
      <c r="RWT25" s="101"/>
      <c r="RWU25" s="101"/>
      <c r="RWV25" s="101"/>
      <c r="RWW25" s="101"/>
      <c r="RWX25" s="101"/>
      <c r="RWY25" s="101"/>
      <c r="RWZ25" s="101"/>
      <c r="RXA25" s="101"/>
      <c r="RXB25" s="101"/>
      <c r="RXC25" s="101"/>
      <c r="RXD25" s="101"/>
      <c r="RXE25" s="101"/>
      <c r="RXF25" s="101"/>
      <c r="RXG25" s="101"/>
      <c r="RXH25" s="101"/>
      <c r="RXI25" s="101"/>
      <c r="RXJ25" s="101"/>
      <c r="RXK25" s="101"/>
      <c r="RXL25" s="101"/>
      <c r="RXM25" s="101"/>
      <c r="RXN25" s="101"/>
      <c r="RXO25" s="101"/>
      <c r="RXP25" s="101"/>
      <c r="RXQ25" s="101"/>
      <c r="RXR25" s="101"/>
      <c r="RXS25" s="101"/>
      <c r="RXT25" s="101"/>
      <c r="RXU25" s="101"/>
      <c r="RXV25" s="101"/>
      <c r="RXW25" s="101"/>
      <c r="RXX25" s="101"/>
      <c r="RXY25" s="101"/>
      <c r="RXZ25" s="101"/>
      <c r="RYA25" s="101"/>
      <c r="RYB25" s="101"/>
      <c r="RYC25" s="101"/>
      <c r="RYD25" s="101"/>
      <c r="RYE25" s="101"/>
      <c r="RYF25" s="101"/>
      <c r="RYG25" s="101"/>
      <c r="RYH25" s="101"/>
      <c r="RYI25" s="101"/>
      <c r="RYJ25" s="101"/>
      <c r="RYK25" s="101"/>
      <c r="RYL25" s="101"/>
      <c r="RYM25" s="101"/>
      <c r="RYN25" s="101"/>
      <c r="RYO25" s="101"/>
      <c r="RYP25" s="101"/>
      <c r="RYQ25" s="101"/>
      <c r="RYR25" s="101"/>
      <c r="RYS25" s="101"/>
      <c r="RYT25" s="101"/>
      <c r="RYU25" s="101"/>
      <c r="RYV25" s="101"/>
      <c r="RYW25" s="101"/>
      <c r="RYX25" s="101"/>
      <c r="RYY25" s="101"/>
      <c r="RYZ25" s="101"/>
      <c r="RZA25" s="101"/>
      <c r="RZB25" s="101"/>
      <c r="RZC25" s="101"/>
      <c r="RZD25" s="101"/>
      <c r="RZE25" s="101"/>
      <c r="RZF25" s="101"/>
      <c r="RZG25" s="101"/>
      <c r="RZH25" s="101"/>
      <c r="RZI25" s="101"/>
      <c r="RZJ25" s="101"/>
      <c r="RZK25" s="101"/>
      <c r="RZL25" s="101"/>
      <c r="RZM25" s="101"/>
      <c r="RZN25" s="101"/>
      <c r="RZO25" s="101"/>
      <c r="RZP25" s="101"/>
      <c r="RZQ25" s="101"/>
      <c r="RZR25" s="101"/>
      <c r="RZS25" s="101"/>
      <c r="RZT25" s="101"/>
      <c r="RZU25" s="101"/>
      <c r="RZV25" s="101"/>
      <c r="RZW25" s="101"/>
      <c r="RZX25" s="101"/>
      <c r="RZY25" s="101"/>
      <c r="RZZ25" s="101"/>
      <c r="SAA25" s="101"/>
      <c r="SAB25" s="101"/>
      <c r="SAC25" s="101"/>
      <c r="SAD25" s="101"/>
      <c r="SAE25" s="101"/>
      <c r="SAF25" s="101"/>
      <c r="SAG25" s="101"/>
      <c r="SAH25" s="101"/>
      <c r="SAI25" s="101"/>
      <c r="SAJ25" s="101"/>
      <c r="SAK25" s="101"/>
      <c r="SAL25" s="101"/>
      <c r="SAM25" s="101"/>
      <c r="SAN25" s="101"/>
      <c r="SAO25" s="101"/>
      <c r="SAP25" s="101"/>
      <c r="SAQ25" s="101"/>
      <c r="SAR25" s="101"/>
      <c r="SAS25" s="101"/>
      <c r="SAT25" s="101"/>
      <c r="SAU25" s="101"/>
      <c r="SAV25" s="101"/>
      <c r="SAW25" s="101"/>
      <c r="SAX25" s="101"/>
      <c r="SAY25" s="101"/>
      <c r="SAZ25" s="101"/>
      <c r="SBA25" s="101"/>
      <c r="SBB25" s="101"/>
      <c r="SBC25" s="101"/>
      <c r="SBD25" s="101"/>
      <c r="SBE25" s="101"/>
      <c r="SBF25" s="101"/>
      <c r="SBG25" s="101"/>
      <c r="SBH25" s="101"/>
      <c r="SBI25" s="101"/>
      <c r="SBJ25" s="101"/>
      <c r="SBK25" s="101"/>
      <c r="SBL25" s="101"/>
      <c r="SBM25" s="101"/>
      <c r="SBN25" s="101"/>
      <c r="SBO25" s="101"/>
      <c r="SBP25" s="101"/>
      <c r="SBQ25" s="101"/>
      <c r="SBR25" s="101"/>
      <c r="SBS25" s="101"/>
      <c r="SBT25" s="101"/>
      <c r="SBU25" s="101"/>
      <c r="SBV25" s="101"/>
      <c r="SBW25" s="101"/>
      <c r="SBX25" s="101"/>
      <c r="SBY25" s="101"/>
      <c r="SBZ25" s="101"/>
      <c r="SCA25" s="101"/>
      <c r="SCB25" s="101"/>
      <c r="SCC25" s="101"/>
      <c r="SCD25" s="101"/>
      <c r="SCE25" s="101"/>
      <c r="SCF25" s="101"/>
      <c r="SCG25" s="101"/>
      <c r="SCH25" s="101"/>
      <c r="SCI25" s="101"/>
      <c r="SCJ25" s="101"/>
      <c r="SCK25" s="101"/>
      <c r="SCL25" s="101"/>
      <c r="SCM25" s="101"/>
      <c r="SCN25" s="101"/>
      <c r="SCO25" s="101"/>
      <c r="SCP25" s="101"/>
      <c r="SCQ25" s="101"/>
      <c r="SCR25" s="101"/>
      <c r="SCS25" s="101"/>
      <c r="SCT25" s="101"/>
      <c r="SCU25" s="101"/>
      <c r="SCV25" s="101"/>
      <c r="SCW25" s="101"/>
      <c r="SCX25" s="101"/>
      <c r="SCY25" s="101"/>
      <c r="SCZ25" s="101"/>
      <c r="SDA25" s="101"/>
      <c r="SDB25" s="101"/>
      <c r="SDC25" s="101"/>
      <c r="SDD25" s="101"/>
      <c r="SDE25" s="101"/>
      <c r="SDF25" s="101"/>
      <c r="SDG25" s="101"/>
      <c r="SDH25" s="101"/>
      <c r="SDI25" s="101"/>
      <c r="SDJ25" s="101"/>
      <c r="SDK25" s="101"/>
      <c r="SDL25" s="101"/>
      <c r="SDM25" s="101"/>
      <c r="SDN25" s="101"/>
      <c r="SDO25" s="101"/>
      <c r="SDP25" s="101"/>
      <c r="SDQ25" s="101"/>
      <c r="SDR25" s="101"/>
      <c r="SDS25" s="101"/>
      <c r="SDT25" s="101"/>
      <c r="SDU25" s="101"/>
      <c r="SDV25" s="101"/>
      <c r="SDW25" s="101"/>
      <c r="SDX25" s="101"/>
      <c r="SDY25" s="101"/>
      <c r="SDZ25" s="101"/>
      <c r="SEA25" s="101"/>
      <c r="SEB25" s="101"/>
      <c r="SEC25" s="101"/>
      <c r="SED25" s="101"/>
      <c r="SEE25" s="101"/>
      <c r="SEF25" s="101"/>
      <c r="SEG25" s="101"/>
      <c r="SEH25" s="101"/>
      <c r="SEI25" s="101"/>
      <c r="SEJ25" s="101"/>
      <c r="SEK25" s="101"/>
      <c r="SEL25" s="101"/>
      <c r="SEM25" s="101"/>
      <c r="SEN25" s="101"/>
      <c r="SEO25" s="101"/>
      <c r="SEP25" s="101"/>
      <c r="SEQ25" s="101"/>
      <c r="SER25" s="101"/>
      <c r="SES25" s="101"/>
      <c r="SET25" s="101"/>
      <c r="SEU25" s="101"/>
      <c r="SEV25" s="101"/>
      <c r="SEW25" s="101"/>
      <c r="SEX25" s="101"/>
      <c r="SEY25" s="101"/>
      <c r="SEZ25" s="101"/>
      <c r="SFA25" s="101"/>
      <c r="SFB25" s="101"/>
      <c r="SFC25" s="101"/>
      <c r="SFD25" s="101"/>
      <c r="SFE25" s="101"/>
      <c r="SFF25" s="101"/>
      <c r="SFG25" s="101"/>
      <c r="SFH25" s="101"/>
      <c r="SFI25" s="101"/>
      <c r="SFJ25" s="101"/>
      <c r="SFK25" s="101"/>
      <c r="SFL25" s="101"/>
      <c r="SFM25" s="101"/>
      <c r="SFN25" s="101"/>
      <c r="SFO25" s="101"/>
      <c r="SFP25" s="101"/>
      <c r="SFQ25" s="101"/>
      <c r="SFR25" s="101"/>
      <c r="SFS25" s="101"/>
      <c r="SFT25" s="101"/>
      <c r="SFU25" s="101"/>
      <c r="SFV25" s="101"/>
      <c r="SFW25" s="101"/>
      <c r="SFX25" s="101"/>
      <c r="SFY25" s="101"/>
      <c r="SFZ25" s="101"/>
      <c r="SGA25" s="101"/>
      <c r="SGB25" s="101"/>
      <c r="SGC25" s="101"/>
      <c r="SGD25" s="101"/>
      <c r="SGE25" s="101"/>
      <c r="SGF25" s="101"/>
      <c r="SGG25" s="101"/>
      <c r="SGH25" s="101"/>
      <c r="SGI25" s="101"/>
      <c r="SGJ25" s="101"/>
      <c r="SGK25" s="101"/>
      <c r="SGL25" s="101"/>
      <c r="SGM25" s="101"/>
      <c r="SGN25" s="101"/>
      <c r="SGO25" s="101"/>
      <c r="SGP25" s="101"/>
      <c r="SGQ25" s="101"/>
      <c r="SGR25" s="101"/>
      <c r="SGS25" s="101"/>
      <c r="SGT25" s="101"/>
      <c r="SGU25" s="101"/>
      <c r="SGV25" s="101"/>
      <c r="SGW25" s="101"/>
      <c r="SGX25" s="101"/>
      <c r="SGY25" s="101"/>
      <c r="SGZ25" s="101"/>
      <c r="SHA25" s="101"/>
      <c r="SHB25" s="101"/>
      <c r="SHC25" s="101"/>
      <c r="SHD25" s="101"/>
      <c r="SHE25" s="101"/>
      <c r="SHF25" s="101"/>
      <c r="SHG25" s="101"/>
      <c r="SHH25" s="101"/>
      <c r="SHI25" s="101"/>
      <c r="SHJ25" s="101"/>
      <c r="SHK25" s="101"/>
      <c r="SHL25" s="101"/>
      <c r="SHM25" s="101"/>
      <c r="SHN25" s="101"/>
      <c r="SHO25" s="101"/>
      <c r="SHP25" s="101"/>
      <c r="SHQ25" s="101"/>
      <c r="SHR25" s="101"/>
      <c r="SHS25" s="101"/>
      <c r="SHT25" s="101"/>
      <c r="SHU25" s="101"/>
      <c r="SHV25" s="101"/>
      <c r="SHW25" s="101"/>
      <c r="SHX25" s="101"/>
      <c r="SHY25" s="101"/>
      <c r="SHZ25" s="101"/>
      <c r="SIA25" s="101"/>
      <c r="SIB25" s="101"/>
      <c r="SIC25" s="101"/>
      <c r="SID25" s="101"/>
      <c r="SIE25" s="101"/>
      <c r="SIF25" s="101"/>
      <c r="SIG25" s="101"/>
      <c r="SIH25" s="101"/>
      <c r="SII25" s="101"/>
      <c r="SIJ25" s="101"/>
      <c r="SIK25" s="101"/>
      <c r="SIL25" s="101"/>
      <c r="SIM25" s="101"/>
      <c r="SIN25" s="101"/>
      <c r="SIO25" s="101"/>
      <c r="SIP25" s="101"/>
      <c r="SIQ25" s="101"/>
      <c r="SIR25" s="101"/>
      <c r="SIS25" s="101"/>
      <c r="SIT25" s="101"/>
      <c r="SIU25" s="101"/>
      <c r="SIV25" s="101"/>
      <c r="SIW25" s="101"/>
      <c r="SIX25" s="101"/>
      <c r="SIY25" s="101"/>
      <c r="SIZ25" s="101"/>
      <c r="SJA25" s="101"/>
      <c r="SJB25" s="101"/>
      <c r="SJC25" s="101"/>
      <c r="SJD25" s="101"/>
      <c r="SJE25" s="101"/>
      <c r="SJF25" s="101"/>
      <c r="SJG25" s="101"/>
      <c r="SJH25" s="101"/>
      <c r="SJI25" s="101"/>
      <c r="SJJ25" s="101"/>
      <c r="SJK25" s="101"/>
      <c r="SJL25" s="101"/>
      <c r="SJM25" s="101"/>
      <c r="SJN25" s="101"/>
      <c r="SJO25" s="101"/>
      <c r="SJP25" s="101"/>
      <c r="SJQ25" s="101"/>
      <c r="SJR25" s="101"/>
      <c r="SJS25" s="101"/>
      <c r="SJT25" s="101"/>
      <c r="SJU25" s="101"/>
      <c r="SJV25" s="101"/>
      <c r="SJW25" s="101"/>
      <c r="SJX25" s="101"/>
      <c r="SJY25" s="101"/>
      <c r="SJZ25" s="101"/>
      <c r="SKA25" s="101"/>
      <c r="SKB25" s="101"/>
      <c r="SKC25" s="101"/>
      <c r="SKD25" s="101"/>
      <c r="SKE25" s="101"/>
      <c r="SKF25" s="101"/>
      <c r="SKG25" s="101"/>
      <c r="SKH25" s="101"/>
      <c r="SKI25" s="101"/>
      <c r="SKJ25" s="101"/>
      <c r="SKK25" s="101"/>
      <c r="SKL25" s="101"/>
      <c r="SKM25" s="101"/>
      <c r="SKN25" s="101"/>
      <c r="SKO25" s="101"/>
      <c r="SKP25" s="101"/>
      <c r="SKQ25" s="101"/>
      <c r="SKR25" s="101"/>
      <c r="SKS25" s="101"/>
      <c r="SKT25" s="101"/>
      <c r="SKU25" s="101"/>
      <c r="SKV25" s="101"/>
      <c r="SKW25" s="101"/>
      <c r="SKX25" s="101"/>
      <c r="SKY25" s="101"/>
      <c r="SKZ25" s="101"/>
      <c r="SLA25" s="101"/>
      <c r="SLB25" s="101"/>
      <c r="SLC25" s="101"/>
      <c r="SLD25" s="101"/>
      <c r="SLE25" s="101"/>
      <c r="SLF25" s="101"/>
      <c r="SLG25" s="101"/>
      <c r="SLH25" s="101"/>
      <c r="SLI25" s="101"/>
      <c r="SLJ25" s="101"/>
      <c r="SLK25" s="101"/>
      <c r="SLL25" s="101"/>
      <c r="SLM25" s="101"/>
      <c r="SLN25" s="101"/>
      <c r="SLO25" s="101"/>
      <c r="SLP25" s="101"/>
      <c r="SLQ25" s="101"/>
      <c r="SLR25" s="101"/>
      <c r="SLS25" s="101"/>
      <c r="SLT25" s="101"/>
      <c r="SLU25" s="101"/>
      <c r="SLV25" s="101"/>
      <c r="SLW25" s="101"/>
      <c r="SLX25" s="101"/>
      <c r="SLY25" s="101"/>
      <c r="SLZ25" s="101"/>
      <c r="SMA25" s="101"/>
      <c r="SMB25" s="101"/>
      <c r="SMC25" s="101"/>
      <c r="SMD25" s="101"/>
      <c r="SME25" s="101"/>
      <c r="SMF25" s="101"/>
      <c r="SMG25" s="101"/>
      <c r="SMH25" s="101"/>
      <c r="SMI25" s="101"/>
      <c r="SMJ25" s="101"/>
      <c r="SMK25" s="101"/>
      <c r="SML25" s="101"/>
      <c r="SMM25" s="101"/>
      <c r="SMN25" s="101"/>
      <c r="SMO25" s="101"/>
      <c r="SMP25" s="101"/>
      <c r="SMQ25" s="101"/>
      <c r="SMR25" s="101"/>
      <c r="SMS25" s="101"/>
      <c r="SMT25" s="101"/>
      <c r="SMU25" s="101"/>
      <c r="SMV25" s="101"/>
      <c r="SMW25" s="101"/>
      <c r="SMX25" s="101"/>
      <c r="SMY25" s="101"/>
      <c r="SMZ25" s="101"/>
      <c r="SNA25" s="101"/>
      <c r="SNB25" s="101"/>
      <c r="SNC25" s="101"/>
      <c r="SND25" s="101"/>
      <c r="SNE25" s="101"/>
      <c r="SNF25" s="101"/>
      <c r="SNG25" s="101"/>
      <c r="SNH25" s="101"/>
      <c r="SNI25" s="101"/>
      <c r="SNJ25" s="101"/>
      <c r="SNK25" s="101"/>
      <c r="SNL25" s="101"/>
      <c r="SNM25" s="101"/>
      <c r="SNN25" s="101"/>
      <c r="SNO25" s="101"/>
      <c r="SNP25" s="101"/>
      <c r="SNQ25" s="101"/>
      <c r="SNR25" s="101"/>
      <c r="SNS25" s="101"/>
      <c r="SNT25" s="101"/>
      <c r="SNU25" s="101"/>
      <c r="SNV25" s="101"/>
      <c r="SNW25" s="101"/>
      <c r="SNX25" s="101"/>
      <c r="SNY25" s="101"/>
      <c r="SNZ25" s="101"/>
      <c r="SOA25" s="101"/>
      <c r="SOB25" s="101"/>
      <c r="SOC25" s="101"/>
      <c r="SOD25" s="101"/>
      <c r="SOE25" s="101"/>
      <c r="SOF25" s="101"/>
      <c r="SOG25" s="101"/>
      <c r="SOH25" s="101"/>
      <c r="SOI25" s="101"/>
      <c r="SOJ25" s="101"/>
      <c r="SOK25" s="101"/>
      <c r="SOL25" s="101"/>
      <c r="SOM25" s="101"/>
      <c r="SON25" s="101"/>
      <c r="SOO25" s="101"/>
      <c r="SOP25" s="101"/>
      <c r="SOQ25" s="101"/>
      <c r="SOR25" s="101"/>
      <c r="SOS25" s="101"/>
      <c r="SOT25" s="101"/>
      <c r="SOU25" s="101"/>
      <c r="SOV25" s="101"/>
      <c r="SOW25" s="101"/>
      <c r="SOX25" s="101"/>
      <c r="SOY25" s="101"/>
      <c r="SOZ25" s="101"/>
      <c r="SPA25" s="101"/>
      <c r="SPB25" s="101"/>
      <c r="SPC25" s="101"/>
      <c r="SPD25" s="101"/>
      <c r="SPE25" s="101"/>
      <c r="SPF25" s="101"/>
      <c r="SPG25" s="101"/>
      <c r="SPH25" s="101"/>
      <c r="SPI25" s="101"/>
      <c r="SPJ25" s="101"/>
      <c r="SPK25" s="101"/>
      <c r="SPL25" s="101"/>
      <c r="SPM25" s="101"/>
      <c r="SPN25" s="101"/>
      <c r="SPO25" s="101"/>
      <c r="SPP25" s="101"/>
      <c r="SPQ25" s="101"/>
      <c r="SPR25" s="101"/>
      <c r="SPS25" s="101"/>
      <c r="SPT25" s="101"/>
      <c r="SPU25" s="101"/>
      <c r="SPV25" s="101"/>
      <c r="SPW25" s="101"/>
      <c r="SPX25" s="101"/>
      <c r="SPY25" s="101"/>
      <c r="SPZ25" s="101"/>
      <c r="SQA25" s="101"/>
      <c r="SQB25" s="101"/>
      <c r="SQC25" s="101"/>
      <c r="SQD25" s="101"/>
      <c r="SQE25" s="101"/>
      <c r="SQF25" s="101"/>
      <c r="SQG25" s="101"/>
      <c r="SQH25" s="101"/>
      <c r="SQI25" s="101"/>
      <c r="SQJ25" s="101"/>
      <c r="SQK25" s="101"/>
      <c r="SQL25" s="101"/>
      <c r="SQM25" s="101"/>
      <c r="SQN25" s="101"/>
      <c r="SQO25" s="101"/>
      <c r="SQP25" s="101"/>
      <c r="SQQ25" s="101"/>
      <c r="SQR25" s="101"/>
      <c r="SQS25" s="101"/>
      <c r="SQT25" s="101"/>
      <c r="SQU25" s="101"/>
      <c r="SQV25" s="101"/>
      <c r="SQW25" s="101"/>
      <c r="SQX25" s="101"/>
      <c r="SQY25" s="101"/>
      <c r="SQZ25" s="101"/>
      <c r="SRA25" s="101"/>
      <c r="SRB25" s="101"/>
      <c r="SRC25" s="101"/>
      <c r="SRD25" s="101"/>
      <c r="SRE25" s="101"/>
      <c r="SRF25" s="101"/>
      <c r="SRG25" s="101"/>
      <c r="SRH25" s="101"/>
      <c r="SRI25" s="101"/>
      <c r="SRJ25" s="101"/>
      <c r="SRK25" s="101"/>
      <c r="SRL25" s="101"/>
      <c r="SRM25" s="101"/>
      <c r="SRN25" s="101"/>
      <c r="SRO25" s="101"/>
      <c r="SRP25" s="101"/>
      <c r="SRQ25" s="101"/>
      <c r="SRR25" s="101"/>
      <c r="SRS25" s="101"/>
      <c r="SRT25" s="101"/>
      <c r="SRU25" s="101"/>
      <c r="SRV25" s="101"/>
      <c r="SRW25" s="101"/>
      <c r="SRX25" s="101"/>
      <c r="SRY25" s="101"/>
      <c r="SRZ25" s="101"/>
      <c r="SSA25" s="101"/>
      <c r="SSB25" s="101"/>
      <c r="SSC25" s="101"/>
      <c r="SSD25" s="101"/>
      <c r="SSE25" s="101"/>
      <c r="SSF25" s="101"/>
      <c r="SSG25" s="101"/>
      <c r="SSH25" s="101"/>
      <c r="SSI25" s="101"/>
      <c r="SSJ25" s="101"/>
      <c r="SSK25" s="101"/>
      <c r="SSL25" s="101"/>
      <c r="SSM25" s="101"/>
      <c r="SSN25" s="101"/>
      <c r="SSO25" s="101"/>
      <c r="SSP25" s="101"/>
      <c r="SSQ25" s="101"/>
      <c r="SSR25" s="101"/>
      <c r="SSS25" s="101"/>
      <c r="SST25" s="101"/>
      <c r="SSU25" s="101"/>
      <c r="SSV25" s="101"/>
      <c r="SSW25" s="101"/>
      <c r="SSX25" s="101"/>
      <c r="SSY25" s="101"/>
      <c r="SSZ25" s="101"/>
      <c r="STA25" s="101"/>
      <c r="STB25" s="101"/>
      <c r="STC25" s="101"/>
      <c r="STD25" s="101"/>
      <c r="STE25" s="101"/>
      <c r="STF25" s="101"/>
      <c r="STG25" s="101"/>
      <c r="STH25" s="101"/>
      <c r="STI25" s="101"/>
      <c r="STJ25" s="101"/>
      <c r="STK25" s="101"/>
      <c r="STL25" s="101"/>
      <c r="STM25" s="101"/>
      <c r="STN25" s="101"/>
      <c r="STO25" s="101"/>
      <c r="STP25" s="101"/>
      <c r="STQ25" s="101"/>
      <c r="STR25" s="101"/>
      <c r="STS25" s="101"/>
      <c r="STT25" s="101"/>
      <c r="STU25" s="101"/>
      <c r="STV25" s="101"/>
      <c r="STW25" s="101"/>
      <c r="STX25" s="101"/>
      <c r="STY25" s="101"/>
      <c r="STZ25" s="101"/>
      <c r="SUA25" s="101"/>
      <c r="SUB25" s="101"/>
      <c r="SUC25" s="101"/>
      <c r="SUD25" s="101"/>
      <c r="SUE25" s="101"/>
      <c r="SUF25" s="101"/>
      <c r="SUG25" s="101"/>
      <c r="SUH25" s="101"/>
      <c r="SUI25" s="101"/>
      <c r="SUJ25" s="101"/>
      <c r="SUK25" s="101"/>
      <c r="SUL25" s="101"/>
      <c r="SUM25" s="101"/>
      <c r="SUN25" s="101"/>
      <c r="SUO25" s="101"/>
      <c r="SUP25" s="101"/>
      <c r="SUQ25" s="101"/>
      <c r="SUR25" s="101"/>
      <c r="SUS25" s="101"/>
      <c r="SUT25" s="101"/>
      <c r="SUU25" s="101"/>
      <c r="SUV25" s="101"/>
      <c r="SUW25" s="101"/>
      <c r="SUX25" s="101"/>
      <c r="SUY25" s="101"/>
      <c r="SUZ25" s="101"/>
      <c r="SVA25" s="101"/>
      <c r="SVB25" s="101"/>
      <c r="SVC25" s="101"/>
      <c r="SVD25" s="101"/>
      <c r="SVE25" s="101"/>
      <c r="SVF25" s="101"/>
      <c r="SVG25" s="101"/>
      <c r="SVH25" s="101"/>
      <c r="SVI25" s="101"/>
      <c r="SVJ25" s="101"/>
      <c r="SVK25" s="101"/>
      <c r="SVL25" s="101"/>
      <c r="SVM25" s="101"/>
      <c r="SVN25" s="101"/>
      <c r="SVO25" s="101"/>
      <c r="SVP25" s="101"/>
      <c r="SVQ25" s="101"/>
      <c r="SVR25" s="101"/>
      <c r="SVS25" s="101"/>
      <c r="SVT25" s="101"/>
      <c r="SVU25" s="101"/>
      <c r="SVV25" s="101"/>
      <c r="SVW25" s="101"/>
      <c r="SVX25" s="101"/>
      <c r="SVY25" s="101"/>
      <c r="SVZ25" s="101"/>
      <c r="SWA25" s="101"/>
      <c r="SWB25" s="101"/>
      <c r="SWC25" s="101"/>
      <c r="SWD25" s="101"/>
      <c r="SWE25" s="101"/>
      <c r="SWF25" s="101"/>
      <c r="SWG25" s="101"/>
      <c r="SWH25" s="101"/>
      <c r="SWI25" s="101"/>
      <c r="SWJ25" s="101"/>
      <c r="SWK25" s="101"/>
      <c r="SWL25" s="101"/>
      <c r="SWM25" s="101"/>
      <c r="SWN25" s="101"/>
      <c r="SWO25" s="101"/>
      <c r="SWP25" s="101"/>
      <c r="SWQ25" s="101"/>
      <c r="SWR25" s="101"/>
      <c r="SWS25" s="101"/>
      <c r="SWT25" s="101"/>
      <c r="SWU25" s="101"/>
      <c r="SWV25" s="101"/>
      <c r="SWW25" s="101"/>
      <c r="SWX25" s="101"/>
      <c r="SWY25" s="101"/>
      <c r="SWZ25" s="101"/>
      <c r="SXA25" s="101"/>
      <c r="SXB25" s="101"/>
      <c r="SXC25" s="101"/>
      <c r="SXD25" s="101"/>
      <c r="SXE25" s="101"/>
      <c r="SXF25" s="101"/>
      <c r="SXG25" s="101"/>
      <c r="SXH25" s="101"/>
      <c r="SXI25" s="101"/>
      <c r="SXJ25" s="101"/>
      <c r="SXK25" s="101"/>
      <c r="SXL25" s="101"/>
      <c r="SXM25" s="101"/>
      <c r="SXN25" s="101"/>
      <c r="SXO25" s="101"/>
      <c r="SXP25" s="101"/>
      <c r="SXQ25" s="101"/>
      <c r="SXR25" s="101"/>
      <c r="SXS25" s="101"/>
      <c r="SXT25" s="101"/>
      <c r="SXU25" s="101"/>
      <c r="SXV25" s="101"/>
      <c r="SXW25" s="101"/>
      <c r="SXX25" s="101"/>
      <c r="SXY25" s="101"/>
      <c r="SXZ25" s="101"/>
      <c r="SYA25" s="101"/>
      <c r="SYB25" s="101"/>
      <c r="SYC25" s="101"/>
      <c r="SYD25" s="101"/>
      <c r="SYE25" s="101"/>
      <c r="SYF25" s="101"/>
      <c r="SYG25" s="101"/>
      <c r="SYH25" s="101"/>
      <c r="SYI25" s="101"/>
      <c r="SYJ25" s="101"/>
      <c r="SYK25" s="101"/>
      <c r="SYL25" s="101"/>
      <c r="SYM25" s="101"/>
      <c r="SYN25" s="101"/>
      <c r="SYO25" s="101"/>
      <c r="SYP25" s="101"/>
      <c r="SYQ25" s="101"/>
      <c r="SYR25" s="101"/>
      <c r="SYS25" s="101"/>
      <c r="SYT25" s="101"/>
      <c r="SYU25" s="101"/>
      <c r="SYV25" s="101"/>
      <c r="SYW25" s="101"/>
      <c r="SYX25" s="101"/>
      <c r="SYY25" s="101"/>
      <c r="SYZ25" s="101"/>
      <c r="SZA25" s="101"/>
      <c r="SZB25" s="101"/>
      <c r="SZC25" s="101"/>
      <c r="SZD25" s="101"/>
      <c r="SZE25" s="101"/>
      <c r="SZF25" s="101"/>
      <c r="SZG25" s="101"/>
      <c r="SZH25" s="101"/>
      <c r="SZI25" s="101"/>
      <c r="SZJ25" s="101"/>
      <c r="SZK25" s="101"/>
      <c r="SZL25" s="101"/>
      <c r="SZM25" s="101"/>
      <c r="SZN25" s="101"/>
      <c r="SZO25" s="101"/>
      <c r="SZP25" s="101"/>
      <c r="SZQ25" s="101"/>
      <c r="SZR25" s="101"/>
      <c r="SZS25" s="101"/>
      <c r="SZT25" s="101"/>
      <c r="SZU25" s="101"/>
      <c r="SZV25" s="101"/>
      <c r="SZW25" s="101"/>
      <c r="SZX25" s="101"/>
      <c r="SZY25" s="101"/>
      <c r="SZZ25" s="101"/>
      <c r="TAA25" s="101"/>
      <c r="TAB25" s="101"/>
      <c r="TAC25" s="101"/>
      <c r="TAD25" s="101"/>
      <c r="TAE25" s="101"/>
      <c r="TAF25" s="101"/>
      <c r="TAG25" s="101"/>
      <c r="TAH25" s="101"/>
      <c r="TAI25" s="101"/>
      <c r="TAJ25" s="101"/>
      <c r="TAK25" s="101"/>
      <c r="TAL25" s="101"/>
      <c r="TAM25" s="101"/>
      <c r="TAN25" s="101"/>
      <c r="TAO25" s="101"/>
      <c r="TAP25" s="101"/>
      <c r="TAQ25" s="101"/>
      <c r="TAR25" s="101"/>
      <c r="TAS25" s="101"/>
      <c r="TAT25" s="101"/>
      <c r="TAU25" s="101"/>
      <c r="TAV25" s="101"/>
      <c r="TAW25" s="101"/>
      <c r="TAX25" s="101"/>
      <c r="TAY25" s="101"/>
      <c r="TAZ25" s="101"/>
      <c r="TBA25" s="101"/>
      <c r="TBB25" s="101"/>
      <c r="TBC25" s="101"/>
      <c r="TBD25" s="101"/>
      <c r="TBE25" s="101"/>
      <c r="TBF25" s="101"/>
      <c r="TBG25" s="101"/>
      <c r="TBH25" s="101"/>
      <c r="TBI25" s="101"/>
      <c r="TBJ25" s="101"/>
      <c r="TBK25" s="101"/>
      <c r="TBL25" s="101"/>
      <c r="TBM25" s="101"/>
      <c r="TBN25" s="101"/>
      <c r="TBO25" s="101"/>
      <c r="TBP25" s="101"/>
      <c r="TBQ25" s="101"/>
      <c r="TBR25" s="101"/>
      <c r="TBS25" s="101"/>
      <c r="TBT25" s="101"/>
      <c r="TBU25" s="101"/>
      <c r="TBV25" s="101"/>
      <c r="TBW25" s="101"/>
      <c r="TBX25" s="101"/>
      <c r="TBY25" s="101"/>
      <c r="TBZ25" s="101"/>
      <c r="TCA25" s="101"/>
      <c r="TCB25" s="101"/>
      <c r="TCC25" s="101"/>
      <c r="TCD25" s="101"/>
      <c r="TCE25" s="101"/>
      <c r="TCF25" s="101"/>
      <c r="TCG25" s="101"/>
      <c r="TCH25" s="101"/>
      <c r="TCI25" s="101"/>
      <c r="TCJ25" s="101"/>
      <c r="TCK25" s="101"/>
      <c r="TCL25" s="101"/>
      <c r="TCM25" s="101"/>
      <c r="TCN25" s="101"/>
      <c r="TCO25" s="101"/>
      <c r="TCP25" s="101"/>
      <c r="TCQ25" s="101"/>
      <c r="TCR25" s="101"/>
      <c r="TCS25" s="101"/>
      <c r="TCT25" s="101"/>
      <c r="TCU25" s="101"/>
      <c r="TCV25" s="101"/>
      <c r="TCW25" s="101"/>
      <c r="TCX25" s="101"/>
      <c r="TCY25" s="101"/>
      <c r="TCZ25" s="101"/>
      <c r="TDA25" s="101"/>
      <c r="TDB25" s="101"/>
      <c r="TDC25" s="101"/>
      <c r="TDD25" s="101"/>
      <c r="TDE25" s="101"/>
      <c r="TDF25" s="101"/>
      <c r="TDG25" s="101"/>
      <c r="TDH25" s="101"/>
      <c r="TDI25" s="101"/>
      <c r="TDJ25" s="101"/>
      <c r="TDK25" s="101"/>
      <c r="TDL25" s="101"/>
      <c r="TDM25" s="101"/>
      <c r="TDN25" s="101"/>
      <c r="TDO25" s="101"/>
      <c r="TDP25" s="101"/>
      <c r="TDQ25" s="101"/>
      <c r="TDR25" s="101"/>
      <c r="TDS25" s="101"/>
      <c r="TDT25" s="101"/>
      <c r="TDU25" s="101"/>
      <c r="TDV25" s="101"/>
      <c r="TDW25" s="101"/>
      <c r="TDX25" s="101"/>
      <c r="TDY25" s="101"/>
      <c r="TDZ25" s="101"/>
      <c r="TEA25" s="101"/>
      <c r="TEB25" s="101"/>
      <c r="TEC25" s="101"/>
      <c r="TED25" s="101"/>
      <c r="TEE25" s="101"/>
      <c r="TEF25" s="101"/>
      <c r="TEG25" s="101"/>
      <c r="TEH25" s="101"/>
      <c r="TEI25" s="101"/>
      <c r="TEJ25" s="101"/>
      <c r="TEK25" s="101"/>
      <c r="TEL25" s="101"/>
      <c r="TEM25" s="101"/>
      <c r="TEN25" s="101"/>
      <c r="TEO25" s="101"/>
      <c r="TEP25" s="101"/>
      <c r="TEQ25" s="101"/>
      <c r="TER25" s="101"/>
      <c r="TES25" s="101"/>
      <c r="TET25" s="101"/>
      <c r="TEU25" s="101"/>
      <c r="TEV25" s="101"/>
      <c r="TEW25" s="101"/>
      <c r="TEX25" s="101"/>
      <c r="TEY25" s="101"/>
      <c r="TEZ25" s="101"/>
      <c r="TFA25" s="101"/>
      <c r="TFB25" s="101"/>
      <c r="TFC25" s="101"/>
      <c r="TFD25" s="101"/>
      <c r="TFE25" s="101"/>
      <c r="TFF25" s="101"/>
      <c r="TFG25" s="101"/>
      <c r="TFH25" s="101"/>
      <c r="TFI25" s="101"/>
      <c r="TFJ25" s="101"/>
      <c r="TFK25" s="101"/>
      <c r="TFL25" s="101"/>
      <c r="TFM25" s="101"/>
      <c r="TFN25" s="101"/>
      <c r="TFO25" s="101"/>
      <c r="TFP25" s="101"/>
      <c r="TFQ25" s="101"/>
      <c r="TFR25" s="101"/>
      <c r="TFS25" s="101"/>
      <c r="TFT25" s="101"/>
      <c r="TFU25" s="101"/>
      <c r="TFV25" s="101"/>
      <c r="TFW25" s="101"/>
      <c r="TFX25" s="101"/>
      <c r="TFY25" s="101"/>
      <c r="TFZ25" s="101"/>
      <c r="TGA25" s="101"/>
      <c r="TGB25" s="101"/>
      <c r="TGC25" s="101"/>
      <c r="TGD25" s="101"/>
      <c r="TGE25" s="101"/>
      <c r="TGF25" s="101"/>
      <c r="TGG25" s="101"/>
      <c r="TGH25" s="101"/>
      <c r="TGI25" s="101"/>
      <c r="TGJ25" s="101"/>
      <c r="TGK25" s="101"/>
      <c r="TGL25" s="101"/>
      <c r="TGM25" s="101"/>
      <c r="TGN25" s="101"/>
      <c r="TGO25" s="101"/>
      <c r="TGP25" s="101"/>
      <c r="TGQ25" s="101"/>
      <c r="TGR25" s="101"/>
      <c r="TGS25" s="101"/>
      <c r="TGT25" s="101"/>
      <c r="TGU25" s="101"/>
      <c r="TGV25" s="101"/>
      <c r="TGW25" s="101"/>
      <c r="TGX25" s="101"/>
      <c r="TGY25" s="101"/>
      <c r="TGZ25" s="101"/>
      <c r="THA25" s="101"/>
      <c r="THB25" s="101"/>
      <c r="THC25" s="101"/>
      <c r="THD25" s="101"/>
      <c r="THE25" s="101"/>
      <c r="THF25" s="101"/>
      <c r="THG25" s="101"/>
      <c r="THH25" s="101"/>
      <c r="THI25" s="101"/>
      <c r="THJ25" s="101"/>
      <c r="THK25" s="101"/>
      <c r="THL25" s="101"/>
      <c r="THM25" s="101"/>
      <c r="THN25" s="101"/>
      <c r="THO25" s="101"/>
      <c r="THP25" s="101"/>
      <c r="THQ25" s="101"/>
      <c r="THR25" s="101"/>
      <c r="THS25" s="101"/>
      <c r="THT25" s="101"/>
      <c r="THU25" s="101"/>
      <c r="THV25" s="101"/>
      <c r="THW25" s="101"/>
      <c r="THX25" s="101"/>
      <c r="THY25" s="101"/>
      <c r="THZ25" s="101"/>
      <c r="TIA25" s="101"/>
      <c r="TIB25" s="101"/>
      <c r="TIC25" s="101"/>
      <c r="TID25" s="101"/>
      <c r="TIE25" s="101"/>
      <c r="TIF25" s="101"/>
      <c r="TIG25" s="101"/>
      <c r="TIH25" s="101"/>
      <c r="TII25" s="101"/>
      <c r="TIJ25" s="101"/>
      <c r="TIK25" s="101"/>
      <c r="TIL25" s="101"/>
      <c r="TIM25" s="101"/>
      <c r="TIN25" s="101"/>
      <c r="TIO25" s="101"/>
      <c r="TIP25" s="101"/>
      <c r="TIQ25" s="101"/>
      <c r="TIR25" s="101"/>
      <c r="TIS25" s="101"/>
      <c r="TIT25" s="101"/>
      <c r="TIU25" s="101"/>
      <c r="TIV25" s="101"/>
      <c r="TIW25" s="101"/>
      <c r="TIX25" s="101"/>
      <c r="TIY25" s="101"/>
      <c r="TIZ25" s="101"/>
      <c r="TJA25" s="101"/>
      <c r="TJB25" s="101"/>
      <c r="TJC25" s="101"/>
      <c r="TJD25" s="101"/>
      <c r="TJE25" s="101"/>
      <c r="TJF25" s="101"/>
      <c r="TJG25" s="101"/>
      <c r="TJH25" s="101"/>
      <c r="TJI25" s="101"/>
      <c r="TJJ25" s="101"/>
      <c r="TJK25" s="101"/>
      <c r="TJL25" s="101"/>
      <c r="TJM25" s="101"/>
      <c r="TJN25" s="101"/>
      <c r="TJO25" s="101"/>
      <c r="TJP25" s="101"/>
      <c r="TJQ25" s="101"/>
      <c r="TJR25" s="101"/>
      <c r="TJS25" s="101"/>
      <c r="TJT25" s="101"/>
      <c r="TJU25" s="101"/>
      <c r="TJV25" s="101"/>
      <c r="TJW25" s="101"/>
      <c r="TJX25" s="101"/>
      <c r="TJY25" s="101"/>
      <c r="TJZ25" s="101"/>
      <c r="TKA25" s="101"/>
      <c r="TKB25" s="101"/>
      <c r="TKC25" s="101"/>
      <c r="TKD25" s="101"/>
      <c r="TKE25" s="101"/>
      <c r="TKF25" s="101"/>
      <c r="TKG25" s="101"/>
      <c r="TKH25" s="101"/>
      <c r="TKI25" s="101"/>
      <c r="TKJ25" s="101"/>
      <c r="TKK25" s="101"/>
      <c r="TKL25" s="101"/>
      <c r="TKM25" s="101"/>
      <c r="TKN25" s="101"/>
      <c r="TKO25" s="101"/>
      <c r="TKP25" s="101"/>
      <c r="TKQ25" s="101"/>
      <c r="TKR25" s="101"/>
      <c r="TKS25" s="101"/>
      <c r="TKT25" s="101"/>
      <c r="TKU25" s="101"/>
      <c r="TKV25" s="101"/>
      <c r="TKW25" s="101"/>
      <c r="TKX25" s="101"/>
      <c r="TKY25" s="101"/>
      <c r="TKZ25" s="101"/>
      <c r="TLA25" s="101"/>
      <c r="TLB25" s="101"/>
      <c r="TLC25" s="101"/>
      <c r="TLD25" s="101"/>
      <c r="TLE25" s="101"/>
      <c r="TLF25" s="101"/>
      <c r="TLG25" s="101"/>
      <c r="TLH25" s="101"/>
      <c r="TLI25" s="101"/>
      <c r="TLJ25" s="101"/>
      <c r="TLK25" s="101"/>
      <c r="TLL25" s="101"/>
      <c r="TLM25" s="101"/>
      <c r="TLN25" s="101"/>
      <c r="TLO25" s="101"/>
      <c r="TLP25" s="101"/>
      <c r="TLQ25" s="101"/>
      <c r="TLR25" s="101"/>
      <c r="TLS25" s="101"/>
      <c r="TLT25" s="101"/>
      <c r="TLU25" s="101"/>
      <c r="TLV25" s="101"/>
      <c r="TLW25" s="101"/>
      <c r="TLX25" s="101"/>
      <c r="TLY25" s="101"/>
      <c r="TLZ25" s="101"/>
      <c r="TMA25" s="101"/>
      <c r="TMB25" s="101"/>
      <c r="TMC25" s="101"/>
      <c r="TMD25" s="101"/>
      <c r="TME25" s="101"/>
      <c r="TMF25" s="101"/>
      <c r="TMG25" s="101"/>
      <c r="TMH25" s="101"/>
      <c r="TMI25" s="101"/>
      <c r="TMJ25" s="101"/>
      <c r="TMK25" s="101"/>
      <c r="TML25" s="101"/>
      <c r="TMM25" s="101"/>
      <c r="TMN25" s="101"/>
      <c r="TMO25" s="101"/>
      <c r="TMP25" s="101"/>
      <c r="TMQ25" s="101"/>
      <c r="TMR25" s="101"/>
      <c r="TMS25" s="101"/>
      <c r="TMT25" s="101"/>
      <c r="TMU25" s="101"/>
      <c r="TMV25" s="101"/>
      <c r="TMW25" s="101"/>
      <c r="TMX25" s="101"/>
      <c r="TMY25" s="101"/>
      <c r="TMZ25" s="101"/>
      <c r="TNA25" s="101"/>
      <c r="TNB25" s="101"/>
      <c r="TNC25" s="101"/>
      <c r="TND25" s="101"/>
      <c r="TNE25" s="101"/>
      <c r="TNF25" s="101"/>
      <c r="TNG25" s="101"/>
      <c r="TNH25" s="101"/>
      <c r="TNI25" s="101"/>
      <c r="TNJ25" s="101"/>
      <c r="TNK25" s="101"/>
      <c r="TNL25" s="101"/>
      <c r="TNM25" s="101"/>
      <c r="TNN25" s="101"/>
      <c r="TNO25" s="101"/>
      <c r="TNP25" s="101"/>
      <c r="TNQ25" s="101"/>
      <c r="TNR25" s="101"/>
      <c r="TNS25" s="101"/>
      <c r="TNT25" s="101"/>
      <c r="TNU25" s="101"/>
      <c r="TNV25" s="101"/>
      <c r="TNW25" s="101"/>
      <c r="TNX25" s="101"/>
      <c r="TNY25" s="101"/>
      <c r="TNZ25" s="101"/>
      <c r="TOA25" s="101"/>
      <c r="TOB25" s="101"/>
      <c r="TOC25" s="101"/>
      <c r="TOD25" s="101"/>
      <c r="TOE25" s="101"/>
      <c r="TOF25" s="101"/>
      <c r="TOG25" s="101"/>
      <c r="TOH25" s="101"/>
      <c r="TOI25" s="101"/>
      <c r="TOJ25" s="101"/>
      <c r="TOK25" s="101"/>
      <c r="TOL25" s="101"/>
      <c r="TOM25" s="101"/>
      <c r="TON25" s="101"/>
      <c r="TOO25" s="101"/>
      <c r="TOP25" s="101"/>
      <c r="TOQ25" s="101"/>
      <c r="TOR25" s="101"/>
      <c r="TOS25" s="101"/>
      <c r="TOT25" s="101"/>
      <c r="TOU25" s="101"/>
      <c r="TOV25" s="101"/>
      <c r="TOW25" s="101"/>
      <c r="TOX25" s="101"/>
      <c r="TOY25" s="101"/>
      <c r="TOZ25" s="101"/>
      <c r="TPA25" s="101"/>
      <c r="TPB25" s="101"/>
      <c r="TPC25" s="101"/>
      <c r="TPD25" s="101"/>
      <c r="TPE25" s="101"/>
      <c r="TPF25" s="101"/>
      <c r="TPG25" s="101"/>
      <c r="TPH25" s="101"/>
      <c r="TPI25" s="101"/>
      <c r="TPJ25" s="101"/>
      <c r="TPK25" s="101"/>
      <c r="TPL25" s="101"/>
      <c r="TPM25" s="101"/>
      <c r="TPN25" s="101"/>
      <c r="TPO25" s="101"/>
      <c r="TPP25" s="101"/>
      <c r="TPQ25" s="101"/>
      <c r="TPR25" s="101"/>
      <c r="TPS25" s="101"/>
      <c r="TPT25" s="101"/>
      <c r="TPU25" s="101"/>
      <c r="TPV25" s="101"/>
      <c r="TPW25" s="101"/>
      <c r="TPX25" s="101"/>
      <c r="TPY25" s="101"/>
      <c r="TPZ25" s="101"/>
      <c r="TQA25" s="101"/>
      <c r="TQB25" s="101"/>
      <c r="TQC25" s="101"/>
      <c r="TQD25" s="101"/>
      <c r="TQE25" s="101"/>
      <c r="TQF25" s="101"/>
      <c r="TQG25" s="101"/>
      <c r="TQH25" s="101"/>
      <c r="TQI25" s="101"/>
      <c r="TQJ25" s="101"/>
      <c r="TQK25" s="101"/>
      <c r="TQL25" s="101"/>
      <c r="TQM25" s="101"/>
      <c r="TQN25" s="101"/>
      <c r="TQO25" s="101"/>
      <c r="TQP25" s="101"/>
      <c r="TQQ25" s="101"/>
      <c r="TQR25" s="101"/>
      <c r="TQS25" s="101"/>
      <c r="TQT25" s="101"/>
      <c r="TQU25" s="101"/>
      <c r="TQV25" s="101"/>
      <c r="TQW25" s="101"/>
      <c r="TQX25" s="101"/>
      <c r="TQY25" s="101"/>
      <c r="TQZ25" s="101"/>
      <c r="TRA25" s="101"/>
      <c r="TRB25" s="101"/>
      <c r="TRC25" s="101"/>
      <c r="TRD25" s="101"/>
      <c r="TRE25" s="101"/>
      <c r="TRF25" s="101"/>
      <c r="TRG25" s="101"/>
      <c r="TRH25" s="101"/>
      <c r="TRI25" s="101"/>
      <c r="TRJ25" s="101"/>
      <c r="TRK25" s="101"/>
      <c r="TRL25" s="101"/>
      <c r="TRM25" s="101"/>
      <c r="TRN25" s="101"/>
      <c r="TRO25" s="101"/>
      <c r="TRP25" s="101"/>
      <c r="TRQ25" s="101"/>
      <c r="TRR25" s="101"/>
      <c r="TRS25" s="101"/>
      <c r="TRT25" s="101"/>
      <c r="TRU25" s="101"/>
      <c r="TRV25" s="101"/>
      <c r="TRW25" s="101"/>
      <c r="TRX25" s="101"/>
      <c r="TRY25" s="101"/>
      <c r="TRZ25" s="101"/>
      <c r="TSA25" s="101"/>
      <c r="TSB25" s="101"/>
      <c r="TSC25" s="101"/>
      <c r="TSD25" s="101"/>
      <c r="TSE25" s="101"/>
      <c r="TSF25" s="101"/>
      <c r="TSG25" s="101"/>
      <c r="TSH25" s="101"/>
      <c r="TSI25" s="101"/>
      <c r="TSJ25" s="101"/>
      <c r="TSK25" s="101"/>
      <c r="TSL25" s="101"/>
      <c r="TSM25" s="101"/>
      <c r="TSN25" s="101"/>
      <c r="TSO25" s="101"/>
      <c r="TSP25" s="101"/>
      <c r="TSQ25" s="101"/>
      <c r="TSR25" s="101"/>
      <c r="TSS25" s="101"/>
      <c r="TST25" s="101"/>
      <c r="TSU25" s="101"/>
      <c r="TSV25" s="101"/>
      <c r="TSW25" s="101"/>
      <c r="TSX25" s="101"/>
      <c r="TSY25" s="101"/>
      <c r="TSZ25" s="101"/>
      <c r="TTA25" s="101"/>
      <c r="TTB25" s="101"/>
      <c r="TTC25" s="101"/>
      <c r="TTD25" s="101"/>
      <c r="TTE25" s="101"/>
      <c r="TTF25" s="101"/>
      <c r="TTG25" s="101"/>
      <c r="TTH25" s="101"/>
      <c r="TTI25" s="101"/>
      <c r="TTJ25" s="101"/>
      <c r="TTK25" s="101"/>
      <c r="TTL25" s="101"/>
      <c r="TTM25" s="101"/>
      <c r="TTN25" s="101"/>
      <c r="TTO25" s="101"/>
      <c r="TTP25" s="101"/>
      <c r="TTQ25" s="101"/>
      <c r="TTR25" s="101"/>
      <c r="TTS25" s="101"/>
      <c r="TTT25" s="101"/>
      <c r="TTU25" s="101"/>
      <c r="TTV25" s="101"/>
      <c r="TTW25" s="101"/>
      <c r="TTX25" s="101"/>
      <c r="TTY25" s="101"/>
      <c r="TTZ25" s="101"/>
      <c r="TUA25" s="101"/>
      <c r="TUB25" s="101"/>
      <c r="TUC25" s="101"/>
      <c r="TUD25" s="101"/>
      <c r="TUE25" s="101"/>
      <c r="TUF25" s="101"/>
      <c r="TUG25" s="101"/>
      <c r="TUH25" s="101"/>
      <c r="TUI25" s="101"/>
      <c r="TUJ25" s="101"/>
      <c r="TUK25" s="101"/>
      <c r="TUL25" s="101"/>
      <c r="TUM25" s="101"/>
      <c r="TUN25" s="101"/>
      <c r="TUO25" s="101"/>
      <c r="TUP25" s="101"/>
      <c r="TUQ25" s="101"/>
      <c r="TUR25" s="101"/>
      <c r="TUS25" s="101"/>
      <c r="TUT25" s="101"/>
      <c r="TUU25" s="101"/>
      <c r="TUV25" s="101"/>
      <c r="TUW25" s="101"/>
      <c r="TUX25" s="101"/>
      <c r="TUY25" s="101"/>
      <c r="TUZ25" s="101"/>
      <c r="TVA25" s="101"/>
      <c r="TVB25" s="101"/>
      <c r="TVC25" s="101"/>
      <c r="TVD25" s="101"/>
      <c r="TVE25" s="101"/>
      <c r="TVF25" s="101"/>
      <c r="TVG25" s="101"/>
      <c r="TVH25" s="101"/>
      <c r="TVI25" s="101"/>
      <c r="TVJ25" s="101"/>
      <c r="TVK25" s="101"/>
      <c r="TVL25" s="101"/>
      <c r="TVM25" s="101"/>
      <c r="TVN25" s="101"/>
      <c r="TVO25" s="101"/>
      <c r="TVP25" s="101"/>
      <c r="TVQ25" s="101"/>
      <c r="TVR25" s="101"/>
      <c r="TVS25" s="101"/>
      <c r="TVT25" s="101"/>
      <c r="TVU25" s="101"/>
      <c r="TVV25" s="101"/>
      <c r="TVW25" s="101"/>
      <c r="TVX25" s="101"/>
      <c r="TVY25" s="101"/>
      <c r="TVZ25" s="101"/>
      <c r="TWA25" s="101"/>
      <c r="TWB25" s="101"/>
      <c r="TWC25" s="101"/>
      <c r="TWD25" s="101"/>
      <c r="TWE25" s="101"/>
      <c r="TWF25" s="101"/>
      <c r="TWG25" s="101"/>
      <c r="TWH25" s="101"/>
      <c r="TWI25" s="101"/>
      <c r="TWJ25" s="101"/>
      <c r="TWK25" s="101"/>
      <c r="TWL25" s="101"/>
      <c r="TWM25" s="101"/>
      <c r="TWN25" s="101"/>
      <c r="TWO25" s="101"/>
      <c r="TWP25" s="101"/>
      <c r="TWQ25" s="101"/>
      <c r="TWR25" s="101"/>
      <c r="TWS25" s="101"/>
      <c r="TWT25" s="101"/>
      <c r="TWU25" s="101"/>
      <c r="TWV25" s="101"/>
      <c r="TWW25" s="101"/>
      <c r="TWX25" s="101"/>
      <c r="TWY25" s="101"/>
      <c r="TWZ25" s="101"/>
      <c r="TXA25" s="101"/>
      <c r="TXB25" s="101"/>
      <c r="TXC25" s="101"/>
      <c r="TXD25" s="101"/>
      <c r="TXE25" s="101"/>
      <c r="TXF25" s="101"/>
      <c r="TXG25" s="101"/>
      <c r="TXH25" s="101"/>
      <c r="TXI25" s="101"/>
      <c r="TXJ25" s="101"/>
      <c r="TXK25" s="101"/>
      <c r="TXL25" s="101"/>
      <c r="TXM25" s="101"/>
      <c r="TXN25" s="101"/>
      <c r="TXO25" s="101"/>
      <c r="TXP25" s="101"/>
      <c r="TXQ25" s="101"/>
      <c r="TXR25" s="101"/>
      <c r="TXS25" s="101"/>
      <c r="TXT25" s="101"/>
      <c r="TXU25" s="101"/>
      <c r="TXV25" s="101"/>
      <c r="TXW25" s="101"/>
      <c r="TXX25" s="101"/>
      <c r="TXY25" s="101"/>
      <c r="TXZ25" s="101"/>
      <c r="TYA25" s="101"/>
      <c r="TYB25" s="101"/>
      <c r="TYC25" s="101"/>
      <c r="TYD25" s="101"/>
      <c r="TYE25" s="101"/>
      <c r="TYF25" s="101"/>
      <c r="TYG25" s="101"/>
      <c r="TYH25" s="101"/>
      <c r="TYI25" s="101"/>
      <c r="TYJ25" s="101"/>
      <c r="TYK25" s="101"/>
      <c r="TYL25" s="101"/>
      <c r="TYM25" s="101"/>
      <c r="TYN25" s="101"/>
      <c r="TYO25" s="101"/>
      <c r="TYP25" s="101"/>
      <c r="TYQ25" s="101"/>
      <c r="TYR25" s="101"/>
      <c r="TYS25" s="101"/>
      <c r="TYT25" s="101"/>
      <c r="TYU25" s="101"/>
      <c r="TYV25" s="101"/>
      <c r="TYW25" s="101"/>
      <c r="TYX25" s="101"/>
      <c r="TYY25" s="101"/>
      <c r="TYZ25" s="101"/>
      <c r="TZA25" s="101"/>
      <c r="TZB25" s="101"/>
      <c r="TZC25" s="101"/>
      <c r="TZD25" s="101"/>
      <c r="TZE25" s="101"/>
      <c r="TZF25" s="101"/>
      <c r="TZG25" s="101"/>
      <c r="TZH25" s="101"/>
      <c r="TZI25" s="101"/>
      <c r="TZJ25" s="101"/>
      <c r="TZK25" s="101"/>
      <c r="TZL25" s="101"/>
      <c r="TZM25" s="101"/>
      <c r="TZN25" s="101"/>
      <c r="TZO25" s="101"/>
      <c r="TZP25" s="101"/>
      <c r="TZQ25" s="101"/>
      <c r="TZR25" s="101"/>
      <c r="TZS25" s="101"/>
      <c r="TZT25" s="101"/>
      <c r="TZU25" s="101"/>
      <c r="TZV25" s="101"/>
      <c r="TZW25" s="101"/>
      <c r="TZX25" s="101"/>
      <c r="TZY25" s="101"/>
      <c r="TZZ25" s="101"/>
      <c r="UAA25" s="101"/>
      <c r="UAB25" s="101"/>
      <c r="UAC25" s="101"/>
      <c r="UAD25" s="101"/>
      <c r="UAE25" s="101"/>
      <c r="UAF25" s="101"/>
      <c r="UAG25" s="101"/>
      <c r="UAH25" s="101"/>
      <c r="UAI25" s="101"/>
      <c r="UAJ25" s="101"/>
      <c r="UAK25" s="101"/>
      <c r="UAL25" s="101"/>
      <c r="UAM25" s="101"/>
      <c r="UAN25" s="101"/>
      <c r="UAO25" s="101"/>
      <c r="UAP25" s="101"/>
      <c r="UAQ25" s="101"/>
      <c r="UAR25" s="101"/>
      <c r="UAS25" s="101"/>
      <c r="UAT25" s="101"/>
      <c r="UAU25" s="101"/>
      <c r="UAV25" s="101"/>
      <c r="UAW25" s="101"/>
      <c r="UAX25" s="101"/>
      <c r="UAY25" s="101"/>
      <c r="UAZ25" s="101"/>
      <c r="UBA25" s="101"/>
      <c r="UBB25" s="101"/>
      <c r="UBC25" s="101"/>
      <c r="UBD25" s="101"/>
      <c r="UBE25" s="101"/>
      <c r="UBF25" s="101"/>
      <c r="UBG25" s="101"/>
      <c r="UBH25" s="101"/>
      <c r="UBI25" s="101"/>
      <c r="UBJ25" s="101"/>
      <c r="UBK25" s="101"/>
      <c r="UBL25" s="101"/>
      <c r="UBM25" s="101"/>
      <c r="UBN25" s="101"/>
      <c r="UBO25" s="101"/>
      <c r="UBP25" s="101"/>
      <c r="UBQ25" s="101"/>
      <c r="UBR25" s="101"/>
      <c r="UBS25" s="101"/>
      <c r="UBT25" s="101"/>
      <c r="UBU25" s="101"/>
      <c r="UBV25" s="101"/>
      <c r="UBW25" s="101"/>
      <c r="UBX25" s="101"/>
      <c r="UBY25" s="101"/>
      <c r="UBZ25" s="101"/>
      <c r="UCA25" s="101"/>
      <c r="UCB25" s="101"/>
      <c r="UCC25" s="101"/>
      <c r="UCD25" s="101"/>
      <c r="UCE25" s="101"/>
      <c r="UCF25" s="101"/>
      <c r="UCG25" s="101"/>
      <c r="UCH25" s="101"/>
      <c r="UCI25" s="101"/>
      <c r="UCJ25" s="101"/>
      <c r="UCK25" s="101"/>
      <c r="UCL25" s="101"/>
      <c r="UCM25" s="101"/>
      <c r="UCN25" s="101"/>
      <c r="UCO25" s="101"/>
      <c r="UCP25" s="101"/>
      <c r="UCQ25" s="101"/>
      <c r="UCR25" s="101"/>
      <c r="UCS25" s="101"/>
      <c r="UCT25" s="101"/>
      <c r="UCU25" s="101"/>
      <c r="UCV25" s="101"/>
      <c r="UCW25" s="101"/>
      <c r="UCX25" s="101"/>
      <c r="UCY25" s="101"/>
      <c r="UCZ25" s="101"/>
      <c r="UDA25" s="101"/>
      <c r="UDB25" s="101"/>
      <c r="UDC25" s="101"/>
      <c r="UDD25" s="101"/>
      <c r="UDE25" s="101"/>
      <c r="UDF25" s="101"/>
      <c r="UDG25" s="101"/>
      <c r="UDH25" s="101"/>
      <c r="UDI25" s="101"/>
      <c r="UDJ25" s="101"/>
      <c r="UDK25" s="101"/>
      <c r="UDL25" s="101"/>
      <c r="UDM25" s="101"/>
      <c r="UDN25" s="101"/>
      <c r="UDO25" s="101"/>
      <c r="UDP25" s="101"/>
      <c r="UDQ25" s="101"/>
      <c r="UDR25" s="101"/>
      <c r="UDS25" s="101"/>
      <c r="UDT25" s="101"/>
      <c r="UDU25" s="101"/>
      <c r="UDV25" s="101"/>
      <c r="UDW25" s="101"/>
      <c r="UDX25" s="101"/>
      <c r="UDY25" s="101"/>
      <c r="UDZ25" s="101"/>
      <c r="UEA25" s="101"/>
      <c r="UEB25" s="101"/>
      <c r="UEC25" s="101"/>
      <c r="UED25" s="101"/>
      <c r="UEE25" s="101"/>
      <c r="UEF25" s="101"/>
      <c r="UEG25" s="101"/>
      <c r="UEH25" s="101"/>
      <c r="UEI25" s="101"/>
      <c r="UEJ25" s="101"/>
      <c r="UEK25" s="101"/>
      <c r="UEL25" s="101"/>
      <c r="UEM25" s="101"/>
      <c r="UEN25" s="101"/>
      <c r="UEO25" s="101"/>
      <c r="UEP25" s="101"/>
      <c r="UEQ25" s="101"/>
      <c r="UER25" s="101"/>
      <c r="UES25" s="101"/>
      <c r="UET25" s="101"/>
      <c r="UEU25" s="101"/>
      <c r="UEV25" s="101"/>
      <c r="UEW25" s="101"/>
      <c r="UEX25" s="101"/>
      <c r="UEY25" s="101"/>
      <c r="UEZ25" s="101"/>
      <c r="UFA25" s="101"/>
      <c r="UFB25" s="101"/>
      <c r="UFC25" s="101"/>
      <c r="UFD25" s="101"/>
      <c r="UFE25" s="101"/>
      <c r="UFF25" s="101"/>
      <c r="UFG25" s="101"/>
      <c r="UFH25" s="101"/>
      <c r="UFI25" s="101"/>
      <c r="UFJ25" s="101"/>
      <c r="UFK25" s="101"/>
      <c r="UFL25" s="101"/>
      <c r="UFM25" s="101"/>
      <c r="UFN25" s="101"/>
      <c r="UFO25" s="101"/>
      <c r="UFP25" s="101"/>
      <c r="UFQ25" s="101"/>
      <c r="UFR25" s="101"/>
      <c r="UFS25" s="101"/>
      <c r="UFT25" s="101"/>
      <c r="UFU25" s="101"/>
      <c r="UFV25" s="101"/>
      <c r="UFW25" s="101"/>
      <c r="UFX25" s="101"/>
      <c r="UFY25" s="101"/>
      <c r="UFZ25" s="101"/>
      <c r="UGA25" s="101"/>
      <c r="UGB25" s="101"/>
      <c r="UGC25" s="101"/>
      <c r="UGD25" s="101"/>
      <c r="UGE25" s="101"/>
      <c r="UGF25" s="101"/>
      <c r="UGG25" s="101"/>
      <c r="UGH25" s="101"/>
      <c r="UGI25" s="101"/>
      <c r="UGJ25" s="101"/>
      <c r="UGK25" s="101"/>
      <c r="UGL25" s="101"/>
      <c r="UGM25" s="101"/>
      <c r="UGN25" s="101"/>
      <c r="UGO25" s="101"/>
      <c r="UGP25" s="101"/>
      <c r="UGQ25" s="101"/>
      <c r="UGR25" s="101"/>
      <c r="UGS25" s="101"/>
      <c r="UGT25" s="101"/>
      <c r="UGU25" s="101"/>
      <c r="UGV25" s="101"/>
      <c r="UGW25" s="101"/>
      <c r="UGX25" s="101"/>
      <c r="UGY25" s="101"/>
      <c r="UGZ25" s="101"/>
      <c r="UHA25" s="101"/>
      <c r="UHB25" s="101"/>
      <c r="UHC25" s="101"/>
      <c r="UHD25" s="101"/>
      <c r="UHE25" s="101"/>
      <c r="UHF25" s="101"/>
      <c r="UHG25" s="101"/>
      <c r="UHH25" s="101"/>
      <c r="UHI25" s="101"/>
      <c r="UHJ25" s="101"/>
      <c r="UHK25" s="101"/>
      <c r="UHL25" s="101"/>
      <c r="UHM25" s="101"/>
      <c r="UHN25" s="101"/>
      <c r="UHO25" s="101"/>
      <c r="UHP25" s="101"/>
      <c r="UHQ25" s="101"/>
      <c r="UHR25" s="101"/>
      <c r="UHS25" s="101"/>
      <c r="UHT25" s="101"/>
      <c r="UHU25" s="101"/>
      <c r="UHV25" s="101"/>
      <c r="UHW25" s="101"/>
      <c r="UHX25" s="101"/>
      <c r="UHY25" s="101"/>
      <c r="UHZ25" s="101"/>
      <c r="UIA25" s="101"/>
      <c r="UIB25" s="101"/>
      <c r="UIC25" s="101"/>
      <c r="UID25" s="101"/>
      <c r="UIE25" s="101"/>
      <c r="UIF25" s="101"/>
      <c r="UIG25" s="101"/>
      <c r="UIH25" s="101"/>
      <c r="UII25" s="101"/>
      <c r="UIJ25" s="101"/>
      <c r="UIK25" s="101"/>
      <c r="UIL25" s="101"/>
      <c r="UIM25" s="101"/>
      <c r="UIN25" s="101"/>
      <c r="UIO25" s="101"/>
      <c r="UIP25" s="101"/>
      <c r="UIQ25" s="101"/>
      <c r="UIR25" s="101"/>
      <c r="UIS25" s="101"/>
      <c r="UIT25" s="101"/>
      <c r="UIU25" s="101"/>
      <c r="UIV25" s="101"/>
      <c r="UIW25" s="101"/>
      <c r="UIX25" s="101"/>
      <c r="UIY25" s="101"/>
      <c r="UIZ25" s="101"/>
      <c r="UJA25" s="101"/>
      <c r="UJB25" s="101"/>
      <c r="UJC25" s="101"/>
      <c r="UJD25" s="101"/>
      <c r="UJE25" s="101"/>
      <c r="UJF25" s="101"/>
      <c r="UJG25" s="101"/>
      <c r="UJH25" s="101"/>
      <c r="UJI25" s="101"/>
      <c r="UJJ25" s="101"/>
      <c r="UJK25" s="101"/>
      <c r="UJL25" s="101"/>
      <c r="UJM25" s="101"/>
      <c r="UJN25" s="101"/>
      <c r="UJO25" s="101"/>
      <c r="UJP25" s="101"/>
      <c r="UJQ25" s="101"/>
      <c r="UJR25" s="101"/>
      <c r="UJS25" s="101"/>
      <c r="UJT25" s="101"/>
      <c r="UJU25" s="101"/>
      <c r="UJV25" s="101"/>
      <c r="UJW25" s="101"/>
      <c r="UJX25" s="101"/>
      <c r="UJY25" s="101"/>
      <c r="UJZ25" s="101"/>
      <c r="UKA25" s="101"/>
      <c r="UKB25" s="101"/>
      <c r="UKC25" s="101"/>
      <c r="UKD25" s="101"/>
      <c r="UKE25" s="101"/>
      <c r="UKF25" s="101"/>
      <c r="UKG25" s="101"/>
      <c r="UKH25" s="101"/>
      <c r="UKI25" s="101"/>
      <c r="UKJ25" s="101"/>
      <c r="UKK25" s="101"/>
      <c r="UKL25" s="101"/>
      <c r="UKM25" s="101"/>
      <c r="UKN25" s="101"/>
      <c r="UKO25" s="101"/>
      <c r="UKP25" s="101"/>
      <c r="UKQ25" s="101"/>
      <c r="UKR25" s="101"/>
      <c r="UKS25" s="101"/>
      <c r="UKT25" s="101"/>
      <c r="UKU25" s="101"/>
      <c r="UKV25" s="101"/>
      <c r="UKW25" s="101"/>
      <c r="UKX25" s="101"/>
      <c r="UKY25" s="101"/>
      <c r="UKZ25" s="101"/>
      <c r="ULA25" s="101"/>
      <c r="ULB25" s="101"/>
      <c r="ULC25" s="101"/>
      <c r="ULD25" s="101"/>
      <c r="ULE25" s="101"/>
      <c r="ULF25" s="101"/>
      <c r="ULG25" s="101"/>
      <c r="ULH25" s="101"/>
      <c r="ULI25" s="101"/>
      <c r="ULJ25" s="101"/>
      <c r="ULK25" s="101"/>
      <c r="ULL25" s="101"/>
      <c r="ULM25" s="101"/>
      <c r="ULN25" s="101"/>
      <c r="ULO25" s="101"/>
      <c r="ULP25" s="101"/>
      <c r="ULQ25" s="101"/>
      <c r="ULR25" s="101"/>
      <c r="ULS25" s="101"/>
      <c r="ULT25" s="101"/>
      <c r="ULU25" s="101"/>
      <c r="ULV25" s="101"/>
      <c r="ULW25" s="101"/>
      <c r="ULX25" s="101"/>
      <c r="ULY25" s="101"/>
      <c r="ULZ25" s="101"/>
      <c r="UMA25" s="101"/>
      <c r="UMB25" s="101"/>
      <c r="UMC25" s="101"/>
      <c r="UMD25" s="101"/>
      <c r="UME25" s="101"/>
      <c r="UMF25" s="101"/>
      <c r="UMG25" s="101"/>
      <c r="UMH25" s="101"/>
      <c r="UMI25" s="101"/>
      <c r="UMJ25" s="101"/>
      <c r="UMK25" s="101"/>
      <c r="UML25" s="101"/>
      <c r="UMM25" s="101"/>
      <c r="UMN25" s="101"/>
      <c r="UMO25" s="101"/>
      <c r="UMP25" s="101"/>
      <c r="UMQ25" s="101"/>
      <c r="UMR25" s="101"/>
      <c r="UMS25" s="101"/>
      <c r="UMT25" s="101"/>
      <c r="UMU25" s="101"/>
      <c r="UMV25" s="101"/>
      <c r="UMW25" s="101"/>
      <c r="UMX25" s="101"/>
      <c r="UMY25" s="101"/>
      <c r="UMZ25" s="101"/>
      <c r="UNA25" s="101"/>
      <c r="UNB25" s="101"/>
      <c r="UNC25" s="101"/>
      <c r="UND25" s="101"/>
      <c r="UNE25" s="101"/>
      <c r="UNF25" s="101"/>
      <c r="UNG25" s="101"/>
      <c r="UNH25" s="101"/>
      <c r="UNI25" s="101"/>
      <c r="UNJ25" s="101"/>
      <c r="UNK25" s="101"/>
      <c r="UNL25" s="101"/>
      <c r="UNM25" s="101"/>
      <c r="UNN25" s="101"/>
      <c r="UNO25" s="101"/>
      <c r="UNP25" s="101"/>
      <c r="UNQ25" s="101"/>
      <c r="UNR25" s="101"/>
      <c r="UNS25" s="101"/>
      <c r="UNT25" s="101"/>
      <c r="UNU25" s="101"/>
      <c r="UNV25" s="101"/>
      <c r="UNW25" s="101"/>
      <c r="UNX25" s="101"/>
      <c r="UNY25" s="101"/>
      <c r="UNZ25" s="101"/>
      <c r="UOA25" s="101"/>
      <c r="UOB25" s="101"/>
      <c r="UOC25" s="101"/>
      <c r="UOD25" s="101"/>
      <c r="UOE25" s="101"/>
      <c r="UOF25" s="101"/>
      <c r="UOG25" s="101"/>
      <c r="UOH25" s="101"/>
      <c r="UOI25" s="101"/>
      <c r="UOJ25" s="101"/>
      <c r="UOK25" s="101"/>
      <c r="UOL25" s="101"/>
      <c r="UOM25" s="101"/>
      <c r="UON25" s="101"/>
      <c r="UOO25" s="101"/>
      <c r="UOP25" s="101"/>
      <c r="UOQ25" s="101"/>
      <c r="UOR25" s="101"/>
      <c r="UOS25" s="101"/>
      <c r="UOT25" s="101"/>
      <c r="UOU25" s="101"/>
      <c r="UOV25" s="101"/>
      <c r="UOW25" s="101"/>
      <c r="UOX25" s="101"/>
      <c r="UOY25" s="101"/>
      <c r="UOZ25" s="101"/>
      <c r="UPA25" s="101"/>
      <c r="UPB25" s="101"/>
      <c r="UPC25" s="101"/>
      <c r="UPD25" s="101"/>
      <c r="UPE25" s="101"/>
      <c r="UPF25" s="101"/>
      <c r="UPG25" s="101"/>
      <c r="UPH25" s="101"/>
      <c r="UPI25" s="101"/>
      <c r="UPJ25" s="101"/>
      <c r="UPK25" s="101"/>
      <c r="UPL25" s="101"/>
      <c r="UPM25" s="101"/>
      <c r="UPN25" s="101"/>
      <c r="UPO25" s="101"/>
      <c r="UPP25" s="101"/>
      <c r="UPQ25" s="101"/>
      <c r="UPR25" s="101"/>
      <c r="UPS25" s="101"/>
      <c r="UPT25" s="101"/>
      <c r="UPU25" s="101"/>
      <c r="UPV25" s="101"/>
      <c r="UPW25" s="101"/>
      <c r="UPX25" s="101"/>
      <c r="UPY25" s="101"/>
      <c r="UPZ25" s="101"/>
      <c r="UQA25" s="101"/>
      <c r="UQB25" s="101"/>
      <c r="UQC25" s="101"/>
      <c r="UQD25" s="101"/>
      <c r="UQE25" s="101"/>
      <c r="UQF25" s="101"/>
      <c r="UQG25" s="101"/>
      <c r="UQH25" s="101"/>
      <c r="UQI25" s="101"/>
      <c r="UQJ25" s="101"/>
      <c r="UQK25" s="101"/>
      <c r="UQL25" s="101"/>
      <c r="UQM25" s="101"/>
      <c r="UQN25" s="101"/>
      <c r="UQO25" s="101"/>
      <c r="UQP25" s="101"/>
      <c r="UQQ25" s="101"/>
      <c r="UQR25" s="101"/>
      <c r="UQS25" s="101"/>
      <c r="UQT25" s="101"/>
      <c r="UQU25" s="101"/>
      <c r="UQV25" s="101"/>
      <c r="UQW25" s="101"/>
      <c r="UQX25" s="101"/>
      <c r="UQY25" s="101"/>
      <c r="UQZ25" s="101"/>
      <c r="URA25" s="101"/>
      <c r="URB25" s="101"/>
      <c r="URC25" s="101"/>
      <c r="URD25" s="101"/>
      <c r="URE25" s="101"/>
      <c r="URF25" s="101"/>
      <c r="URG25" s="101"/>
      <c r="URH25" s="101"/>
      <c r="URI25" s="101"/>
      <c r="URJ25" s="101"/>
      <c r="URK25" s="101"/>
      <c r="URL25" s="101"/>
      <c r="URM25" s="101"/>
      <c r="URN25" s="101"/>
      <c r="URO25" s="101"/>
      <c r="URP25" s="101"/>
      <c r="URQ25" s="101"/>
      <c r="URR25" s="101"/>
      <c r="URS25" s="101"/>
      <c r="URT25" s="101"/>
      <c r="URU25" s="101"/>
      <c r="URV25" s="101"/>
      <c r="URW25" s="101"/>
      <c r="URX25" s="101"/>
      <c r="URY25" s="101"/>
      <c r="URZ25" s="101"/>
      <c r="USA25" s="101"/>
      <c r="USB25" s="101"/>
      <c r="USC25" s="101"/>
      <c r="USD25" s="101"/>
      <c r="USE25" s="101"/>
      <c r="USF25" s="101"/>
      <c r="USG25" s="101"/>
      <c r="USH25" s="101"/>
      <c r="USI25" s="101"/>
      <c r="USJ25" s="101"/>
      <c r="USK25" s="101"/>
      <c r="USL25" s="101"/>
      <c r="USM25" s="101"/>
      <c r="USN25" s="101"/>
      <c r="USO25" s="101"/>
      <c r="USP25" s="101"/>
      <c r="USQ25" s="101"/>
      <c r="USR25" s="101"/>
      <c r="USS25" s="101"/>
      <c r="UST25" s="101"/>
      <c r="USU25" s="101"/>
      <c r="USV25" s="101"/>
      <c r="USW25" s="101"/>
      <c r="USX25" s="101"/>
      <c r="USY25" s="101"/>
      <c r="USZ25" s="101"/>
      <c r="UTA25" s="101"/>
      <c r="UTB25" s="101"/>
      <c r="UTC25" s="101"/>
      <c r="UTD25" s="101"/>
      <c r="UTE25" s="101"/>
      <c r="UTF25" s="101"/>
      <c r="UTG25" s="101"/>
      <c r="UTH25" s="101"/>
      <c r="UTI25" s="101"/>
      <c r="UTJ25" s="101"/>
      <c r="UTK25" s="101"/>
      <c r="UTL25" s="101"/>
      <c r="UTM25" s="101"/>
      <c r="UTN25" s="101"/>
      <c r="UTO25" s="101"/>
      <c r="UTP25" s="101"/>
      <c r="UTQ25" s="101"/>
      <c r="UTR25" s="101"/>
      <c r="UTS25" s="101"/>
      <c r="UTT25" s="101"/>
      <c r="UTU25" s="101"/>
      <c r="UTV25" s="101"/>
      <c r="UTW25" s="101"/>
      <c r="UTX25" s="101"/>
      <c r="UTY25" s="101"/>
      <c r="UTZ25" s="101"/>
      <c r="UUA25" s="101"/>
      <c r="UUB25" s="101"/>
      <c r="UUC25" s="101"/>
      <c r="UUD25" s="101"/>
      <c r="UUE25" s="101"/>
      <c r="UUF25" s="101"/>
      <c r="UUG25" s="101"/>
      <c r="UUH25" s="101"/>
      <c r="UUI25" s="101"/>
      <c r="UUJ25" s="101"/>
      <c r="UUK25" s="101"/>
      <c r="UUL25" s="101"/>
      <c r="UUM25" s="101"/>
      <c r="UUN25" s="101"/>
      <c r="UUO25" s="101"/>
      <c r="UUP25" s="101"/>
      <c r="UUQ25" s="101"/>
      <c r="UUR25" s="101"/>
      <c r="UUS25" s="101"/>
      <c r="UUT25" s="101"/>
      <c r="UUU25" s="101"/>
      <c r="UUV25" s="101"/>
      <c r="UUW25" s="101"/>
      <c r="UUX25" s="101"/>
      <c r="UUY25" s="101"/>
      <c r="UUZ25" s="101"/>
      <c r="UVA25" s="101"/>
      <c r="UVB25" s="101"/>
      <c r="UVC25" s="101"/>
      <c r="UVD25" s="101"/>
      <c r="UVE25" s="101"/>
      <c r="UVF25" s="101"/>
      <c r="UVG25" s="101"/>
      <c r="UVH25" s="101"/>
      <c r="UVI25" s="101"/>
      <c r="UVJ25" s="101"/>
      <c r="UVK25" s="101"/>
      <c r="UVL25" s="101"/>
      <c r="UVM25" s="101"/>
      <c r="UVN25" s="101"/>
      <c r="UVO25" s="101"/>
      <c r="UVP25" s="101"/>
      <c r="UVQ25" s="101"/>
      <c r="UVR25" s="101"/>
      <c r="UVS25" s="101"/>
      <c r="UVT25" s="101"/>
      <c r="UVU25" s="101"/>
      <c r="UVV25" s="101"/>
      <c r="UVW25" s="101"/>
      <c r="UVX25" s="101"/>
      <c r="UVY25" s="101"/>
      <c r="UVZ25" s="101"/>
      <c r="UWA25" s="101"/>
      <c r="UWB25" s="101"/>
      <c r="UWC25" s="101"/>
      <c r="UWD25" s="101"/>
      <c r="UWE25" s="101"/>
      <c r="UWF25" s="101"/>
      <c r="UWG25" s="101"/>
      <c r="UWH25" s="101"/>
      <c r="UWI25" s="101"/>
      <c r="UWJ25" s="101"/>
      <c r="UWK25" s="101"/>
      <c r="UWL25" s="101"/>
      <c r="UWM25" s="101"/>
      <c r="UWN25" s="101"/>
      <c r="UWO25" s="101"/>
      <c r="UWP25" s="101"/>
      <c r="UWQ25" s="101"/>
      <c r="UWR25" s="101"/>
      <c r="UWS25" s="101"/>
      <c r="UWT25" s="101"/>
      <c r="UWU25" s="101"/>
      <c r="UWV25" s="101"/>
      <c r="UWW25" s="101"/>
      <c r="UWX25" s="101"/>
      <c r="UWY25" s="101"/>
      <c r="UWZ25" s="101"/>
      <c r="UXA25" s="101"/>
      <c r="UXB25" s="101"/>
      <c r="UXC25" s="101"/>
      <c r="UXD25" s="101"/>
      <c r="UXE25" s="101"/>
      <c r="UXF25" s="101"/>
      <c r="UXG25" s="101"/>
      <c r="UXH25" s="101"/>
      <c r="UXI25" s="101"/>
      <c r="UXJ25" s="101"/>
      <c r="UXK25" s="101"/>
      <c r="UXL25" s="101"/>
      <c r="UXM25" s="101"/>
      <c r="UXN25" s="101"/>
      <c r="UXO25" s="101"/>
      <c r="UXP25" s="101"/>
      <c r="UXQ25" s="101"/>
      <c r="UXR25" s="101"/>
      <c r="UXS25" s="101"/>
      <c r="UXT25" s="101"/>
      <c r="UXU25" s="101"/>
      <c r="UXV25" s="101"/>
      <c r="UXW25" s="101"/>
      <c r="UXX25" s="101"/>
      <c r="UXY25" s="101"/>
      <c r="UXZ25" s="101"/>
      <c r="UYA25" s="101"/>
      <c r="UYB25" s="101"/>
      <c r="UYC25" s="101"/>
      <c r="UYD25" s="101"/>
      <c r="UYE25" s="101"/>
      <c r="UYF25" s="101"/>
      <c r="UYG25" s="101"/>
      <c r="UYH25" s="101"/>
      <c r="UYI25" s="101"/>
      <c r="UYJ25" s="101"/>
      <c r="UYK25" s="101"/>
      <c r="UYL25" s="101"/>
      <c r="UYM25" s="101"/>
      <c r="UYN25" s="101"/>
      <c r="UYO25" s="101"/>
      <c r="UYP25" s="101"/>
      <c r="UYQ25" s="101"/>
      <c r="UYR25" s="101"/>
      <c r="UYS25" s="101"/>
      <c r="UYT25" s="101"/>
      <c r="UYU25" s="101"/>
      <c r="UYV25" s="101"/>
      <c r="UYW25" s="101"/>
      <c r="UYX25" s="101"/>
      <c r="UYY25" s="101"/>
      <c r="UYZ25" s="101"/>
      <c r="UZA25" s="101"/>
      <c r="UZB25" s="101"/>
      <c r="UZC25" s="101"/>
      <c r="UZD25" s="101"/>
      <c r="UZE25" s="101"/>
      <c r="UZF25" s="101"/>
      <c r="UZG25" s="101"/>
      <c r="UZH25" s="101"/>
      <c r="UZI25" s="101"/>
      <c r="UZJ25" s="101"/>
      <c r="UZK25" s="101"/>
      <c r="UZL25" s="101"/>
      <c r="UZM25" s="101"/>
      <c r="UZN25" s="101"/>
      <c r="UZO25" s="101"/>
      <c r="UZP25" s="101"/>
      <c r="UZQ25" s="101"/>
      <c r="UZR25" s="101"/>
      <c r="UZS25" s="101"/>
      <c r="UZT25" s="101"/>
      <c r="UZU25" s="101"/>
      <c r="UZV25" s="101"/>
      <c r="UZW25" s="101"/>
      <c r="UZX25" s="101"/>
      <c r="UZY25" s="101"/>
      <c r="UZZ25" s="101"/>
      <c r="VAA25" s="101"/>
      <c r="VAB25" s="101"/>
      <c r="VAC25" s="101"/>
      <c r="VAD25" s="101"/>
      <c r="VAE25" s="101"/>
      <c r="VAF25" s="101"/>
      <c r="VAG25" s="101"/>
      <c r="VAH25" s="101"/>
      <c r="VAI25" s="101"/>
      <c r="VAJ25" s="101"/>
      <c r="VAK25" s="101"/>
      <c r="VAL25" s="101"/>
      <c r="VAM25" s="101"/>
      <c r="VAN25" s="101"/>
      <c r="VAO25" s="101"/>
      <c r="VAP25" s="101"/>
      <c r="VAQ25" s="101"/>
      <c r="VAR25" s="101"/>
      <c r="VAS25" s="101"/>
      <c r="VAT25" s="101"/>
      <c r="VAU25" s="101"/>
      <c r="VAV25" s="101"/>
      <c r="VAW25" s="101"/>
      <c r="VAX25" s="101"/>
      <c r="VAY25" s="101"/>
      <c r="VAZ25" s="101"/>
      <c r="VBA25" s="101"/>
      <c r="VBB25" s="101"/>
      <c r="VBC25" s="101"/>
      <c r="VBD25" s="101"/>
      <c r="VBE25" s="101"/>
      <c r="VBF25" s="101"/>
      <c r="VBG25" s="101"/>
      <c r="VBH25" s="101"/>
      <c r="VBI25" s="101"/>
      <c r="VBJ25" s="101"/>
      <c r="VBK25" s="101"/>
      <c r="VBL25" s="101"/>
      <c r="VBM25" s="101"/>
      <c r="VBN25" s="101"/>
      <c r="VBO25" s="101"/>
      <c r="VBP25" s="101"/>
      <c r="VBQ25" s="101"/>
      <c r="VBR25" s="101"/>
      <c r="VBS25" s="101"/>
      <c r="VBT25" s="101"/>
      <c r="VBU25" s="101"/>
      <c r="VBV25" s="101"/>
      <c r="VBW25" s="101"/>
      <c r="VBX25" s="101"/>
      <c r="VBY25" s="101"/>
      <c r="VBZ25" s="101"/>
      <c r="VCA25" s="101"/>
      <c r="VCB25" s="101"/>
      <c r="VCC25" s="101"/>
      <c r="VCD25" s="101"/>
      <c r="VCE25" s="101"/>
      <c r="VCF25" s="101"/>
      <c r="VCG25" s="101"/>
      <c r="VCH25" s="101"/>
      <c r="VCI25" s="101"/>
      <c r="VCJ25" s="101"/>
      <c r="VCK25" s="101"/>
      <c r="VCL25" s="101"/>
      <c r="VCM25" s="101"/>
      <c r="VCN25" s="101"/>
      <c r="VCO25" s="101"/>
      <c r="VCP25" s="101"/>
      <c r="VCQ25" s="101"/>
      <c r="VCR25" s="101"/>
      <c r="VCS25" s="101"/>
      <c r="VCT25" s="101"/>
      <c r="VCU25" s="101"/>
      <c r="VCV25" s="101"/>
      <c r="VCW25" s="101"/>
      <c r="VCX25" s="101"/>
      <c r="VCY25" s="101"/>
      <c r="VCZ25" s="101"/>
      <c r="VDA25" s="101"/>
      <c r="VDB25" s="101"/>
      <c r="VDC25" s="101"/>
      <c r="VDD25" s="101"/>
      <c r="VDE25" s="101"/>
      <c r="VDF25" s="101"/>
      <c r="VDG25" s="101"/>
      <c r="VDH25" s="101"/>
      <c r="VDI25" s="101"/>
      <c r="VDJ25" s="101"/>
      <c r="VDK25" s="101"/>
      <c r="VDL25" s="101"/>
      <c r="VDM25" s="101"/>
      <c r="VDN25" s="101"/>
      <c r="VDO25" s="101"/>
      <c r="VDP25" s="101"/>
      <c r="VDQ25" s="101"/>
      <c r="VDR25" s="101"/>
      <c r="VDS25" s="101"/>
      <c r="VDT25" s="101"/>
      <c r="VDU25" s="101"/>
      <c r="VDV25" s="101"/>
      <c r="VDW25" s="101"/>
      <c r="VDX25" s="101"/>
      <c r="VDY25" s="101"/>
      <c r="VDZ25" s="101"/>
      <c r="VEA25" s="101"/>
      <c r="VEB25" s="101"/>
      <c r="VEC25" s="101"/>
      <c r="VED25" s="101"/>
      <c r="VEE25" s="101"/>
      <c r="VEF25" s="101"/>
      <c r="VEG25" s="101"/>
      <c r="VEH25" s="101"/>
      <c r="VEI25" s="101"/>
      <c r="VEJ25" s="101"/>
      <c r="VEK25" s="101"/>
      <c r="VEL25" s="101"/>
      <c r="VEM25" s="101"/>
      <c r="VEN25" s="101"/>
      <c r="VEO25" s="101"/>
      <c r="VEP25" s="101"/>
      <c r="VEQ25" s="101"/>
      <c r="VER25" s="101"/>
      <c r="VES25" s="101"/>
      <c r="VET25" s="101"/>
      <c r="VEU25" s="101"/>
      <c r="VEV25" s="101"/>
      <c r="VEW25" s="101"/>
      <c r="VEX25" s="101"/>
      <c r="VEY25" s="101"/>
      <c r="VEZ25" s="101"/>
      <c r="VFA25" s="101"/>
      <c r="VFB25" s="101"/>
      <c r="VFC25" s="101"/>
      <c r="VFD25" s="101"/>
      <c r="VFE25" s="101"/>
      <c r="VFF25" s="101"/>
      <c r="VFG25" s="101"/>
      <c r="VFH25" s="101"/>
      <c r="VFI25" s="101"/>
      <c r="VFJ25" s="101"/>
      <c r="VFK25" s="101"/>
      <c r="VFL25" s="101"/>
      <c r="VFM25" s="101"/>
      <c r="VFN25" s="101"/>
      <c r="VFO25" s="101"/>
      <c r="VFP25" s="101"/>
      <c r="VFQ25" s="101"/>
      <c r="VFR25" s="101"/>
      <c r="VFS25" s="101"/>
      <c r="VFT25" s="101"/>
      <c r="VFU25" s="101"/>
      <c r="VFV25" s="101"/>
      <c r="VFW25" s="101"/>
      <c r="VFX25" s="101"/>
      <c r="VFY25" s="101"/>
      <c r="VFZ25" s="101"/>
      <c r="VGA25" s="101"/>
      <c r="VGB25" s="101"/>
      <c r="VGC25" s="101"/>
      <c r="VGD25" s="101"/>
      <c r="VGE25" s="101"/>
      <c r="VGF25" s="101"/>
      <c r="VGG25" s="101"/>
      <c r="VGH25" s="101"/>
      <c r="VGI25" s="101"/>
      <c r="VGJ25" s="101"/>
      <c r="VGK25" s="101"/>
      <c r="VGL25" s="101"/>
      <c r="VGM25" s="101"/>
      <c r="VGN25" s="101"/>
      <c r="VGO25" s="101"/>
      <c r="VGP25" s="101"/>
      <c r="VGQ25" s="101"/>
      <c r="VGR25" s="101"/>
      <c r="VGS25" s="101"/>
      <c r="VGT25" s="101"/>
      <c r="VGU25" s="101"/>
      <c r="VGV25" s="101"/>
      <c r="VGW25" s="101"/>
      <c r="VGX25" s="101"/>
      <c r="VGY25" s="101"/>
      <c r="VGZ25" s="101"/>
      <c r="VHA25" s="101"/>
      <c r="VHB25" s="101"/>
      <c r="VHC25" s="101"/>
      <c r="VHD25" s="101"/>
      <c r="VHE25" s="101"/>
      <c r="VHF25" s="101"/>
      <c r="VHG25" s="101"/>
      <c r="VHH25" s="101"/>
      <c r="VHI25" s="101"/>
      <c r="VHJ25" s="101"/>
      <c r="VHK25" s="101"/>
      <c r="VHL25" s="101"/>
      <c r="VHM25" s="101"/>
      <c r="VHN25" s="101"/>
      <c r="VHO25" s="101"/>
      <c r="VHP25" s="101"/>
      <c r="VHQ25" s="101"/>
      <c r="VHR25" s="101"/>
      <c r="VHS25" s="101"/>
      <c r="VHT25" s="101"/>
      <c r="VHU25" s="101"/>
      <c r="VHV25" s="101"/>
      <c r="VHW25" s="101"/>
      <c r="VHX25" s="101"/>
      <c r="VHY25" s="101"/>
      <c r="VHZ25" s="101"/>
      <c r="VIA25" s="101"/>
      <c r="VIB25" s="101"/>
      <c r="VIC25" s="101"/>
      <c r="VID25" s="101"/>
      <c r="VIE25" s="101"/>
      <c r="VIF25" s="101"/>
      <c r="VIG25" s="101"/>
      <c r="VIH25" s="101"/>
      <c r="VII25" s="101"/>
      <c r="VIJ25" s="101"/>
      <c r="VIK25" s="101"/>
      <c r="VIL25" s="101"/>
      <c r="VIM25" s="101"/>
      <c r="VIN25" s="101"/>
      <c r="VIO25" s="101"/>
      <c r="VIP25" s="101"/>
      <c r="VIQ25" s="101"/>
      <c r="VIR25" s="101"/>
      <c r="VIS25" s="101"/>
      <c r="VIT25" s="101"/>
      <c r="VIU25" s="101"/>
      <c r="VIV25" s="101"/>
      <c r="VIW25" s="101"/>
      <c r="VIX25" s="101"/>
      <c r="VIY25" s="101"/>
      <c r="VIZ25" s="101"/>
      <c r="VJA25" s="101"/>
      <c r="VJB25" s="101"/>
      <c r="VJC25" s="101"/>
      <c r="VJD25" s="101"/>
      <c r="VJE25" s="101"/>
      <c r="VJF25" s="101"/>
      <c r="VJG25" s="101"/>
      <c r="VJH25" s="101"/>
      <c r="VJI25" s="101"/>
      <c r="VJJ25" s="101"/>
      <c r="VJK25" s="101"/>
      <c r="VJL25" s="101"/>
      <c r="VJM25" s="101"/>
      <c r="VJN25" s="101"/>
      <c r="VJO25" s="101"/>
      <c r="VJP25" s="101"/>
      <c r="VJQ25" s="101"/>
      <c r="VJR25" s="101"/>
      <c r="VJS25" s="101"/>
      <c r="VJT25" s="101"/>
      <c r="VJU25" s="101"/>
      <c r="VJV25" s="101"/>
      <c r="VJW25" s="101"/>
      <c r="VJX25" s="101"/>
      <c r="VJY25" s="101"/>
      <c r="VJZ25" s="101"/>
      <c r="VKA25" s="101"/>
      <c r="VKB25" s="101"/>
      <c r="VKC25" s="101"/>
      <c r="VKD25" s="101"/>
      <c r="VKE25" s="101"/>
      <c r="VKF25" s="101"/>
      <c r="VKG25" s="101"/>
      <c r="VKH25" s="101"/>
      <c r="VKI25" s="101"/>
      <c r="VKJ25" s="101"/>
      <c r="VKK25" s="101"/>
      <c r="VKL25" s="101"/>
      <c r="VKM25" s="101"/>
      <c r="VKN25" s="101"/>
      <c r="VKO25" s="101"/>
      <c r="VKP25" s="101"/>
      <c r="VKQ25" s="101"/>
      <c r="VKR25" s="101"/>
      <c r="VKS25" s="101"/>
      <c r="VKT25" s="101"/>
      <c r="VKU25" s="101"/>
      <c r="VKV25" s="101"/>
      <c r="VKW25" s="101"/>
      <c r="VKX25" s="101"/>
      <c r="VKY25" s="101"/>
      <c r="VKZ25" s="101"/>
      <c r="VLA25" s="101"/>
      <c r="VLB25" s="101"/>
      <c r="VLC25" s="101"/>
      <c r="VLD25" s="101"/>
      <c r="VLE25" s="101"/>
      <c r="VLF25" s="101"/>
      <c r="VLG25" s="101"/>
      <c r="VLH25" s="101"/>
      <c r="VLI25" s="101"/>
      <c r="VLJ25" s="101"/>
      <c r="VLK25" s="101"/>
      <c r="VLL25" s="101"/>
      <c r="VLM25" s="101"/>
      <c r="VLN25" s="101"/>
      <c r="VLO25" s="101"/>
      <c r="VLP25" s="101"/>
      <c r="VLQ25" s="101"/>
      <c r="VLR25" s="101"/>
      <c r="VLS25" s="101"/>
      <c r="VLT25" s="101"/>
      <c r="VLU25" s="101"/>
      <c r="VLV25" s="101"/>
      <c r="VLW25" s="101"/>
      <c r="VLX25" s="101"/>
      <c r="VLY25" s="101"/>
      <c r="VLZ25" s="101"/>
      <c r="VMA25" s="101"/>
      <c r="VMB25" s="101"/>
      <c r="VMC25" s="101"/>
      <c r="VMD25" s="101"/>
      <c r="VME25" s="101"/>
      <c r="VMF25" s="101"/>
      <c r="VMG25" s="101"/>
      <c r="VMH25" s="101"/>
      <c r="VMI25" s="101"/>
      <c r="VMJ25" s="101"/>
      <c r="VMK25" s="101"/>
      <c r="VML25" s="101"/>
      <c r="VMM25" s="101"/>
      <c r="VMN25" s="101"/>
      <c r="VMO25" s="101"/>
      <c r="VMP25" s="101"/>
      <c r="VMQ25" s="101"/>
      <c r="VMR25" s="101"/>
      <c r="VMS25" s="101"/>
      <c r="VMT25" s="101"/>
      <c r="VMU25" s="101"/>
      <c r="VMV25" s="101"/>
      <c r="VMW25" s="101"/>
      <c r="VMX25" s="101"/>
      <c r="VMY25" s="101"/>
      <c r="VMZ25" s="101"/>
      <c r="VNA25" s="101"/>
      <c r="VNB25" s="101"/>
      <c r="VNC25" s="101"/>
      <c r="VND25" s="101"/>
      <c r="VNE25" s="101"/>
      <c r="VNF25" s="101"/>
      <c r="VNG25" s="101"/>
      <c r="VNH25" s="101"/>
      <c r="VNI25" s="101"/>
      <c r="VNJ25" s="101"/>
      <c r="VNK25" s="101"/>
      <c r="VNL25" s="101"/>
      <c r="VNM25" s="101"/>
      <c r="VNN25" s="101"/>
      <c r="VNO25" s="101"/>
      <c r="VNP25" s="101"/>
      <c r="VNQ25" s="101"/>
      <c r="VNR25" s="101"/>
      <c r="VNS25" s="101"/>
      <c r="VNT25" s="101"/>
      <c r="VNU25" s="101"/>
      <c r="VNV25" s="101"/>
      <c r="VNW25" s="101"/>
      <c r="VNX25" s="101"/>
      <c r="VNY25" s="101"/>
      <c r="VNZ25" s="101"/>
      <c r="VOA25" s="101"/>
      <c r="VOB25" s="101"/>
      <c r="VOC25" s="101"/>
      <c r="VOD25" s="101"/>
      <c r="VOE25" s="101"/>
      <c r="VOF25" s="101"/>
      <c r="VOG25" s="101"/>
      <c r="VOH25" s="101"/>
      <c r="VOI25" s="101"/>
      <c r="VOJ25" s="101"/>
      <c r="VOK25" s="101"/>
      <c r="VOL25" s="101"/>
      <c r="VOM25" s="101"/>
      <c r="VON25" s="101"/>
      <c r="VOO25" s="101"/>
      <c r="VOP25" s="101"/>
      <c r="VOQ25" s="101"/>
      <c r="VOR25" s="101"/>
      <c r="VOS25" s="101"/>
      <c r="VOT25" s="101"/>
      <c r="VOU25" s="101"/>
      <c r="VOV25" s="101"/>
      <c r="VOW25" s="101"/>
      <c r="VOX25" s="101"/>
      <c r="VOY25" s="101"/>
      <c r="VOZ25" s="101"/>
      <c r="VPA25" s="101"/>
      <c r="VPB25" s="101"/>
      <c r="VPC25" s="101"/>
      <c r="VPD25" s="101"/>
      <c r="VPE25" s="101"/>
      <c r="VPF25" s="101"/>
      <c r="VPG25" s="101"/>
      <c r="VPH25" s="101"/>
      <c r="VPI25" s="101"/>
      <c r="VPJ25" s="101"/>
      <c r="VPK25" s="101"/>
      <c r="VPL25" s="101"/>
      <c r="VPM25" s="101"/>
      <c r="VPN25" s="101"/>
      <c r="VPO25" s="101"/>
      <c r="VPP25" s="101"/>
      <c r="VPQ25" s="101"/>
      <c r="VPR25" s="101"/>
      <c r="VPS25" s="101"/>
      <c r="VPT25" s="101"/>
      <c r="VPU25" s="101"/>
      <c r="VPV25" s="101"/>
      <c r="VPW25" s="101"/>
      <c r="VPX25" s="101"/>
      <c r="VPY25" s="101"/>
      <c r="VPZ25" s="101"/>
      <c r="VQA25" s="101"/>
      <c r="VQB25" s="101"/>
      <c r="VQC25" s="101"/>
      <c r="VQD25" s="101"/>
      <c r="VQE25" s="101"/>
      <c r="VQF25" s="101"/>
      <c r="VQG25" s="101"/>
      <c r="VQH25" s="101"/>
      <c r="VQI25" s="101"/>
      <c r="VQJ25" s="101"/>
      <c r="VQK25" s="101"/>
      <c r="VQL25" s="101"/>
      <c r="VQM25" s="101"/>
      <c r="VQN25" s="101"/>
      <c r="VQO25" s="101"/>
      <c r="VQP25" s="101"/>
      <c r="VQQ25" s="101"/>
      <c r="VQR25" s="101"/>
      <c r="VQS25" s="101"/>
      <c r="VQT25" s="101"/>
      <c r="VQU25" s="101"/>
      <c r="VQV25" s="101"/>
      <c r="VQW25" s="101"/>
      <c r="VQX25" s="101"/>
      <c r="VQY25" s="101"/>
      <c r="VQZ25" s="101"/>
      <c r="VRA25" s="101"/>
      <c r="VRB25" s="101"/>
      <c r="VRC25" s="101"/>
      <c r="VRD25" s="101"/>
      <c r="VRE25" s="101"/>
      <c r="VRF25" s="101"/>
      <c r="VRG25" s="101"/>
      <c r="VRH25" s="101"/>
      <c r="VRI25" s="101"/>
      <c r="VRJ25" s="101"/>
      <c r="VRK25" s="101"/>
      <c r="VRL25" s="101"/>
      <c r="VRM25" s="101"/>
      <c r="VRN25" s="101"/>
      <c r="VRO25" s="101"/>
      <c r="VRP25" s="101"/>
      <c r="VRQ25" s="101"/>
      <c r="VRR25" s="101"/>
      <c r="VRS25" s="101"/>
      <c r="VRT25" s="101"/>
      <c r="VRU25" s="101"/>
      <c r="VRV25" s="101"/>
      <c r="VRW25" s="101"/>
      <c r="VRX25" s="101"/>
      <c r="VRY25" s="101"/>
      <c r="VRZ25" s="101"/>
      <c r="VSA25" s="101"/>
      <c r="VSB25" s="101"/>
      <c r="VSC25" s="101"/>
      <c r="VSD25" s="101"/>
      <c r="VSE25" s="101"/>
      <c r="VSF25" s="101"/>
      <c r="VSG25" s="101"/>
      <c r="VSH25" s="101"/>
      <c r="VSI25" s="101"/>
      <c r="VSJ25" s="101"/>
      <c r="VSK25" s="101"/>
      <c r="VSL25" s="101"/>
      <c r="VSM25" s="101"/>
      <c r="VSN25" s="101"/>
      <c r="VSO25" s="101"/>
      <c r="VSP25" s="101"/>
      <c r="VSQ25" s="101"/>
      <c r="VSR25" s="101"/>
      <c r="VSS25" s="101"/>
      <c r="VST25" s="101"/>
      <c r="VSU25" s="101"/>
      <c r="VSV25" s="101"/>
      <c r="VSW25" s="101"/>
      <c r="VSX25" s="101"/>
      <c r="VSY25" s="101"/>
      <c r="VSZ25" s="101"/>
      <c r="VTA25" s="101"/>
      <c r="VTB25" s="101"/>
      <c r="VTC25" s="101"/>
      <c r="VTD25" s="101"/>
      <c r="VTE25" s="101"/>
      <c r="VTF25" s="101"/>
      <c r="VTG25" s="101"/>
      <c r="VTH25" s="101"/>
      <c r="VTI25" s="101"/>
      <c r="VTJ25" s="101"/>
      <c r="VTK25" s="101"/>
      <c r="VTL25" s="101"/>
      <c r="VTM25" s="101"/>
      <c r="VTN25" s="101"/>
      <c r="VTO25" s="101"/>
      <c r="VTP25" s="101"/>
      <c r="VTQ25" s="101"/>
      <c r="VTR25" s="101"/>
      <c r="VTS25" s="101"/>
      <c r="VTT25" s="101"/>
      <c r="VTU25" s="101"/>
      <c r="VTV25" s="101"/>
      <c r="VTW25" s="101"/>
      <c r="VTX25" s="101"/>
      <c r="VTY25" s="101"/>
      <c r="VTZ25" s="101"/>
      <c r="VUA25" s="101"/>
      <c r="VUB25" s="101"/>
      <c r="VUC25" s="101"/>
      <c r="VUD25" s="101"/>
      <c r="VUE25" s="101"/>
      <c r="VUF25" s="101"/>
      <c r="VUG25" s="101"/>
      <c r="VUH25" s="101"/>
      <c r="VUI25" s="101"/>
      <c r="VUJ25" s="101"/>
      <c r="VUK25" s="101"/>
      <c r="VUL25" s="101"/>
      <c r="VUM25" s="101"/>
      <c r="VUN25" s="101"/>
      <c r="VUO25" s="101"/>
      <c r="VUP25" s="101"/>
      <c r="VUQ25" s="101"/>
      <c r="VUR25" s="101"/>
      <c r="VUS25" s="101"/>
      <c r="VUT25" s="101"/>
      <c r="VUU25" s="101"/>
      <c r="VUV25" s="101"/>
      <c r="VUW25" s="101"/>
      <c r="VUX25" s="101"/>
      <c r="VUY25" s="101"/>
      <c r="VUZ25" s="101"/>
      <c r="VVA25" s="101"/>
      <c r="VVB25" s="101"/>
      <c r="VVC25" s="101"/>
      <c r="VVD25" s="101"/>
      <c r="VVE25" s="101"/>
      <c r="VVF25" s="101"/>
      <c r="VVG25" s="101"/>
      <c r="VVH25" s="101"/>
      <c r="VVI25" s="101"/>
      <c r="VVJ25" s="101"/>
      <c r="VVK25" s="101"/>
      <c r="VVL25" s="101"/>
      <c r="VVM25" s="101"/>
      <c r="VVN25" s="101"/>
      <c r="VVO25" s="101"/>
      <c r="VVP25" s="101"/>
      <c r="VVQ25" s="101"/>
      <c r="VVR25" s="101"/>
      <c r="VVS25" s="101"/>
      <c r="VVT25" s="101"/>
      <c r="VVU25" s="101"/>
      <c r="VVV25" s="101"/>
      <c r="VVW25" s="101"/>
      <c r="VVX25" s="101"/>
      <c r="VVY25" s="101"/>
      <c r="VVZ25" s="101"/>
      <c r="VWA25" s="101"/>
      <c r="VWB25" s="101"/>
      <c r="VWC25" s="101"/>
      <c r="VWD25" s="101"/>
      <c r="VWE25" s="101"/>
      <c r="VWF25" s="101"/>
      <c r="VWG25" s="101"/>
      <c r="VWH25" s="101"/>
      <c r="VWI25" s="101"/>
      <c r="VWJ25" s="101"/>
      <c r="VWK25" s="101"/>
      <c r="VWL25" s="101"/>
      <c r="VWM25" s="101"/>
      <c r="VWN25" s="101"/>
      <c r="VWO25" s="101"/>
      <c r="VWP25" s="101"/>
      <c r="VWQ25" s="101"/>
      <c r="VWR25" s="101"/>
      <c r="VWS25" s="101"/>
      <c r="VWT25" s="101"/>
      <c r="VWU25" s="101"/>
      <c r="VWV25" s="101"/>
      <c r="VWW25" s="101"/>
      <c r="VWX25" s="101"/>
      <c r="VWY25" s="101"/>
      <c r="VWZ25" s="101"/>
      <c r="VXA25" s="101"/>
      <c r="VXB25" s="101"/>
      <c r="VXC25" s="101"/>
      <c r="VXD25" s="101"/>
      <c r="VXE25" s="101"/>
      <c r="VXF25" s="101"/>
      <c r="VXG25" s="101"/>
      <c r="VXH25" s="101"/>
      <c r="VXI25" s="101"/>
      <c r="VXJ25" s="101"/>
      <c r="VXK25" s="101"/>
      <c r="VXL25" s="101"/>
      <c r="VXM25" s="101"/>
      <c r="VXN25" s="101"/>
      <c r="VXO25" s="101"/>
      <c r="VXP25" s="101"/>
      <c r="VXQ25" s="101"/>
      <c r="VXR25" s="101"/>
      <c r="VXS25" s="101"/>
      <c r="VXT25" s="101"/>
      <c r="VXU25" s="101"/>
      <c r="VXV25" s="101"/>
      <c r="VXW25" s="101"/>
      <c r="VXX25" s="101"/>
      <c r="VXY25" s="101"/>
      <c r="VXZ25" s="101"/>
      <c r="VYA25" s="101"/>
      <c r="VYB25" s="101"/>
      <c r="VYC25" s="101"/>
      <c r="VYD25" s="101"/>
      <c r="VYE25" s="101"/>
      <c r="VYF25" s="101"/>
      <c r="VYG25" s="101"/>
      <c r="VYH25" s="101"/>
      <c r="VYI25" s="101"/>
      <c r="VYJ25" s="101"/>
      <c r="VYK25" s="101"/>
      <c r="VYL25" s="101"/>
      <c r="VYM25" s="101"/>
      <c r="VYN25" s="101"/>
      <c r="VYO25" s="101"/>
      <c r="VYP25" s="101"/>
      <c r="VYQ25" s="101"/>
      <c r="VYR25" s="101"/>
      <c r="VYS25" s="101"/>
      <c r="VYT25" s="101"/>
      <c r="VYU25" s="101"/>
      <c r="VYV25" s="101"/>
      <c r="VYW25" s="101"/>
      <c r="VYX25" s="101"/>
      <c r="VYY25" s="101"/>
      <c r="VYZ25" s="101"/>
      <c r="VZA25" s="101"/>
      <c r="VZB25" s="101"/>
      <c r="VZC25" s="101"/>
      <c r="VZD25" s="101"/>
      <c r="VZE25" s="101"/>
      <c r="VZF25" s="101"/>
      <c r="VZG25" s="101"/>
      <c r="VZH25" s="101"/>
      <c r="VZI25" s="101"/>
      <c r="VZJ25" s="101"/>
      <c r="VZK25" s="101"/>
      <c r="VZL25" s="101"/>
      <c r="VZM25" s="101"/>
      <c r="VZN25" s="101"/>
      <c r="VZO25" s="101"/>
      <c r="VZP25" s="101"/>
      <c r="VZQ25" s="101"/>
      <c r="VZR25" s="101"/>
      <c r="VZS25" s="101"/>
      <c r="VZT25" s="101"/>
      <c r="VZU25" s="101"/>
      <c r="VZV25" s="101"/>
      <c r="VZW25" s="101"/>
      <c r="VZX25" s="101"/>
      <c r="VZY25" s="101"/>
      <c r="VZZ25" s="101"/>
      <c r="WAA25" s="101"/>
      <c r="WAB25" s="101"/>
      <c r="WAC25" s="101"/>
      <c r="WAD25" s="101"/>
      <c r="WAE25" s="101"/>
      <c r="WAF25" s="101"/>
      <c r="WAG25" s="101"/>
      <c r="WAH25" s="101"/>
      <c r="WAI25" s="101"/>
      <c r="WAJ25" s="101"/>
      <c r="WAK25" s="101"/>
      <c r="WAL25" s="101"/>
      <c r="WAM25" s="101"/>
      <c r="WAN25" s="101"/>
      <c r="WAO25" s="101"/>
      <c r="WAP25" s="101"/>
      <c r="WAQ25" s="101"/>
      <c r="WAR25" s="101"/>
      <c r="WAS25" s="101"/>
      <c r="WAT25" s="101"/>
      <c r="WAU25" s="101"/>
      <c r="WAV25" s="101"/>
      <c r="WAW25" s="101"/>
      <c r="WAX25" s="101"/>
      <c r="WAY25" s="101"/>
      <c r="WAZ25" s="101"/>
      <c r="WBA25" s="101"/>
      <c r="WBB25" s="101"/>
      <c r="WBC25" s="101"/>
      <c r="WBD25" s="101"/>
      <c r="WBE25" s="101"/>
      <c r="WBF25" s="101"/>
      <c r="WBG25" s="101"/>
      <c r="WBH25" s="101"/>
      <c r="WBI25" s="101"/>
      <c r="WBJ25" s="101"/>
      <c r="WBK25" s="101"/>
      <c r="WBL25" s="101"/>
      <c r="WBM25" s="101"/>
      <c r="WBN25" s="101"/>
      <c r="WBO25" s="101"/>
      <c r="WBP25" s="101"/>
      <c r="WBQ25" s="101"/>
      <c r="WBR25" s="101"/>
      <c r="WBS25" s="101"/>
      <c r="WBT25" s="101"/>
      <c r="WBU25" s="101"/>
      <c r="WBV25" s="101"/>
      <c r="WBW25" s="101"/>
      <c r="WBX25" s="101"/>
      <c r="WBY25" s="101"/>
      <c r="WBZ25" s="101"/>
      <c r="WCA25" s="101"/>
      <c r="WCB25" s="101"/>
      <c r="WCC25" s="101"/>
      <c r="WCD25" s="101"/>
      <c r="WCE25" s="101"/>
      <c r="WCF25" s="101"/>
      <c r="WCG25" s="101"/>
      <c r="WCH25" s="101"/>
      <c r="WCI25" s="101"/>
      <c r="WCJ25" s="101"/>
      <c r="WCK25" s="101"/>
      <c r="WCL25" s="101"/>
      <c r="WCM25" s="101"/>
      <c r="WCN25" s="101"/>
      <c r="WCO25" s="101"/>
      <c r="WCP25" s="101"/>
      <c r="WCQ25" s="101"/>
      <c r="WCR25" s="101"/>
      <c r="WCS25" s="101"/>
      <c r="WCT25" s="101"/>
      <c r="WCU25" s="101"/>
      <c r="WCV25" s="101"/>
      <c r="WCW25" s="101"/>
      <c r="WCX25" s="101"/>
      <c r="WCY25" s="101"/>
      <c r="WCZ25" s="101"/>
      <c r="WDA25" s="101"/>
      <c r="WDB25" s="101"/>
      <c r="WDC25" s="101"/>
      <c r="WDD25" s="101"/>
      <c r="WDE25" s="101"/>
      <c r="WDF25" s="101"/>
      <c r="WDG25" s="101"/>
      <c r="WDH25" s="101"/>
      <c r="WDI25" s="101"/>
      <c r="WDJ25" s="101"/>
      <c r="WDK25" s="101"/>
      <c r="WDL25" s="101"/>
      <c r="WDM25" s="101"/>
      <c r="WDN25" s="101"/>
      <c r="WDO25" s="101"/>
      <c r="WDP25" s="101"/>
      <c r="WDQ25" s="101"/>
      <c r="WDR25" s="101"/>
      <c r="WDS25" s="101"/>
      <c r="WDT25" s="101"/>
      <c r="WDU25" s="101"/>
      <c r="WDV25" s="101"/>
      <c r="WDW25" s="101"/>
      <c r="WDX25" s="101"/>
      <c r="WDY25" s="101"/>
      <c r="WDZ25" s="101"/>
      <c r="WEA25" s="101"/>
      <c r="WEB25" s="101"/>
      <c r="WEC25" s="101"/>
      <c r="WED25" s="101"/>
      <c r="WEE25" s="101"/>
      <c r="WEF25" s="101"/>
      <c r="WEG25" s="101"/>
      <c r="WEH25" s="101"/>
      <c r="WEI25" s="101"/>
      <c r="WEJ25" s="101"/>
      <c r="WEK25" s="101"/>
      <c r="WEL25" s="101"/>
      <c r="WEM25" s="101"/>
      <c r="WEN25" s="101"/>
      <c r="WEO25" s="101"/>
      <c r="WEP25" s="101"/>
      <c r="WEQ25" s="101"/>
      <c r="WER25" s="101"/>
      <c r="WES25" s="101"/>
      <c r="WET25" s="101"/>
      <c r="WEU25" s="101"/>
      <c r="WEV25" s="101"/>
      <c r="WEW25" s="101"/>
      <c r="WEX25" s="101"/>
      <c r="WEY25" s="101"/>
      <c r="WEZ25" s="101"/>
      <c r="WFA25" s="101"/>
      <c r="WFB25" s="101"/>
      <c r="WFC25" s="101"/>
      <c r="WFD25" s="101"/>
      <c r="WFE25" s="101"/>
      <c r="WFF25" s="101"/>
      <c r="WFG25" s="101"/>
      <c r="WFH25" s="101"/>
      <c r="WFI25" s="101"/>
      <c r="WFJ25" s="101"/>
      <c r="WFK25" s="101"/>
      <c r="WFL25" s="101"/>
      <c r="WFM25" s="101"/>
      <c r="WFN25" s="101"/>
      <c r="WFO25" s="101"/>
      <c r="WFP25" s="101"/>
      <c r="WFQ25" s="101"/>
      <c r="WFR25" s="101"/>
      <c r="WFS25" s="101"/>
      <c r="WFT25" s="101"/>
      <c r="WFU25" s="101"/>
      <c r="WFV25" s="101"/>
      <c r="WFW25" s="101"/>
      <c r="WFX25" s="101"/>
      <c r="WFY25" s="101"/>
      <c r="WFZ25" s="101"/>
      <c r="WGA25" s="101"/>
      <c r="WGB25" s="101"/>
      <c r="WGC25" s="101"/>
      <c r="WGD25" s="101"/>
      <c r="WGE25" s="101"/>
      <c r="WGF25" s="101"/>
      <c r="WGG25" s="101"/>
      <c r="WGH25" s="101"/>
      <c r="WGI25" s="101"/>
      <c r="WGJ25" s="101"/>
      <c r="WGK25" s="101"/>
      <c r="WGL25" s="101"/>
      <c r="WGM25" s="101"/>
      <c r="WGN25" s="101"/>
      <c r="WGO25" s="101"/>
      <c r="WGP25" s="101"/>
      <c r="WGQ25" s="101"/>
      <c r="WGR25" s="101"/>
      <c r="WGS25" s="101"/>
      <c r="WGT25" s="101"/>
      <c r="WGU25" s="101"/>
      <c r="WGV25" s="101"/>
      <c r="WGW25" s="101"/>
      <c r="WGX25" s="101"/>
      <c r="WGY25" s="101"/>
      <c r="WGZ25" s="101"/>
      <c r="WHA25" s="101"/>
      <c r="WHB25" s="101"/>
      <c r="WHC25" s="101"/>
      <c r="WHD25" s="101"/>
      <c r="WHE25" s="101"/>
      <c r="WHF25" s="101"/>
      <c r="WHG25" s="101"/>
      <c r="WHH25" s="101"/>
      <c r="WHI25" s="101"/>
      <c r="WHJ25" s="101"/>
      <c r="WHK25" s="101"/>
      <c r="WHL25" s="101"/>
      <c r="WHM25" s="101"/>
      <c r="WHN25" s="101"/>
      <c r="WHO25" s="101"/>
      <c r="WHP25" s="101"/>
      <c r="WHQ25" s="101"/>
      <c r="WHR25" s="101"/>
      <c r="WHS25" s="101"/>
      <c r="WHT25" s="101"/>
      <c r="WHU25" s="101"/>
      <c r="WHV25" s="101"/>
      <c r="WHW25" s="101"/>
      <c r="WHX25" s="101"/>
      <c r="WHY25" s="101"/>
      <c r="WHZ25" s="101"/>
      <c r="WIA25" s="101"/>
      <c r="WIB25" s="101"/>
      <c r="WIC25" s="101"/>
      <c r="WID25" s="101"/>
      <c r="WIE25" s="101"/>
      <c r="WIF25" s="101"/>
      <c r="WIG25" s="101"/>
      <c r="WIH25" s="101"/>
      <c r="WII25" s="101"/>
      <c r="WIJ25" s="101"/>
      <c r="WIK25" s="101"/>
      <c r="WIL25" s="101"/>
      <c r="WIM25" s="101"/>
      <c r="WIN25" s="101"/>
      <c r="WIO25" s="101"/>
      <c r="WIP25" s="101"/>
      <c r="WIQ25" s="101"/>
      <c r="WIR25" s="101"/>
      <c r="WIS25" s="101"/>
      <c r="WIT25" s="101"/>
      <c r="WIU25" s="101"/>
      <c r="WIV25" s="101"/>
      <c r="WIW25" s="101"/>
      <c r="WIX25" s="101"/>
      <c r="WIY25" s="101"/>
      <c r="WIZ25" s="101"/>
      <c r="WJA25" s="101"/>
      <c r="WJB25" s="101"/>
      <c r="WJC25" s="101"/>
      <c r="WJD25" s="101"/>
      <c r="WJE25" s="101"/>
      <c r="WJF25" s="101"/>
      <c r="WJG25" s="101"/>
      <c r="WJH25" s="101"/>
      <c r="WJI25" s="101"/>
      <c r="WJJ25" s="101"/>
      <c r="WJK25" s="101"/>
      <c r="WJL25" s="101"/>
      <c r="WJM25" s="101"/>
      <c r="WJN25" s="101"/>
      <c r="WJO25" s="101"/>
      <c r="WJP25" s="101"/>
      <c r="WJQ25" s="101"/>
      <c r="WJR25" s="101"/>
      <c r="WJS25" s="101"/>
      <c r="WJT25" s="101"/>
      <c r="WJU25" s="101"/>
      <c r="WJV25" s="101"/>
      <c r="WJW25" s="101"/>
      <c r="WJX25" s="101"/>
      <c r="WJY25" s="101"/>
      <c r="WJZ25" s="101"/>
      <c r="WKA25" s="101"/>
      <c r="WKB25" s="101"/>
      <c r="WKC25" s="101"/>
      <c r="WKD25" s="101"/>
      <c r="WKE25" s="101"/>
      <c r="WKF25" s="101"/>
      <c r="WKG25" s="101"/>
      <c r="WKH25" s="101"/>
      <c r="WKI25" s="101"/>
      <c r="WKJ25" s="101"/>
      <c r="WKK25" s="101"/>
      <c r="WKL25" s="101"/>
      <c r="WKM25" s="101"/>
      <c r="WKN25" s="101"/>
      <c r="WKO25" s="101"/>
      <c r="WKP25" s="101"/>
      <c r="WKQ25" s="101"/>
      <c r="WKR25" s="101"/>
      <c r="WKS25" s="101"/>
      <c r="WKT25" s="101"/>
      <c r="WKU25" s="101"/>
      <c r="WKV25" s="101"/>
      <c r="WKW25" s="101"/>
      <c r="WKX25" s="101"/>
      <c r="WKY25" s="101"/>
      <c r="WKZ25" s="101"/>
      <c r="WLA25" s="101"/>
      <c r="WLB25" s="101"/>
      <c r="WLC25" s="101"/>
      <c r="WLD25" s="101"/>
      <c r="WLE25" s="101"/>
      <c r="WLF25" s="101"/>
      <c r="WLG25" s="101"/>
      <c r="WLH25" s="101"/>
      <c r="WLI25" s="101"/>
      <c r="WLJ25" s="101"/>
      <c r="WLK25" s="101"/>
      <c r="WLL25" s="101"/>
      <c r="WLM25" s="101"/>
      <c r="WLN25" s="101"/>
      <c r="WLO25" s="101"/>
      <c r="WLP25" s="101"/>
      <c r="WLQ25" s="101"/>
      <c r="WLR25" s="101"/>
      <c r="WLS25" s="101"/>
      <c r="WLT25" s="101"/>
      <c r="WLU25" s="101"/>
      <c r="WLV25" s="101"/>
      <c r="WLW25" s="101"/>
      <c r="WLX25" s="101"/>
      <c r="WLY25" s="101"/>
      <c r="WLZ25" s="101"/>
      <c r="WMA25" s="101"/>
      <c r="WMB25" s="101"/>
      <c r="WMC25" s="101"/>
      <c r="WMD25" s="101"/>
      <c r="WME25" s="101"/>
      <c r="WMF25" s="101"/>
      <c r="WMG25" s="101"/>
      <c r="WMH25" s="101"/>
      <c r="WMI25" s="101"/>
      <c r="WMJ25" s="101"/>
      <c r="WMK25" s="101"/>
      <c r="WML25" s="101"/>
      <c r="WMM25" s="101"/>
      <c r="WMN25" s="101"/>
      <c r="WMO25" s="101"/>
      <c r="WMP25" s="101"/>
      <c r="WMQ25" s="101"/>
      <c r="WMR25" s="101"/>
      <c r="WMS25" s="101"/>
      <c r="WMT25" s="101"/>
      <c r="WMU25" s="101"/>
      <c r="WMV25" s="101"/>
      <c r="WMW25" s="101"/>
      <c r="WMX25" s="101"/>
      <c r="WMY25" s="101"/>
      <c r="WMZ25" s="101"/>
      <c r="WNA25" s="101"/>
      <c r="WNB25" s="101"/>
      <c r="WNC25" s="101"/>
      <c r="WND25" s="101"/>
      <c r="WNE25" s="101"/>
      <c r="WNF25" s="101"/>
      <c r="WNG25" s="101"/>
      <c r="WNH25" s="101"/>
      <c r="WNI25" s="101"/>
      <c r="WNJ25" s="101"/>
      <c r="WNK25" s="101"/>
      <c r="WNL25" s="101"/>
      <c r="WNM25" s="101"/>
      <c r="WNN25" s="101"/>
      <c r="WNO25" s="101"/>
      <c r="WNP25" s="101"/>
      <c r="WNQ25" s="101"/>
      <c r="WNR25" s="101"/>
      <c r="WNS25" s="101"/>
      <c r="WNT25" s="101"/>
      <c r="WNU25" s="101"/>
      <c r="WNV25" s="101"/>
      <c r="WNW25" s="101"/>
      <c r="WNX25" s="101"/>
      <c r="WNY25" s="101"/>
      <c r="WNZ25" s="101"/>
      <c r="WOA25" s="101"/>
      <c r="WOB25" s="101"/>
      <c r="WOC25" s="101"/>
      <c r="WOD25" s="101"/>
      <c r="WOE25" s="101"/>
      <c r="WOF25" s="101"/>
      <c r="WOG25" s="101"/>
      <c r="WOH25" s="101"/>
      <c r="WOI25" s="101"/>
      <c r="WOJ25" s="101"/>
      <c r="WOK25" s="101"/>
      <c r="WOL25" s="101"/>
      <c r="WOM25" s="101"/>
      <c r="WON25" s="101"/>
      <c r="WOO25" s="101"/>
      <c r="WOP25" s="101"/>
      <c r="WOQ25" s="101"/>
      <c r="WOR25" s="101"/>
      <c r="WOS25" s="101"/>
      <c r="WOT25" s="101"/>
      <c r="WOU25" s="101"/>
      <c r="WOV25" s="101"/>
      <c r="WOW25" s="101"/>
      <c r="WOX25" s="101"/>
      <c r="WOY25" s="101"/>
      <c r="WOZ25" s="101"/>
      <c r="WPA25" s="101"/>
      <c r="WPB25" s="101"/>
      <c r="WPC25" s="101"/>
      <c r="WPD25" s="101"/>
      <c r="WPE25" s="101"/>
      <c r="WPF25" s="101"/>
      <c r="WPG25" s="101"/>
      <c r="WPH25" s="101"/>
      <c r="WPI25" s="101"/>
      <c r="WPJ25" s="101"/>
      <c r="WPK25" s="101"/>
      <c r="WPL25" s="101"/>
      <c r="WPM25" s="101"/>
      <c r="WPN25" s="101"/>
      <c r="WPO25" s="101"/>
      <c r="WPP25" s="101"/>
      <c r="WPQ25" s="101"/>
      <c r="WPR25" s="101"/>
      <c r="WPS25" s="101"/>
      <c r="WPT25" s="101"/>
      <c r="WPU25" s="101"/>
      <c r="WPV25" s="101"/>
      <c r="WPW25" s="101"/>
      <c r="WPX25" s="101"/>
      <c r="WPY25" s="101"/>
      <c r="WPZ25" s="101"/>
      <c r="WQA25" s="101"/>
      <c r="WQB25" s="101"/>
      <c r="WQC25" s="101"/>
      <c r="WQD25" s="101"/>
      <c r="WQE25" s="101"/>
      <c r="WQF25" s="101"/>
      <c r="WQG25" s="101"/>
      <c r="WQH25" s="101"/>
      <c r="WQI25" s="101"/>
      <c r="WQJ25" s="101"/>
      <c r="WQK25" s="101"/>
      <c r="WQL25" s="101"/>
      <c r="WQM25" s="101"/>
      <c r="WQN25" s="101"/>
      <c r="WQO25" s="101"/>
      <c r="WQP25" s="101"/>
      <c r="WQQ25" s="101"/>
      <c r="WQR25" s="101"/>
      <c r="WQS25" s="101"/>
      <c r="WQT25" s="101"/>
      <c r="WQU25" s="101"/>
      <c r="WQV25" s="101"/>
      <c r="WQW25" s="101"/>
      <c r="WQX25" s="101"/>
      <c r="WQY25" s="101"/>
      <c r="WQZ25" s="101"/>
      <c r="WRA25" s="101"/>
      <c r="WRB25" s="101"/>
      <c r="WRC25" s="101"/>
      <c r="WRD25" s="101"/>
      <c r="WRE25" s="101"/>
      <c r="WRF25" s="101"/>
      <c r="WRG25" s="101"/>
      <c r="WRH25" s="101"/>
      <c r="WRI25" s="101"/>
      <c r="WRJ25" s="101"/>
      <c r="WRK25" s="101"/>
      <c r="WRL25" s="101"/>
      <c r="WRM25" s="101"/>
      <c r="WRN25" s="101"/>
      <c r="WRO25" s="101"/>
      <c r="WRP25" s="101"/>
      <c r="WRQ25" s="101"/>
      <c r="WRR25" s="101"/>
      <c r="WRS25" s="101"/>
      <c r="WRT25" s="101"/>
      <c r="WRU25" s="101"/>
      <c r="WRV25" s="101"/>
      <c r="WRW25" s="101"/>
      <c r="WRX25" s="101"/>
      <c r="WRY25" s="101"/>
      <c r="WRZ25" s="101"/>
      <c r="WSA25" s="101"/>
      <c r="WSB25" s="101"/>
      <c r="WSC25" s="101"/>
      <c r="WSD25" s="101"/>
      <c r="WSE25" s="101"/>
      <c r="WSF25" s="101"/>
      <c r="WSG25" s="101"/>
      <c r="WSH25" s="101"/>
      <c r="WSI25" s="101"/>
      <c r="WSJ25" s="101"/>
      <c r="WSK25" s="101"/>
      <c r="WSL25" s="101"/>
      <c r="WSM25" s="101"/>
      <c r="WSN25" s="101"/>
      <c r="WSO25" s="101"/>
      <c r="WSP25" s="101"/>
      <c r="WSQ25" s="101"/>
      <c r="WSR25" s="101"/>
      <c r="WSS25" s="101"/>
      <c r="WST25" s="101"/>
      <c r="WSU25" s="101"/>
      <c r="WSV25" s="101"/>
      <c r="WSW25" s="101"/>
      <c r="WSX25" s="101"/>
      <c r="WSY25" s="101"/>
      <c r="WSZ25" s="101"/>
      <c r="WTA25" s="101"/>
      <c r="WTB25" s="101"/>
      <c r="WTC25" s="101"/>
      <c r="WTD25" s="101"/>
      <c r="WTE25" s="101"/>
      <c r="WTF25" s="101"/>
      <c r="WTG25" s="101"/>
      <c r="WTH25" s="101"/>
      <c r="WTI25" s="101"/>
      <c r="WTJ25" s="101"/>
      <c r="WTK25" s="101"/>
      <c r="WTL25" s="101"/>
      <c r="WTM25" s="101"/>
      <c r="WTN25" s="101"/>
      <c r="WTO25" s="101"/>
      <c r="WTP25" s="101"/>
      <c r="WTQ25" s="101"/>
      <c r="WTR25" s="101"/>
      <c r="WTS25" s="101"/>
      <c r="WTT25" s="101"/>
      <c r="WTU25" s="101"/>
      <c r="WTV25" s="101"/>
      <c r="WTW25" s="101"/>
      <c r="WTX25" s="101"/>
      <c r="WTY25" s="101"/>
      <c r="WTZ25" s="101"/>
      <c r="WUA25" s="101"/>
      <c r="WUB25" s="101"/>
      <c r="WUC25" s="101"/>
      <c r="WUD25" s="101"/>
      <c r="WUE25" s="101"/>
      <c r="WUF25" s="101"/>
      <c r="WUG25" s="101"/>
      <c r="WUH25" s="101"/>
      <c r="WUI25" s="101"/>
      <c r="WUJ25" s="101"/>
      <c r="WUK25" s="101"/>
      <c r="WUL25" s="101"/>
      <c r="WUM25" s="101"/>
      <c r="WUN25" s="101"/>
      <c r="WUO25" s="101"/>
      <c r="WUP25" s="101"/>
      <c r="WUQ25" s="101"/>
      <c r="WUR25" s="101"/>
      <c r="WUS25" s="101"/>
      <c r="WUT25" s="101"/>
      <c r="WUU25" s="101"/>
      <c r="WUV25" s="101"/>
      <c r="WUW25" s="101"/>
      <c r="WUX25" s="101"/>
      <c r="WUY25" s="101"/>
      <c r="WUZ25" s="101"/>
      <c r="WVA25" s="101"/>
      <c r="WVB25" s="101"/>
      <c r="WVC25" s="101"/>
      <c r="WVD25" s="101"/>
      <c r="WVE25" s="101"/>
      <c r="WVF25" s="101"/>
      <c r="WVG25" s="101"/>
      <c r="WVH25" s="101"/>
      <c r="WVI25" s="101"/>
      <c r="WVJ25" s="101"/>
      <c r="WVK25" s="101"/>
      <c r="WVL25" s="101"/>
      <c r="WVM25" s="101"/>
      <c r="WVN25" s="101"/>
      <c r="WVO25" s="101"/>
      <c r="WVP25" s="101"/>
    </row>
    <row r="26" spans="1:16136" s="98" customFormat="1">
      <c r="A26" s="97"/>
      <c r="B26" s="164" t="s">
        <v>52</v>
      </c>
      <c r="C26" s="95">
        <v>2.6</v>
      </c>
      <c r="D26" s="95">
        <v>2.6</v>
      </c>
      <c r="E26" s="100">
        <v>2.4</v>
      </c>
      <c r="F26" s="100">
        <v>2.4</v>
      </c>
      <c r="G26" s="100">
        <v>2.4</v>
      </c>
      <c r="H26" s="100">
        <v>2.4</v>
      </c>
      <c r="I26" s="100">
        <v>2.4</v>
      </c>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01"/>
      <c r="FE26" s="101"/>
      <c r="FF26" s="101"/>
      <c r="FG26" s="101"/>
      <c r="FH26" s="101"/>
      <c r="FI26" s="101"/>
      <c r="FJ26" s="101"/>
      <c r="FK26" s="101"/>
      <c r="FL26" s="101"/>
      <c r="FM26" s="101"/>
      <c r="FN26" s="101"/>
      <c r="FO26" s="101"/>
      <c r="FP26" s="101"/>
      <c r="FQ26" s="101"/>
      <c r="FR26" s="101"/>
      <c r="FS26" s="101"/>
      <c r="FT26" s="101"/>
      <c r="FU26" s="101"/>
      <c r="FV26" s="101"/>
      <c r="FW26" s="101"/>
      <c r="FX26" s="101"/>
      <c r="FY26" s="101"/>
      <c r="FZ26" s="101"/>
      <c r="GA26" s="101"/>
      <c r="GB26" s="101"/>
      <c r="GC26" s="101"/>
      <c r="GD26" s="101"/>
      <c r="GE26" s="101"/>
      <c r="GF26" s="101"/>
      <c r="GG26" s="101"/>
      <c r="GH26" s="101"/>
      <c r="GI26" s="101"/>
      <c r="GJ26" s="101"/>
      <c r="GK26" s="101"/>
      <c r="GL26" s="101"/>
      <c r="GM26" s="101"/>
      <c r="GN26" s="101"/>
      <c r="GO26" s="101"/>
      <c r="GP26" s="101"/>
      <c r="GQ26" s="101"/>
      <c r="GR26" s="101"/>
      <c r="GS26" s="101"/>
      <c r="GT26" s="101"/>
      <c r="GU26" s="101"/>
      <c r="GV26" s="101"/>
      <c r="GW26" s="101"/>
      <c r="GX26" s="101"/>
      <c r="GY26" s="101"/>
      <c r="GZ26" s="101"/>
      <c r="HA26" s="101"/>
      <c r="HB26" s="101"/>
      <c r="HC26" s="101"/>
      <c r="HD26" s="101"/>
      <c r="HE26" s="101"/>
      <c r="HF26" s="101"/>
      <c r="HG26" s="101"/>
      <c r="HH26" s="101"/>
      <c r="HI26" s="101"/>
      <c r="HJ26" s="101"/>
      <c r="HK26" s="101"/>
      <c r="HL26" s="101"/>
      <c r="HM26" s="101"/>
      <c r="HN26" s="101"/>
      <c r="HO26" s="101"/>
      <c r="HP26" s="101"/>
      <c r="HQ26" s="101"/>
      <c r="HR26" s="101"/>
      <c r="HS26" s="101"/>
      <c r="HT26" s="101"/>
      <c r="HU26" s="101"/>
      <c r="HV26" s="101"/>
      <c r="HW26" s="101"/>
      <c r="HX26" s="101"/>
      <c r="HY26" s="101"/>
      <c r="HZ26" s="101"/>
      <c r="IA26" s="101"/>
      <c r="IB26" s="101"/>
      <c r="IC26" s="101"/>
      <c r="ID26" s="101"/>
      <c r="IE26" s="101"/>
      <c r="IF26" s="101"/>
      <c r="IG26" s="101"/>
      <c r="IH26" s="101"/>
      <c r="II26" s="101"/>
      <c r="IJ26" s="101"/>
      <c r="IK26" s="101"/>
      <c r="IL26" s="101"/>
      <c r="IM26" s="101"/>
      <c r="IN26" s="101"/>
      <c r="IO26" s="101"/>
      <c r="IP26" s="101"/>
      <c r="IQ26" s="101"/>
      <c r="IR26" s="101"/>
      <c r="IS26" s="101"/>
      <c r="IT26" s="101"/>
      <c r="IU26" s="101"/>
      <c r="IV26" s="101"/>
      <c r="IW26" s="101"/>
      <c r="IX26" s="101"/>
      <c r="IY26" s="101"/>
      <c r="IZ26" s="101"/>
      <c r="JA26" s="101"/>
      <c r="JB26" s="101"/>
      <c r="JC26" s="101"/>
      <c r="JD26" s="101"/>
      <c r="JE26" s="101"/>
      <c r="JF26" s="101"/>
      <c r="JG26" s="101"/>
      <c r="JH26" s="101"/>
      <c r="JI26" s="101"/>
      <c r="JJ26" s="101"/>
      <c r="JK26" s="101"/>
      <c r="JL26" s="101"/>
      <c r="JM26" s="101"/>
      <c r="JN26" s="101"/>
      <c r="JO26" s="101"/>
      <c r="JP26" s="101"/>
      <c r="JQ26" s="101"/>
      <c r="JR26" s="101"/>
      <c r="JS26" s="101"/>
      <c r="JT26" s="101"/>
      <c r="JU26" s="101"/>
      <c r="JV26" s="101"/>
      <c r="JW26" s="101"/>
      <c r="JX26" s="101"/>
      <c r="JY26" s="101"/>
      <c r="JZ26" s="101"/>
      <c r="KA26" s="101"/>
      <c r="KB26" s="101"/>
      <c r="KC26" s="101"/>
      <c r="KD26" s="101"/>
      <c r="KE26" s="101"/>
      <c r="KF26" s="101"/>
      <c r="KG26" s="101"/>
      <c r="KH26" s="101"/>
      <c r="KI26" s="101"/>
      <c r="KJ26" s="101"/>
      <c r="KK26" s="101"/>
      <c r="KL26" s="101"/>
      <c r="KM26" s="101"/>
      <c r="KN26" s="101"/>
      <c r="KO26" s="101"/>
      <c r="KP26" s="101"/>
      <c r="KQ26" s="101"/>
      <c r="KR26" s="101"/>
      <c r="KS26" s="101"/>
      <c r="KT26" s="101"/>
      <c r="KU26" s="101"/>
      <c r="KV26" s="101"/>
      <c r="KW26" s="101"/>
      <c r="KX26" s="101"/>
      <c r="KY26" s="101"/>
      <c r="KZ26" s="101"/>
      <c r="LA26" s="101"/>
      <c r="LB26" s="101"/>
      <c r="LC26" s="101"/>
      <c r="LD26" s="101"/>
      <c r="LE26" s="101"/>
      <c r="LF26" s="101"/>
      <c r="LG26" s="101"/>
      <c r="LH26" s="101"/>
      <c r="LI26" s="101"/>
      <c r="LJ26" s="101"/>
      <c r="LK26" s="101"/>
      <c r="LL26" s="101"/>
      <c r="LM26" s="101"/>
      <c r="LN26" s="101"/>
      <c r="LO26" s="101"/>
      <c r="LP26" s="101"/>
      <c r="LQ26" s="101"/>
      <c r="LR26" s="101"/>
      <c r="LS26" s="101"/>
      <c r="LT26" s="101"/>
      <c r="LU26" s="101"/>
      <c r="LV26" s="101"/>
      <c r="LW26" s="101"/>
      <c r="LX26" s="101"/>
      <c r="LY26" s="101"/>
      <c r="LZ26" s="101"/>
      <c r="MA26" s="101"/>
      <c r="MB26" s="101"/>
      <c r="MC26" s="101"/>
      <c r="MD26" s="101"/>
      <c r="ME26" s="101"/>
      <c r="MF26" s="101"/>
      <c r="MG26" s="101"/>
      <c r="MH26" s="101"/>
      <c r="MI26" s="101"/>
      <c r="MJ26" s="101"/>
      <c r="MK26" s="101"/>
      <c r="ML26" s="101"/>
      <c r="MM26" s="101"/>
      <c r="MN26" s="101"/>
      <c r="MO26" s="101"/>
      <c r="MP26" s="101"/>
      <c r="MQ26" s="101"/>
      <c r="MR26" s="101"/>
      <c r="MS26" s="101"/>
      <c r="MT26" s="101"/>
      <c r="MU26" s="101"/>
      <c r="MV26" s="101"/>
      <c r="MW26" s="101"/>
      <c r="MX26" s="101"/>
      <c r="MY26" s="101"/>
      <c r="MZ26" s="101"/>
      <c r="NA26" s="101"/>
      <c r="NB26" s="101"/>
      <c r="NC26" s="101"/>
      <c r="ND26" s="101"/>
      <c r="NE26" s="101"/>
      <c r="NF26" s="101"/>
      <c r="NG26" s="101"/>
      <c r="NH26" s="101"/>
      <c r="NI26" s="101"/>
      <c r="NJ26" s="101"/>
      <c r="NK26" s="101"/>
      <c r="NL26" s="101"/>
      <c r="NM26" s="101"/>
      <c r="NN26" s="101"/>
      <c r="NO26" s="101"/>
      <c r="NP26" s="101"/>
      <c r="NQ26" s="101"/>
      <c r="NR26" s="101"/>
      <c r="NS26" s="101"/>
      <c r="NT26" s="101"/>
      <c r="NU26" s="101"/>
      <c r="NV26" s="101"/>
      <c r="NW26" s="101"/>
      <c r="NX26" s="101"/>
      <c r="NY26" s="101"/>
      <c r="NZ26" s="101"/>
      <c r="OA26" s="101"/>
      <c r="OB26" s="101"/>
      <c r="OC26" s="101"/>
      <c r="OD26" s="101"/>
      <c r="OE26" s="101"/>
      <c r="OF26" s="101"/>
      <c r="OG26" s="101"/>
      <c r="OH26" s="101"/>
      <c r="OI26" s="101"/>
      <c r="OJ26" s="101"/>
      <c r="OK26" s="101"/>
      <c r="OL26" s="101"/>
      <c r="OM26" s="101"/>
      <c r="ON26" s="101"/>
      <c r="OO26" s="101"/>
      <c r="OP26" s="101"/>
      <c r="OQ26" s="101"/>
      <c r="OR26" s="101"/>
      <c r="OS26" s="101"/>
      <c r="OT26" s="101"/>
      <c r="OU26" s="101"/>
      <c r="OV26" s="101"/>
      <c r="OW26" s="101"/>
      <c r="OX26" s="101"/>
      <c r="OY26" s="101"/>
      <c r="OZ26" s="101"/>
      <c r="PA26" s="101"/>
      <c r="PB26" s="101"/>
      <c r="PC26" s="101"/>
      <c r="PD26" s="101"/>
      <c r="PE26" s="101"/>
      <c r="PF26" s="101"/>
      <c r="PG26" s="101"/>
      <c r="PH26" s="101"/>
      <c r="PI26" s="101"/>
      <c r="PJ26" s="101"/>
      <c r="PK26" s="101"/>
      <c r="PL26" s="101"/>
      <c r="PM26" s="101"/>
      <c r="PN26" s="101"/>
      <c r="PO26" s="101"/>
      <c r="PP26" s="101"/>
      <c r="PQ26" s="101"/>
      <c r="PR26" s="101"/>
      <c r="PS26" s="101"/>
      <c r="PT26" s="101"/>
      <c r="PU26" s="101"/>
      <c r="PV26" s="101"/>
      <c r="PW26" s="101"/>
      <c r="PX26" s="101"/>
      <c r="PY26" s="101"/>
      <c r="PZ26" s="101"/>
      <c r="QA26" s="101"/>
      <c r="QB26" s="101"/>
      <c r="QC26" s="101"/>
      <c r="QD26" s="101"/>
      <c r="QE26" s="101"/>
      <c r="QF26" s="101"/>
      <c r="QG26" s="101"/>
      <c r="QH26" s="101"/>
      <c r="QI26" s="101"/>
      <c r="QJ26" s="101"/>
      <c r="QK26" s="101"/>
      <c r="QL26" s="101"/>
      <c r="QM26" s="101"/>
      <c r="QN26" s="101"/>
      <c r="QO26" s="101"/>
      <c r="QP26" s="101"/>
      <c r="QQ26" s="101"/>
      <c r="QR26" s="101"/>
      <c r="QS26" s="101"/>
      <c r="QT26" s="101"/>
      <c r="QU26" s="101"/>
      <c r="QV26" s="101"/>
      <c r="QW26" s="101"/>
      <c r="QX26" s="101"/>
      <c r="QY26" s="101"/>
      <c r="QZ26" s="101"/>
      <c r="RA26" s="101"/>
      <c r="RB26" s="101"/>
      <c r="RC26" s="101"/>
      <c r="RD26" s="101"/>
      <c r="RE26" s="101"/>
      <c r="RF26" s="101"/>
      <c r="RG26" s="101"/>
      <c r="RH26" s="101"/>
      <c r="RI26" s="101"/>
      <c r="RJ26" s="101"/>
      <c r="RK26" s="101"/>
      <c r="RL26" s="101"/>
      <c r="RM26" s="101"/>
      <c r="RN26" s="101"/>
      <c r="RO26" s="101"/>
      <c r="RP26" s="101"/>
      <c r="RQ26" s="101"/>
      <c r="RR26" s="101"/>
      <c r="RS26" s="101"/>
      <c r="RT26" s="101"/>
      <c r="RU26" s="101"/>
      <c r="RV26" s="101"/>
      <c r="RW26" s="101"/>
      <c r="RX26" s="101"/>
      <c r="RY26" s="101"/>
      <c r="RZ26" s="101"/>
      <c r="SA26" s="101"/>
      <c r="SB26" s="101"/>
      <c r="SC26" s="101"/>
      <c r="SD26" s="101"/>
      <c r="SE26" s="101"/>
      <c r="SF26" s="101"/>
      <c r="SG26" s="101"/>
      <c r="SH26" s="101"/>
      <c r="SI26" s="101"/>
      <c r="SJ26" s="101"/>
      <c r="SK26" s="101"/>
      <c r="SL26" s="101"/>
      <c r="SM26" s="101"/>
      <c r="SN26" s="101"/>
      <c r="SO26" s="101"/>
      <c r="SP26" s="101"/>
      <c r="SQ26" s="101"/>
      <c r="SR26" s="101"/>
      <c r="SS26" s="101"/>
      <c r="ST26" s="101"/>
      <c r="SU26" s="101"/>
      <c r="SV26" s="101"/>
      <c r="SW26" s="101"/>
      <c r="SX26" s="101"/>
      <c r="SY26" s="101"/>
      <c r="SZ26" s="101"/>
      <c r="TA26" s="101"/>
      <c r="TB26" s="101"/>
      <c r="TC26" s="101"/>
      <c r="TD26" s="101"/>
      <c r="TE26" s="101"/>
      <c r="TF26" s="101"/>
      <c r="TG26" s="101"/>
      <c r="TH26" s="101"/>
      <c r="TI26" s="101"/>
      <c r="TJ26" s="101"/>
      <c r="TK26" s="101"/>
      <c r="TL26" s="101"/>
      <c r="TM26" s="101"/>
      <c r="TN26" s="101"/>
      <c r="TO26" s="101"/>
      <c r="TP26" s="101"/>
      <c r="TQ26" s="101"/>
      <c r="TR26" s="101"/>
      <c r="TS26" s="101"/>
      <c r="TT26" s="101"/>
      <c r="TU26" s="101"/>
      <c r="TV26" s="101"/>
      <c r="TW26" s="101"/>
      <c r="TX26" s="101"/>
      <c r="TY26" s="101"/>
      <c r="TZ26" s="101"/>
      <c r="UA26" s="101"/>
      <c r="UB26" s="101"/>
      <c r="UC26" s="101"/>
      <c r="UD26" s="101"/>
      <c r="UE26" s="101"/>
      <c r="UF26" s="101"/>
      <c r="UG26" s="101"/>
      <c r="UH26" s="101"/>
      <c r="UI26" s="101"/>
      <c r="UJ26" s="101"/>
      <c r="UK26" s="101"/>
      <c r="UL26" s="101"/>
      <c r="UM26" s="101"/>
      <c r="UN26" s="101"/>
      <c r="UO26" s="101"/>
      <c r="UP26" s="101"/>
      <c r="UQ26" s="101"/>
      <c r="UR26" s="101"/>
      <c r="US26" s="101"/>
      <c r="UT26" s="101"/>
      <c r="UU26" s="101"/>
      <c r="UV26" s="101"/>
      <c r="UW26" s="101"/>
      <c r="UX26" s="101"/>
      <c r="UY26" s="101"/>
      <c r="UZ26" s="101"/>
      <c r="VA26" s="101"/>
      <c r="VB26" s="101"/>
      <c r="VC26" s="101"/>
      <c r="VD26" s="101"/>
      <c r="VE26" s="101"/>
      <c r="VF26" s="101"/>
      <c r="VG26" s="101"/>
      <c r="VH26" s="101"/>
      <c r="VI26" s="101"/>
      <c r="VJ26" s="101"/>
      <c r="VK26" s="101"/>
      <c r="VL26" s="101"/>
      <c r="VM26" s="101"/>
      <c r="VN26" s="101"/>
      <c r="VO26" s="101"/>
      <c r="VP26" s="101"/>
      <c r="VQ26" s="101"/>
      <c r="VR26" s="101"/>
      <c r="VS26" s="101"/>
      <c r="VT26" s="101"/>
      <c r="VU26" s="101"/>
      <c r="VV26" s="101"/>
      <c r="VW26" s="101"/>
      <c r="VX26" s="101"/>
      <c r="VY26" s="101"/>
      <c r="VZ26" s="101"/>
      <c r="WA26" s="101"/>
      <c r="WB26" s="101"/>
      <c r="WC26" s="101"/>
      <c r="WD26" s="101"/>
      <c r="WE26" s="101"/>
      <c r="WF26" s="101"/>
      <c r="WG26" s="101"/>
      <c r="WH26" s="101"/>
      <c r="WI26" s="101"/>
      <c r="WJ26" s="101"/>
      <c r="WK26" s="101"/>
      <c r="WL26" s="101"/>
      <c r="WM26" s="101"/>
      <c r="WN26" s="101"/>
      <c r="WO26" s="101"/>
      <c r="WP26" s="101"/>
      <c r="WQ26" s="101"/>
      <c r="WR26" s="101"/>
      <c r="WS26" s="101"/>
      <c r="WT26" s="101"/>
      <c r="WU26" s="101"/>
      <c r="WV26" s="101"/>
      <c r="WW26" s="101"/>
      <c r="WX26" s="101"/>
      <c r="WY26" s="101"/>
      <c r="WZ26" s="101"/>
      <c r="XA26" s="101"/>
      <c r="XB26" s="101"/>
      <c r="XC26" s="101"/>
      <c r="XD26" s="101"/>
      <c r="XE26" s="101"/>
      <c r="XF26" s="101"/>
      <c r="XG26" s="101"/>
      <c r="XH26" s="101"/>
      <c r="XI26" s="101"/>
      <c r="XJ26" s="101"/>
      <c r="XK26" s="101"/>
      <c r="XL26" s="101"/>
      <c r="XM26" s="101"/>
      <c r="XN26" s="101"/>
      <c r="XO26" s="101"/>
      <c r="XP26" s="101"/>
      <c r="XQ26" s="101"/>
      <c r="XR26" s="101"/>
      <c r="XS26" s="101"/>
      <c r="XT26" s="101"/>
      <c r="XU26" s="101"/>
      <c r="XV26" s="101"/>
      <c r="XW26" s="101"/>
      <c r="XX26" s="101"/>
      <c r="XY26" s="101"/>
      <c r="XZ26" s="101"/>
      <c r="YA26" s="101"/>
      <c r="YB26" s="101"/>
      <c r="YC26" s="101"/>
      <c r="YD26" s="101"/>
      <c r="YE26" s="101"/>
      <c r="YF26" s="101"/>
      <c r="YG26" s="101"/>
      <c r="YH26" s="101"/>
      <c r="YI26" s="101"/>
      <c r="YJ26" s="101"/>
      <c r="YK26" s="101"/>
      <c r="YL26" s="101"/>
      <c r="YM26" s="101"/>
      <c r="YN26" s="101"/>
      <c r="YO26" s="101"/>
      <c r="YP26" s="101"/>
      <c r="YQ26" s="101"/>
      <c r="YR26" s="101"/>
      <c r="YS26" s="101"/>
      <c r="YT26" s="101"/>
      <c r="YU26" s="101"/>
      <c r="YV26" s="101"/>
      <c r="YW26" s="101"/>
      <c r="YX26" s="101"/>
      <c r="YY26" s="101"/>
      <c r="YZ26" s="101"/>
      <c r="ZA26" s="101"/>
      <c r="ZB26" s="101"/>
      <c r="ZC26" s="101"/>
      <c r="ZD26" s="101"/>
      <c r="ZE26" s="101"/>
      <c r="ZF26" s="101"/>
      <c r="ZG26" s="101"/>
      <c r="ZH26" s="101"/>
      <c r="ZI26" s="101"/>
      <c r="ZJ26" s="101"/>
      <c r="ZK26" s="101"/>
      <c r="ZL26" s="101"/>
      <c r="ZM26" s="101"/>
      <c r="ZN26" s="101"/>
      <c r="ZO26" s="101"/>
      <c r="ZP26" s="101"/>
      <c r="ZQ26" s="101"/>
      <c r="ZR26" s="101"/>
      <c r="ZS26" s="101"/>
      <c r="ZT26" s="101"/>
      <c r="ZU26" s="101"/>
      <c r="ZV26" s="101"/>
      <c r="ZW26" s="101"/>
      <c r="ZX26" s="101"/>
      <c r="ZY26" s="101"/>
      <c r="ZZ26" s="101"/>
      <c r="AAA26" s="101"/>
      <c r="AAB26" s="101"/>
      <c r="AAC26" s="101"/>
      <c r="AAD26" s="101"/>
      <c r="AAE26" s="101"/>
      <c r="AAF26" s="101"/>
      <c r="AAG26" s="101"/>
      <c r="AAH26" s="101"/>
      <c r="AAI26" s="101"/>
      <c r="AAJ26" s="101"/>
      <c r="AAK26" s="101"/>
      <c r="AAL26" s="101"/>
      <c r="AAM26" s="101"/>
      <c r="AAN26" s="101"/>
      <c r="AAO26" s="101"/>
      <c r="AAP26" s="101"/>
      <c r="AAQ26" s="101"/>
      <c r="AAR26" s="101"/>
      <c r="AAS26" s="101"/>
      <c r="AAT26" s="101"/>
      <c r="AAU26" s="101"/>
      <c r="AAV26" s="101"/>
      <c r="AAW26" s="101"/>
      <c r="AAX26" s="101"/>
      <c r="AAY26" s="101"/>
      <c r="AAZ26" s="101"/>
      <c r="ABA26" s="101"/>
      <c r="ABB26" s="101"/>
      <c r="ABC26" s="101"/>
      <c r="ABD26" s="101"/>
      <c r="ABE26" s="101"/>
      <c r="ABF26" s="101"/>
      <c r="ABG26" s="101"/>
      <c r="ABH26" s="101"/>
      <c r="ABI26" s="101"/>
      <c r="ABJ26" s="101"/>
      <c r="ABK26" s="101"/>
      <c r="ABL26" s="101"/>
      <c r="ABM26" s="101"/>
      <c r="ABN26" s="101"/>
      <c r="ABO26" s="101"/>
      <c r="ABP26" s="101"/>
      <c r="ABQ26" s="101"/>
      <c r="ABR26" s="101"/>
      <c r="ABS26" s="101"/>
      <c r="ABT26" s="101"/>
      <c r="ABU26" s="101"/>
      <c r="ABV26" s="101"/>
      <c r="ABW26" s="101"/>
      <c r="ABX26" s="101"/>
      <c r="ABY26" s="101"/>
      <c r="ABZ26" s="101"/>
      <c r="ACA26" s="101"/>
      <c r="ACB26" s="101"/>
      <c r="ACC26" s="101"/>
      <c r="ACD26" s="101"/>
      <c r="ACE26" s="101"/>
      <c r="ACF26" s="101"/>
      <c r="ACG26" s="101"/>
      <c r="ACH26" s="101"/>
      <c r="ACI26" s="101"/>
      <c r="ACJ26" s="101"/>
      <c r="ACK26" s="101"/>
      <c r="ACL26" s="101"/>
      <c r="ACM26" s="101"/>
      <c r="ACN26" s="101"/>
      <c r="ACO26" s="101"/>
      <c r="ACP26" s="101"/>
      <c r="ACQ26" s="101"/>
      <c r="ACR26" s="101"/>
      <c r="ACS26" s="101"/>
      <c r="ACT26" s="101"/>
      <c r="ACU26" s="101"/>
      <c r="ACV26" s="101"/>
      <c r="ACW26" s="101"/>
      <c r="ACX26" s="101"/>
      <c r="ACY26" s="101"/>
      <c r="ACZ26" s="101"/>
      <c r="ADA26" s="101"/>
      <c r="ADB26" s="101"/>
      <c r="ADC26" s="101"/>
      <c r="ADD26" s="101"/>
      <c r="ADE26" s="101"/>
      <c r="ADF26" s="101"/>
      <c r="ADG26" s="101"/>
      <c r="ADH26" s="101"/>
      <c r="ADI26" s="101"/>
      <c r="ADJ26" s="101"/>
      <c r="ADK26" s="101"/>
      <c r="ADL26" s="101"/>
      <c r="ADM26" s="101"/>
      <c r="ADN26" s="101"/>
      <c r="ADO26" s="101"/>
      <c r="ADP26" s="101"/>
      <c r="ADQ26" s="101"/>
      <c r="ADR26" s="101"/>
      <c r="ADS26" s="101"/>
      <c r="ADT26" s="101"/>
      <c r="ADU26" s="101"/>
      <c r="ADV26" s="101"/>
      <c r="ADW26" s="101"/>
      <c r="ADX26" s="101"/>
      <c r="ADY26" s="101"/>
      <c r="ADZ26" s="101"/>
      <c r="AEA26" s="101"/>
      <c r="AEB26" s="101"/>
      <c r="AEC26" s="101"/>
      <c r="AED26" s="101"/>
      <c r="AEE26" s="101"/>
      <c r="AEF26" s="101"/>
      <c r="AEG26" s="101"/>
      <c r="AEH26" s="101"/>
      <c r="AEI26" s="101"/>
      <c r="AEJ26" s="101"/>
      <c r="AEK26" s="101"/>
      <c r="AEL26" s="101"/>
      <c r="AEM26" s="101"/>
      <c r="AEN26" s="101"/>
      <c r="AEO26" s="101"/>
      <c r="AEP26" s="101"/>
      <c r="AEQ26" s="101"/>
      <c r="AER26" s="101"/>
      <c r="AES26" s="101"/>
      <c r="AET26" s="101"/>
      <c r="AEU26" s="101"/>
      <c r="AEV26" s="101"/>
      <c r="AEW26" s="101"/>
      <c r="AEX26" s="101"/>
      <c r="AEY26" s="101"/>
      <c r="AEZ26" s="101"/>
      <c r="AFA26" s="101"/>
      <c r="AFB26" s="101"/>
      <c r="AFC26" s="101"/>
      <c r="AFD26" s="101"/>
      <c r="AFE26" s="101"/>
      <c r="AFF26" s="101"/>
      <c r="AFG26" s="101"/>
      <c r="AFH26" s="101"/>
      <c r="AFI26" s="101"/>
      <c r="AFJ26" s="101"/>
      <c r="AFK26" s="101"/>
      <c r="AFL26" s="101"/>
      <c r="AFM26" s="101"/>
      <c r="AFN26" s="101"/>
      <c r="AFO26" s="101"/>
      <c r="AFP26" s="101"/>
      <c r="AFQ26" s="101"/>
      <c r="AFR26" s="101"/>
      <c r="AFS26" s="101"/>
      <c r="AFT26" s="101"/>
      <c r="AFU26" s="101"/>
      <c r="AFV26" s="101"/>
      <c r="AFW26" s="101"/>
      <c r="AFX26" s="101"/>
      <c r="AFY26" s="101"/>
      <c r="AFZ26" s="101"/>
      <c r="AGA26" s="101"/>
      <c r="AGB26" s="101"/>
      <c r="AGC26" s="101"/>
      <c r="AGD26" s="101"/>
      <c r="AGE26" s="101"/>
      <c r="AGF26" s="101"/>
      <c r="AGG26" s="101"/>
      <c r="AGH26" s="101"/>
      <c r="AGI26" s="101"/>
      <c r="AGJ26" s="101"/>
      <c r="AGK26" s="101"/>
      <c r="AGL26" s="101"/>
      <c r="AGM26" s="101"/>
      <c r="AGN26" s="101"/>
      <c r="AGO26" s="101"/>
      <c r="AGP26" s="101"/>
      <c r="AGQ26" s="101"/>
      <c r="AGR26" s="101"/>
      <c r="AGS26" s="101"/>
      <c r="AGT26" s="101"/>
      <c r="AGU26" s="101"/>
      <c r="AGV26" s="101"/>
      <c r="AGW26" s="101"/>
      <c r="AGX26" s="101"/>
      <c r="AGY26" s="101"/>
      <c r="AGZ26" s="101"/>
      <c r="AHA26" s="101"/>
      <c r="AHB26" s="101"/>
      <c r="AHC26" s="101"/>
      <c r="AHD26" s="101"/>
      <c r="AHE26" s="101"/>
      <c r="AHF26" s="101"/>
      <c r="AHG26" s="101"/>
      <c r="AHH26" s="101"/>
      <c r="AHI26" s="101"/>
      <c r="AHJ26" s="101"/>
      <c r="AHK26" s="101"/>
      <c r="AHL26" s="101"/>
      <c r="AHM26" s="101"/>
      <c r="AHN26" s="101"/>
      <c r="AHO26" s="101"/>
      <c r="AHP26" s="101"/>
      <c r="AHQ26" s="101"/>
      <c r="AHR26" s="101"/>
      <c r="AHS26" s="101"/>
      <c r="AHT26" s="101"/>
      <c r="AHU26" s="101"/>
      <c r="AHV26" s="101"/>
      <c r="AHW26" s="101"/>
      <c r="AHX26" s="101"/>
      <c r="AHY26" s="101"/>
      <c r="AHZ26" s="101"/>
      <c r="AIA26" s="101"/>
      <c r="AIB26" s="101"/>
      <c r="AIC26" s="101"/>
      <c r="AID26" s="101"/>
      <c r="AIE26" s="101"/>
      <c r="AIF26" s="101"/>
      <c r="AIG26" s="101"/>
      <c r="AIH26" s="101"/>
      <c r="AII26" s="101"/>
      <c r="AIJ26" s="101"/>
      <c r="AIK26" s="101"/>
      <c r="AIL26" s="101"/>
      <c r="AIM26" s="101"/>
      <c r="AIN26" s="101"/>
      <c r="AIO26" s="101"/>
      <c r="AIP26" s="101"/>
      <c r="AIQ26" s="101"/>
      <c r="AIR26" s="101"/>
      <c r="AIS26" s="101"/>
      <c r="AIT26" s="101"/>
      <c r="AIU26" s="101"/>
      <c r="AIV26" s="101"/>
      <c r="AIW26" s="101"/>
      <c r="AIX26" s="101"/>
      <c r="AIY26" s="101"/>
      <c r="AIZ26" s="101"/>
      <c r="AJA26" s="101"/>
      <c r="AJB26" s="101"/>
      <c r="AJC26" s="101"/>
      <c r="AJD26" s="101"/>
      <c r="AJE26" s="101"/>
      <c r="AJF26" s="101"/>
      <c r="AJG26" s="101"/>
      <c r="AJH26" s="101"/>
      <c r="AJI26" s="101"/>
      <c r="AJJ26" s="101"/>
      <c r="AJK26" s="101"/>
      <c r="AJL26" s="101"/>
      <c r="AJM26" s="101"/>
      <c r="AJN26" s="101"/>
      <c r="AJO26" s="101"/>
      <c r="AJP26" s="101"/>
      <c r="AJQ26" s="101"/>
      <c r="AJR26" s="101"/>
      <c r="AJS26" s="101"/>
      <c r="AJT26" s="101"/>
      <c r="AJU26" s="101"/>
      <c r="AJV26" s="101"/>
      <c r="AJW26" s="101"/>
      <c r="AJX26" s="101"/>
      <c r="AJY26" s="101"/>
      <c r="AJZ26" s="101"/>
      <c r="AKA26" s="101"/>
      <c r="AKB26" s="101"/>
      <c r="AKC26" s="101"/>
      <c r="AKD26" s="101"/>
      <c r="AKE26" s="101"/>
      <c r="AKF26" s="101"/>
      <c r="AKG26" s="101"/>
      <c r="AKH26" s="101"/>
      <c r="AKI26" s="101"/>
      <c r="AKJ26" s="101"/>
      <c r="AKK26" s="101"/>
      <c r="AKL26" s="101"/>
      <c r="AKM26" s="101"/>
      <c r="AKN26" s="101"/>
      <c r="AKO26" s="101"/>
      <c r="AKP26" s="101"/>
      <c r="AKQ26" s="101"/>
      <c r="AKR26" s="101"/>
      <c r="AKS26" s="101"/>
      <c r="AKT26" s="101"/>
      <c r="AKU26" s="101"/>
      <c r="AKV26" s="101"/>
      <c r="AKW26" s="101"/>
      <c r="AKX26" s="101"/>
      <c r="AKY26" s="101"/>
      <c r="AKZ26" s="101"/>
      <c r="ALA26" s="101"/>
      <c r="ALB26" s="101"/>
      <c r="ALC26" s="101"/>
      <c r="ALD26" s="101"/>
      <c r="ALE26" s="101"/>
      <c r="ALF26" s="101"/>
      <c r="ALG26" s="101"/>
      <c r="ALH26" s="101"/>
      <c r="ALI26" s="101"/>
      <c r="ALJ26" s="101"/>
      <c r="ALK26" s="101"/>
      <c r="ALL26" s="101"/>
      <c r="ALM26" s="101"/>
      <c r="ALN26" s="101"/>
      <c r="ALO26" s="101"/>
      <c r="ALP26" s="101"/>
      <c r="ALQ26" s="101"/>
      <c r="ALR26" s="101"/>
      <c r="ALS26" s="101"/>
      <c r="ALT26" s="101"/>
      <c r="ALU26" s="101"/>
      <c r="ALV26" s="101"/>
      <c r="ALW26" s="101"/>
      <c r="ALX26" s="101"/>
      <c r="ALY26" s="101"/>
      <c r="ALZ26" s="101"/>
      <c r="AMA26" s="101"/>
      <c r="AMB26" s="101"/>
      <c r="AMC26" s="101"/>
      <c r="AMD26" s="101"/>
      <c r="AME26" s="101"/>
      <c r="AMF26" s="101"/>
      <c r="AMG26" s="101"/>
      <c r="AMH26" s="101"/>
      <c r="AMI26" s="101"/>
      <c r="AMJ26" s="101"/>
      <c r="AMK26" s="101"/>
      <c r="AML26" s="101"/>
      <c r="AMM26" s="101"/>
      <c r="AMN26" s="101"/>
      <c r="AMO26" s="101"/>
      <c r="AMP26" s="101"/>
      <c r="AMQ26" s="101"/>
      <c r="AMR26" s="101"/>
      <c r="AMS26" s="101"/>
      <c r="AMT26" s="101"/>
      <c r="AMU26" s="101"/>
      <c r="AMV26" s="101"/>
      <c r="AMW26" s="101"/>
      <c r="AMX26" s="101"/>
      <c r="AMY26" s="101"/>
      <c r="AMZ26" s="101"/>
      <c r="ANA26" s="101"/>
      <c r="ANB26" s="101"/>
      <c r="ANC26" s="101"/>
      <c r="AND26" s="101"/>
      <c r="ANE26" s="101"/>
      <c r="ANF26" s="101"/>
      <c r="ANG26" s="101"/>
      <c r="ANH26" s="101"/>
      <c r="ANI26" s="101"/>
      <c r="ANJ26" s="101"/>
      <c r="ANK26" s="101"/>
      <c r="ANL26" s="101"/>
      <c r="ANM26" s="101"/>
      <c r="ANN26" s="101"/>
      <c r="ANO26" s="101"/>
      <c r="ANP26" s="101"/>
      <c r="ANQ26" s="101"/>
      <c r="ANR26" s="101"/>
      <c r="ANS26" s="101"/>
      <c r="ANT26" s="101"/>
      <c r="ANU26" s="101"/>
      <c r="ANV26" s="101"/>
      <c r="ANW26" s="101"/>
      <c r="ANX26" s="101"/>
      <c r="ANY26" s="101"/>
      <c r="ANZ26" s="101"/>
      <c r="AOA26" s="101"/>
      <c r="AOB26" s="101"/>
      <c r="AOC26" s="101"/>
      <c r="AOD26" s="101"/>
      <c r="AOE26" s="101"/>
      <c r="AOF26" s="101"/>
      <c r="AOG26" s="101"/>
      <c r="AOH26" s="101"/>
      <c r="AOI26" s="101"/>
      <c r="AOJ26" s="101"/>
      <c r="AOK26" s="101"/>
      <c r="AOL26" s="101"/>
      <c r="AOM26" s="101"/>
      <c r="AON26" s="101"/>
      <c r="AOO26" s="101"/>
      <c r="AOP26" s="101"/>
      <c r="AOQ26" s="101"/>
      <c r="AOR26" s="101"/>
      <c r="AOS26" s="101"/>
      <c r="AOT26" s="101"/>
      <c r="AOU26" s="101"/>
      <c r="AOV26" s="101"/>
      <c r="AOW26" s="101"/>
      <c r="AOX26" s="101"/>
      <c r="AOY26" s="101"/>
      <c r="AOZ26" s="101"/>
      <c r="APA26" s="101"/>
      <c r="APB26" s="101"/>
      <c r="APC26" s="101"/>
      <c r="APD26" s="101"/>
      <c r="APE26" s="101"/>
      <c r="APF26" s="101"/>
      <c r="APG26" s="101"/>
      <c r="APH26" s="101"/>
      <c r="API26" s="101"/>
      <c r="APJ26" s="101"/>
      <c r="APK26" s="101"/>
      <c r="APL26" s="101"/>
      <c r="APM26" s="101"/>
      <c r="APN26" s="101"/>
      <c r="APO26" s="101"/>
      <c r="APP26" s="101"/>
      <c r="APQ26" s="101"/>
      <c r="APR26" s="101"/>
      <c r="APS26" s="101"/>
      <c r="APT26" s="101"/>
      <c r="APU26" s="101"/>
      <c r="APV26" s="101"/>
      <c r="APW26" s="101"/>
      <c r="APX26" s="101"/>
      <c r="APY26" s="101"/>
      <c r="APZ26" s="101"/>
      <c r="AQA26" s="101"/>
      <c r="AQB26" s="101"/>
      <c r="AQC26" s="101"/>
      <c r="AQD26" s="101"/>
      <c r="AQE26" s="101"/>
      <c r="AQF26" s="101"/>
      <c r="AQG26" s="101"/>
      <c r="AQH26" s="101"/>
      <c r="AQI26" s="101"/>
      <c r="AQJ26" s="101"/>
      <c r="AQK26" s="101"/>
      <c r="AQL26" s="101"/>
      <c r="AQM26" s="101"/>
      <c r="AQN26" s="101"/>
      <c r="AQO26" s="101"/>
      <c r="AQP26" s="101"/>
      <c r="AQQ26" s="101"/>
      <c r="AQR26" s="101"/>
      <c r="AQS26" s="101"/>
      <c r="AQT26" s="101"/>
      <c r="AQU26" s="101"/>
      <c r="AQV26" s="101"/>
      <c r="AQW26" s="101"/>
      <c r="AQX26" s="101"/>
      <c r="AQY26" s="101"/>
      <c r="AQZ26" s="101"/>
      <c r="ARA26" s="101"/>
      <c r="ARB26" s="101"/>
      <c r="ARC26" s="101"/>
      <c r="ARD26" s="101"/>
      <c r="ARE26" s="101"/>
      <c r="ARF26" s="101"/>
      <c r="ARG26" s="101"/>
      <c r="ARH26" s="101"/>
      <c r="ARI26" s="101"/>
      <c r="ARJ26" s="101"/>
      <c r="ARK26" s="101"/>
      <c r="ARL26" s="101"/>
      <c r="ARM26" s="101"/>
      <c r="ARN26" s="101"/>
      <c r="ARO26" s="101"/>
      <c r="ARP26" s="101"/>
      <c r="ARQ26" s="101"/>
      <c r="ARR26" s="101"/>
      <c r="ARS26" s="101"/>
      <c r="ART26" s="101"/>
      <c r="ARU26" s="101"/>
      <c r="ARV26" s="101"/>
      <c r="ARW26" s="101"/>
      <c r="ARX26" s="101"/>
      <c r="ARY26" s="101"/>
      <c r="ARZ26" s="101"/>
      <c r="ASA26" s="101"/>
      <c r="ASB26" s="101"/>
      <c r="ASC26" s="101"/>
      <c r="ASD26" s="101"/>
      <c r="ASE26" s="101"/>
      <c r="ASF26" s="101"/>
      <c r="ASG26" s="101"/>
      <c r="ASH26" s="101"/>
      <c r="ASI26" s="101"/>
      <c r="ASJ26" s="101"/>
      <c r="ASK26" s="101"/>
      <c r="ASL26" s="101"/>
      <c r="ASM26" s="101"/>
      <c r="ASN26" s="101"/>
      <c r="ASO26" s="101"/>
      <c r="ASP26" s="101"/>
      <c r="ASQ26" s="101"/>
      <c r="ASR26" s="101"/>
      <c r="ASS26" s="101"/>
      <c r="AST26" s="101"/>
      <c r="ASU26" s="101"/>
      <c r="ASV26" s="101"/>
      <c r="ASW26" s="101"/>
      <c r="ASX26" s="101"/>
      <c r="ASY26" s="101"/>
      <c r="ASZ26" s="101"/>
      <c r="ATA26" s="101"/>
      <c r="ATB26" s="101"/>
      <c r="ATC26" s="101"/>
      <c r="ATD26" s="101"/>
      <c r="ATE26" s="101"/>
      <c r="ATF26" s="101"/>
      <c r="ATG26" s="101"/>
      <c r="ATH26" s="101"/>
      <c r="ATI26" s="101"/>
      <c r="ATJ26" s="101"/>
      <c r="ATK26" s="101"/>
      <c r="ATL26" s="101"/>
      <c r="ATM26" s="101"/>
      <c r="ATN26" s="101"/>
      <c r="ATO26" s="101"/>
      <c r="ATP26" s="101"/>
      <c r="ATQ26" s="101"/>
      <c r="ATR26" s="101"/>
      <c r="ATS26" s="101"/>
      <c r="ATT26" s="101"/>
      <c r="ATU26" s="101"/>
      <c r="ATV26" s="101"/>
      <c r="ATW26" s="101"/>
      <c r="ATX26" s="101"/>
      <c r="ATY26" s="101"/>
      <c r="ATZ26" s="101"/>
      <c r="AUA26" s="101"/>
      <c r="AUB26" s="101"/>
      <c r="AUC26" s="101"/>
      <c r="AUD26" s="101"/>
      <c r="AUE26" s="101"/>
      <c r="AUF26" s="101"/>
      <c r="AUG26" s="101"/>
      <c r="AUH26" s="101"/>
      <c r="AUI26" s="101"/>
      <c r="AUJ26" s="101"/>
      <c r="AUK26" s="101"/>
      <c r="AUL26" s="101"/>
      <c r="AUM26" s="101"/>
      <c r="AUN26" s="101"/>
      <c r="AUO26" s="101"/>
      <c r="AUP26" s="101"/>
      <c r="AUQ26" s="101"/>
      <c r="AUR26" s="101"/>
      <c r="AUS26" s="101"/>
      <c r="AUT26" s="101"/>
      <c r="AUU26" s="101"/>
      <c r="AUV26" s="101"/>
      <c r="AUW26" s="101"/>
      <c r="AUX26" s="101"/>
      <c r="AUY26" s="101"/>
      <c r="AUZ26" s="101"/>
      <c r="AVA26" s="101"/>
      <c r="AVB26" s="101"/>
      <c r="AVC26" s="101"/>
      <c r="AVD26" s="101"/>
      <c r="AVE26" s="101"/>
      <c r="AVF26" s="101"/>
      <c r="AVG26" s="101"/>
      <c r="AVH26" s="101"/>
      <c r="AVI26" s="101"/>
      <c r="AVJ26" s="101"/>
      <c r="AVK26" s="101"/>
      <c r="AVL26" s="101"/>
      <c r="AVM26" s="101"/>
      <c r="AVN26" s="101"/>
      <c r="AVO26" s="101"/>
      <c r="AVP26" s="101"/>
      <c r="AVQ26" s="101"/>
      <c r="AVR26" s="101"/>
      <c r="AVS26" s="101"/>
      <c r="AVT26" s="101"/>
      <c r="AVU26" s="101"/>
      <c r="AVV26" s="101"/>
      <c r="AVW26" s="101"/>
      <c r="AVX26" s="101"/>
      <c r="AVY26" s="101"/>
      <c r="AVZ26" s="101"/>
      <c r="AWA26" s="101"/>
      <c r="AWB26" s="101"/>
      <c r="AWC26" s="101"/>
      <c r="AWD26" s="101"/>
      <c r="AWE26" s="101"/>
      <c r="AWF26" s="101"/>
      <c r="AWG26" s="101"/>
      <c r="AWH26" s="101"/>
      <c r="AWI26" s="101"/>
      <c r="AWJ26" s="101"/>
      <c r="AWK26" s="101"/>
      <c r="AWL26" s="101"/>
      <c r="AWM26" s="101"/>
      <c r="AWN26" s="101"/>
      <c r="AWO26" s="101"/>
      <c r="AWP26" s="101"/>
      <c r="AWQ26" s="101"/>
      <c r="AWR26" s="101"/>
      <c r="AWS26" s="101"/>
      <c r="AWT26" s="101"/>
      <c r="AWU26" s="101"/>
      <c r="AWV26" s="101"/>
      <c r="AWW26" s="101"/>
      <c r="AWX26" s="101"/>
      <c r="AWY26" s="101"/>
      <c r="AWZ26" s="101"/>
      <c r="AXA26" s="101"/>
      <c r="AXB26" s="101"/>
      <c r="AXC26" s="101"/>
      <c r="AXD26" s="101"/>
      <c r="AXE26" s="101"/>
      <c r="AXF26" s="101"/>
      <c r="AXG26" s="101"/>
      <c r="AXH26" s="101"/>
      <c r="AXI26" s="101"/>
      <c r="AXJ26" s="101"/>
      <c r="AXK26" s="101"/>
      <c r="AXL26" s="101"/>
      <c r="AXM26" s="101"/>
      <c r="AXN26" s="101"/>
      <c r="AXO26" s="101"/>
      <c r="AXP26" s="101"/>
      <c r="AXQ26" s="101"/>
      <c r="AXR26" s="101"/>
      <c r="AXS26" s="101"/>
      <c r="AXT26" s="101"/>
      <c r="AXU26" s="101"/>
      <c r="AXV26" s="101"/>
      <c r="AXW26" s="101"/>
      <c r="AXX26" s="101"/>
      <c r="AXY26" s="101"/>
      <c r="AXZ26" s="101"/>
      <c r="AYA26" s="101"/>
      <c r="AYB26" s="101"/>
      <c r="AYC26" s="101"/>
      <c r="AYD26" s="101"/>
      <c r="AYE26" s="101"/>
      <c r="AYF26" s="101"/>
      <c r="AYG26" s="101"/>
      <c r="AYH26" s="101"/>
      <c r="AYI26" s="101"/>
      <c r="AYJ26" s="101"/>
      <c r="AYK26" s="101"/>
      <c r="AYL26" s="101"/>
      <c r="AYM26" s="101"/>
      <c r="AYN26" s="101"/>
      <c r="AYO26" s="101"/>
      <c r="AYP26" s="101"/>
      <c r="AYQ26" s="101"/>
      <c r="AYR26" s="101"/>
      <c r="AYS26" s="101"/>
      <c r="AYT26" s="101"/>
      <c r="AYU26" s="101"/>
      <c r="AYV26" s="101"/>
      <c r="AYW26" s="101"/>
      <c r="AYX26" s="101"/>
      <c r="AYY26" s="101"/>
      <c r="AYZ26" s="101"/>
      <c r="AZA26" s="101"/>
      <c r="AZB26" s="101"/>
      <c r="AZC26" s="101"/>
      <c r="AZD26" s="101"/>
      <c r="AZE26" s="101"/>
      <c r="AZF26" s="101"/>
      <c r="AZG26" s="101"/>
      <c r="AZH26" s="101"/>
      <c r="AZI26" s="101"/>
      <c r="AZJ26" s="101"/>
      <c r="AZK26" s="101"/>
      <c r="AZL26" s="101"/>
      <c r="AZM26" s="101"/>
      <c r="AZN26" s="101"/>
      <c r="AZO26" s="101"/>
      <c r="AZP26" s="101"/>
      <c r="AZQ26" s="101"/>
      <c r="AZR26" s="101"/>
      <c r="AZS26" s="101"/>
      <c r="AZT26" s="101"/>
      <c r="AZU26" s="101"/>
      <c r="AZV26" s="101"/>
      <c r="AZW26" s="101"/>
      <c r="AZX26" s="101"/>
      <c r="AZY26" s="101"/>
      <c r="AZZ26" s="101"/>
      <c r="BAA26" s="101"/>
      <c r="BAB26" s="101"/>
      <c r="BAC26" s="101"/>
      <c r="BAD26" s="101"/>
      <c r="BAE26" s="101"/>
      <c r="BAF26" s="101"/>
      <c r="BAG26" s="101"/>
      <c r="BAH26" s="101"/>
      <c r="BAI26" s="101"/>
      <c r="BAJ26" s="101"/>
      <c r="BAK26" s="101"/>
      <c r="BAL26" s="101"/>
      <c r="BAM26" s="101"/>
      <c r="BAN26" s="101"/>
      <c r="BAO26" s="101"/>
      <c r="BAP26" s="101"/>
      <c r="BAQ26" s="101"/>
      <c r="BAR26" s="101"/>
      <c r="BAS26" s="101"/>
      <c r="BAT26" s="101"/>
      <c r="BAU26" s="101"/>
      <c r="BAV26" s="101"/>
      <c r="BAW26" s="101"/>
      <c r="BAX26" s="101"/>
      <c r="BAY26" s="101"/>
      <c r="BAZ26" s="101"/>
      <c r="BBA26" s="101"/>
      <c r="BBB26" s="101"/>
      <c r="BBC26" s="101"/>
      <c r="BBD26" s="101"/>
      <c r="BBE26" s="101"/>
      <c r="BBF26" s="101"/>
      <c r="BBG26" s="101"/>
      <c r="BBH26" s="101"/>
      <c r="BBI26" s="101"/>
      <c r="BBJ26" s="101"/>
      <c r="BBK26" s="101"/>
      <c r="BBL26" s="101"/>
      <c r="BBM26" s="101"/>
      <c r="BBN26" s="101"/>
      <c r="BBO26" s="101"/>
      <c r="BBP26" s="101"/>
      <c r="BBQ26" s="101"/>
      <c r="BBR26" s="101"/>
      <c r="BBS26" s="101"/>
      <c r="BBT26" s="101"/>
      <c r="BBU26" s="101"/>
      <c r="BBV26" s="101"/>
      <c r="BBW26" s="101"/>
      <c r="BBX26" s="101"/>
      <c r="BBY26" s="101"/>
      <c r="BBZ26" s="101"/>
      <c r="BCA26" s="101"/>
      <c r="BCB26" s="101"/>
      <c r="BCC26" s="101"/>
      <c r="BCD26" s="101"/>
      <c r="BCE26" s="101"/>
      <c r="BCF26" s="101"/>
      <c r="BCG26" s="101"/>
      <c r="BCH26" s="101"/>
      <c r="BCI26" s="101"/>
      <c r="BCJ26" s="101"/>
      <c r="BCK26" s="101"/>
      <c r="BCL26" s="101"/>
      <c r="BCM26" s="101"/>
      <c r="BCN26" s="101"/>
      <c r="BCO26" s="101"/>
      <c r="BCP26" s="101"/>
      <c r="BCQ26" s="101"/>
      <c r="BCR26" s="101"/>
      <c r="BCS26" s="101"/>
      <c r="BCT26" s="101"/>
      <c r="BCU26" s="101"/>
      <c r="BCV26" s="101"/>
      <c r="BCW26" s="101"/>
      <c r="BCX26" s="101"/>
      <c r="BCY26" s="101"/>
      <c r="BCZ26" s="101"/>
      <c r="BDA26" s="101"/>
      <c r="BDB26" s="101"/>
      <c r="BDC26" s="101"/>
      <c r="BDD26" s="101"/>
      <c r="BDE26" s="101"/>
      <c r="BDF26" s="101"/>
      <c r="BDG26" s="101"/>
      <c r="BDH26" s="101"/>
      <c r="BDI26" s="101"/>
      <c r="BDJ26" s="101"/>
      <c r="BDK26" s="101"/>
      <c r="BDL26" s="101"/>
      <c r="BDM26" s="101"/>
      <c r="BDN26" s="101"/>
      <c r="BDO26" s="101"/>
      <c r="BDP26" s="101"/>
      <c r="BDQ26" s="101"/>
      <c r="BDR26" s="101"/>
      <c r="BDS26" s="101"/>
      <c r="BDT26" s="101"/>
      <c r="BDU26" s="101"/>
      <c r="BDV26" s="101"/>
      <c r="BDW26" s="101"/>
      <c r="BDX26" s="101"/>
      <c r="BDY26" s="101"/>
      <c r="BDZ26" s="101"/>
      <c r="BEA26" s="101"/>
      <c r="BEB26" s="101"/>
      <c r="BEC26" s="101"/>
      <c r="BED26" s="101"/>
      <c r="BEE26" s="101"/>
      <c r="BEF26" s="101"/>
      <c r="BEG26" s="101"/>
      <c r="BEH26" s="101"/>
      <c r="BEI26" s="101"/>
      <c r="BEJ26" s="101"/>
      <c r="BEK26" s="101"/>
      <c r="BEL26" s="101"/>
      <c r="BEM26" s="101"/>
      <c r="BEN26" s="101"/>
      <c r="BEO26" s="101"/>
      <c r="BEP26" s="101"/>
      <c r="BEQ26" s="101"/>
      <c r="BER26" s="101"/>
      <c r="BES26" s="101"/>
      <c r="BET26" s="101"/>
      <c r="BEU26" s="101"/>
      <c r="BEV26" s="101"/>
      <c r="BEW26" s="101"/>
      <c r="BEX26" s="101"/>
      <c r="BEY26" s="101"/>
      <c r="BEZ26" s="101"/>
      <c r="BFA26" s="101"/>
      <c r="BFB26" s="101"/>
      <c r="BFC26" s="101"/>
      <c r="BFD26" s="101"/>
      <c r="BFE26" s="101"/>
      <c r="BFF26" s="101"/>
      <c r="BFG26" s="101"/>
      <c r="BFH26" s="101"/>
      <c r="BFI26" s="101"/>
      <c r="BFJ26" s="101"/>
      <c r="BFK26" s="101"/>
      <c r="BFL26" s="101"/>
      <c r="BFM26" s="101"/>
      <c r="BFN26" s="101"/>
      <c r="BFO26" s="101"/>
      <c r="BFP26" s="101"/>
      <c r="BFQ26" s="101"/>
      <c r="BFR26" s="101"/>
      <c r="BFS26" s="101"/>
      <c r="BFT26" s="101"/>
      <c r="BFU26" s="101"/>
      <c r="BFV26" s="101"/>
      <c r="BFW26" s="101"/>
      <c r="BFX26" s="101"/>
      <c r="BFY26" s="101"/>
      <c r="BFZ26" s="101"/>
      <c r="BGA26" s="101"/>
      <c r="BGB26" s="101"/>
      <c r="BGC26" s="101"/>
      <c r="BGD26" s="101"/>
      <c r="BGE26" s="101"/>
      <c r="BGF26" s="101"/>
      <c r="BGG26" s="101"/>
      <c r="BGH26" s="101"/>
      <c r="BGI26" s="101"/>
      <c r="BGJ26" s="101"/>
      <c r="BGK26" s="101"/>
      <c r="BGL26" s="101"/>
      <c r="BGM26" s="101"/>
      <c r="BGN26" s="101"/>
      <c r="BGO26" s="101"/>
      <c r="BGP26" s="101"/>
      <c r="BGQ26" s="101"/>
      <c r="BGR26" s="101"/>
      <c r="BGS26" s="101"/>
      <c r="BGT26" s="101"/>
      <c r="BGU26" s="101"/>
      <c r="BGV26" s="101"/>
      <c r="BGW26" s="101"/>
      <c r="BGX26" s="101"/>
      <c r="BGY26" s="101"/>
      <c r="BGZ26" s="101"/>
      <c r="BHA26" s="101"/>
      <c r="BHB26" s="101"/>
      <c r="BHC26" s="101"/>
      <c r="BHD26" s="101"/>
      <c r="BHE26" s="101"/>
      <c r="BHF26" s="101"/>
      <c r="BHG26" s="101"/>
      <c r="BHH26" s="101"/>
      <c r="BHI26" s="101"/>
      <c r="BHJ26" s="101"/>
      <c r="BHK26" s="101"/>
      <c r="BHL26" s="101"/>
      <c r="BHM26" s="101"/>
      <c r="BHN26" s="101"/>
      <c r="BHO26" s="101"/>
      <c r="BHP26" s="101"/>
      <c r="BHQ26" s="101"/>
      <c r="BHR26" s="101"/>
      <c r="BHS26" s="101"/>
      <c r="BHT26" s="101"/>
      <c r="BHU26" s="101"/>
      <c r="BHV26" s="101"/>
      <c r="BHW26" s="101"/>
      <c r="BHX26" s="101"/>
      <c r="BHY26" s="101"/>
      <c r="BHZ26" s="101"/>
      <c r="BIA26" s="101"/>
      <c r="BIB26" s="101"/>
      <c r="BIC26" s="101"/>
      <c r="BID26" s="101"/>
      <c r="BIE26" s="101"/>
      <c r="BIF26" s="101"/>
      <c r="BIG26" s="101"/>
      <c r="BIH26" s="101"/>
      <c r="BII26" s="101"/>
      <c r="BIJ26" s="101"/>
      <c r="BIK26" s="101"/>
      <c r="BIL26" s="101"/>
      <c r="BIM26" s="101"/>
      <c r="BIN26" s="101"/>
      <c r="BIO26" s="101"/>
      <c r="BIP26" s="101"/>
      <c r="BIQ26" s="101"/>
      <c r="BIR26" s="101"/>
      <c r="BIS26" s="101"/>
      <c r="BIT26" s="101"/>
      <c r="BIU26" s="101"/>
      <c r="BIV26" s="101"/>
      <c r="BIW26" s="101"/>
      <c r="BIX26" s="101"/>
      <c r="BIY26" s="101"/>
      <c r="BIZ26" s="101"/>
      <c r="BJA26" s="101"/>
      <c r="BJB26" s="101"/>
      <c r="BJC26" s="101"/>
      <c r="BJD26" s="101"/>
      <c r="BJE26" s="101"/>
      <c r="BJF26" s="101"/>
      <c r="BJG26" s="101"/>
      <c r="BJH26" s="101"/>
      <c r="BJI26" s="101"/>
      <c r="BJJ26" s="101"/>
      <c r="BJK26" s="101"/>
      <c r="BJL26" s="101"/>
      <c r="BJM26" s="101"/>
      <c r="BJN26" s="101"/>
      <c r="BJO26" s="101"/>
      <c r="BJP26" s="101"/>
      <c r="BJQ26" s="101"/>
      <c r="BJR26" s="101"/>
      <c r="BJS26" s="101"/>
      <c r="BJT26" s="101"/>
      <c r="BJU26" s="101"/>
      <c r="BJV26" s="101"/>
      <c r="BJW26" s="101"/>
      <c r="BJX26" s="101"/>
      <c r="BJY26" s="101"/>
      <c r="BJZ26" s="101"/>
      <c r="BKA26" s="101"/>
      <c r="BKB26" s="101"/>
      <c r="BKC26" s="101"/>
      <c r="BKD26" s="101"/>
      <c r="BKE26" s="101"/>
      <c r="BKF26" s="101"/>
      <c r="BKG26" s="101"/>
      <c r="BKH26" s="101"/>
      <c r="BKI26" s="101"/>
      <c r="BKJ26" s="101"/>
      <c r="BKK26" s="101"/>
      <c r="BKL26" s="101"/>
      <c r="BKM26" s="101"/>
      <c r="BKN26" s="101"/>
      <c r="BKO26" s="101"/>
      <c r="BKP26" s="101"/>
      <c r="BKQ26" s="101"/>
      <c r="BKR26" s="101"/>
      <c r="BKS26" s="101"/>
      <c r="BKT26" s="101"/>
      <c r="BKU26" s="101"/>
      <c r="BKV26" s="101"/>
      <c r="BKW26" s="101"/>
      <c r="BKX26" s="101"/>
      <c r="BKY26" s="101"/>
      <c r="BKZ26" s="101"/>
      <c r="BLA26" s="101"/>
      <c r="BLB26" s="101"/>
      <c r="BLC26" s="101"/>
      <c r="BLD26" s="101"/>
      <c r="BLE26" s="101"/>
      <c r="BLF26" s="101"/>
      <c r="BLG26" s="101"/>
      <c r="BLH26" s="101"/>
      <c r="BLI26" s="101"/>
      <c r="BLJ26" s="101"/>
      <c r="BLK26" s="101"/>
      <c r="BLL26" s="101"/>
      <c r="BLM26" s="101"/>
      <c r="BLN26" s="101"/>
      <c r="BLO26" s="101"/>
      <c r="BLP26" s="101"/>
      <c r="BLQ26" s="101"/>
      <c r="BLR26" s="101"/>
      <c r="BLS26" s="101"/>
      <c r="BLT26" s="101"/>
      <c r="BLU26" s="101"/>
      <c r="BLV26" s="101"/>
      <c r="BLW26" s="101"/>
      <c r="BLX26" s="101"/>
      <c r="BLY26" s="101"/>
      <c r="BLZ26" s="101"/>
      <c r="BMA26" s="101"/>
      <c r="BMB26" s="101"/>
      <c r="BMC26" s="101"/>
      <c r="BMD26" s="101"/>
      <c r="BME26" s="101"/>
      <c r="BMF26" s="101"/>
      <c r="BMG26" s="101"/>
      <c r="BMH26" s="101"/>
      <c r="BMI26" s="101"/>
      <c r="BMJ26" s="101"/>
      <c r="BMK26" s="101"/>
      <c r="BML26" s="101"/>
      <c r="BMM26" s="101"/>
      <c r="BMN26" s="101"/>
      <c r="BMO26" s="101"/>
      <c r="BMP26" s="101"/>
      <c r="BMQ26" s="101"/>
      <c r="BMR26" s="101"/>
      <c r="BMS26" s="101"/>
      <c r="BMT26" s="101"/>
      <c r="BMU26" s="101"/>
      <c r="BMV26" s="101"/>
      <c r="BMW26" s="101"/>
      <c r="BMX26" s="101"/>
      <c r="BMY26" s="101"/>
      <c r="BMZ26" s="101"/>
      <c r="BNA26" s="101"/>
      <c r="BNB26" s="101"/>
      <c r="BNC26" s="101"/>
      <c r="BND26" s="101"/>
      <c r="BNE26" s="101"/>
      <c r="BNF26" s="101"/>
      <c r="BNG26" s="101"/>
      <c r="BNH26" s="101"/>
      <c r="BNI26" s="101"/>
      <c r="BNJ26" s="101"/>
      <c r="BNK26" s="101"/>
      <c r="BNL26" s="101"/>
      <c r="BNM26" s="101"/>
      <c r="BNN26" s="101"/>
      <c r="BNO26" s="101"/>
      <c r="BNP26" s="101"/>
      <c r="BNQ26" s="101"/>
      <c r="BNR26" s="101"/>
      <c r="BNS26" s="101"/>
      <c r="BNT26" s="101"/>
      <c r="BNU26" s="101"/>
      <c r="BNV26" s="101"/>
      <c r="BNW26" s="101"/>
      <c r="BNX26" s="101"/>
      <c r="BNY26" s="101"/>
      <c r="BNZ26" s="101"/>
      <c r="BOA26" s="101"/>
      <c r="BOB26" s="101"/>
      <c r="BOC26" s="101"/>
      <c r="BOD26" s="101"/>
      <c r="BOE26" s="101"/>
      <c r="BOF26" s="101"/>
      <c r="BOG26" s="101"/>
      <c r="BOH26" s="101"/>
      <c r="BOI26" s="101"/>
      <c r="BOJ26" s="101"/>
      <c r="BOK26" s="101"/>
      <c r="BOL26" s="101"/>
      <c r="BOM26" s="101"/>
      <c r="BON26" s="101"/>
      <c r="BOO26" s="101"/>
      <c r="BOP26" s="101"/>
      <c r="BOQ26" s="101"/>
      <c r="BOR26" s="101"/>
      <c r="BOS26" s="101"/>
      <c r="BOT26" s="101"/>
      <c r="BOU26" s="101"/>
      <c r="BOV26" s="101"/>
      <c r="BOW26" s="101"/>
      <c r="BOX26" s="101"/>
      <c r="BOY26" s="101"/>
      <c r="BOZ26" s="101"/>
      <c r="BPA26" s="101"/>
      <c r="BPB26" s="101"/>
      <c r="BPC26" s="101"/>
      <c r="BPD26" s="101"/>
      <c r="BPE26" s="101"/>
      <c r="BPF26" s="101"/>
      <c r="BPG26" s="101"/>
      <c r="BPH26" s="101"/>
      <c r="BPI26" s="101"/>
      <c r="BPJ26" s="101"/>
      <c r="BPK26" s="101"/>
      <c r="BPL26" s="101"/>
      <c r="BPM26" s="101"/>
      <c r="BPN26" s="101"/>
      <c r="BPO26" s="101"/>
      <c r="BPP26" s="101"/>
      <c r="BPQ26" s="101"/>
      <c r="BPR26" s="101"/>
      <c r="BPS26" s="101"/>
      <c r="BPT26" s="101"/>
      <c r="BPU26" s="101"/>
      <c r="BPV26" s="101"/>
      <c r="BPW26" s="101"/>
      <c r="BPX26" s="101"/>
      <c r="BPY26" s="101"/>
      <c r="BPZ26" s="101"/>
      <c r="BQA26" s="101"/>
      <c r="BQB26" s="101"/>
      <c r="BQC26" s="101"/>
      <c r="BQD26" s="101"/>
      <c r="BQE26" s="101"/>
      <c r="BQF26" s="101"/>
      <c r="BQG26" s="101"/>
      <c r="BQH26" s="101"/>
      <c r="BQI26" s="101"/>
      <c r="BQJ26" s="101"/>
      <c r="BQK26" s="101"/>
      <c r="BQL26" s="101"/>
      <c r="BQM26" s="101"/>
      <c r="BQN26" s="101"/>
      <c r="BQO26" s="101"/>
      <c r="BQP26" s="101"/>
      <c r="BQQ26" s="101"/>
      <c r="BQR26" s="101"/>
      <c r="BQS26" s="101"/>
      <c r="BQT26" s="101"/>
      <c r="BQU26" s="101"/>
      <c r="BQV26" s="101"/>
      <c r="BQW26" s="101"/>
      <c r="BQX26" s="101"/>
      <c r="BQY26" s="101"/>
      <c r="BQZ26" s="101"/>
      <c r="BRA26" s="101"/>
      <c r="BRB26" s="101"/>
      <c r="BRC26" s="101"/>
      <c r="BRD26" s="101"/>
      <c r="BRE26" s="101"/>
      <c r="BRF26" s="101"/>
      <c r="BRG26" s="101"/>
      <c r="BRH26" s="101"/>
      <c r="BRI26" s="101"/>
      <c r="BRJ26" s="101"/>
      <c r="BRK26" s="101"/>
      <c r="BRL26" s="101"/>
      <c r="BRM26" s="101"/>
      <c r="BRN26" s="101"/>
      <c r="BRO26" s="101"/>
      <c r="BRP26" s="101"/>
      <c r="BRQ26" s="101"/>
      <c r="BRR26" s="101"/>
      <c r="BRS26" s="101"/>
      <c r="BRT26" s="101"/>
      <c r="BRU26" s="101"/>
      <c r="BRV26" s="101"/>
      <c r="BRW26" s="101"/>
      <c r="BRX26" s="101"/>
      <c r="BRY26" s="101"/>
      <c r="BRZ26" s="101"/>
      <c r="BSA26" s="101"/>
      <c r="BSB26" s="101"/>
      <c r="BSC26" s="101"/>
      <c r="BSD26" s="101"/>
      <c r="BSE26" s="101"/>
      <c r="BSF26" s="101"/>
      <c r="BSG26" s="101"/>
      <c r="BSH26" s="101"/>
      <c r="BSI26" s="101"/>
      <c r="BSJ26" s="101"/>
      <c r="BSK26" s="101"/>
      <c r="BSL26" s="101"/>
      <c r="BSM26" s="101"/>
      <c r="BSN26" s="101"/>
      <c r="BSO26" s="101"/>
      <c r="BSP26" s="101"/>
      <c r="BSQ26" s="101"/>
      <c r="BSR26" s="101"/>
      <c r="BSS26" s="101"/>
      <c r="BST26" s="101"/>
      <c r="BSU26" s="101"/>
      <c r="BSV26" s="101"/>
      <c r="BSW26" s="101"/>
      <c r="BSX26" s="101"/>
      <c r="BSY26" s="101"/>
      <c r="BSZ26" s="101"/>
      <c r="BTA26" s="101"/>
      <c r="BTB26" s="101"/>
      <c r="BTC26" s="101"/>
      <c r="BTD26" s="101"/>
      <c r="BTE26" s="101"/>
      <c r="BTF26" s="101"/>
      <c r="BTG26" s="101"/>
      <c r="BTH26" s="101"/>
      <c r="BTI26" s="101"/>
      <c r="BTJ26" s="101"/>
      <c r="BTK26" s="101"/>
      <c r="BTL26" s="101"/>
      <c r="BTM26" s="101"/>
      <c r="BTN26" s="101"/>
      <c r="BTO26" s="101"/>
      <c r="BTP26" s="101"/>
      <c r="BTQ26" s="101"/>
      <c r="BTR26" s="101"/>
      <c r="BTS26" s="101"/>
      <c r="BTT26" s="101"/>
      <c r="BTU26" s="101"/>
      <c r="BTV26" s="101"/>
      <c r="BTW26" s="101"/>
      <c r="BTX26" s="101"/>
      <c r="BTY26" s="101"/>
      <c r="BTZ26" s="101"/>
      <c r="BUA26" s="101"/>
      <c r="BUB26" s="101"/>
      <c r="BUC26" s="101"/>
      <c r="BUD26" s="101"/>
      <c r="BUE26" s="101"/>
      <c r="BUF26" s="101"/>
      <c r="BUG26" s="101"/>
      <c r="BUH26" s="101"/>
      <c r="BUI26" s="101"/>
      <c r="BUJ26" s="101"/>
      <c r="BUK26" s="101"/>
      <c r="BUL26" s="101"/>
      <c r="BUM26" s="101"/>
      <c r="BUN26" s="101"/>
      <c r="BUO26" s="101"/>
      <c r="BUP26" s="101"/>
      <c r="BUQ26" s="101"/>
      <c r="BUR26" s="101"/>
      <c r="BUS26" s="101"/>
      <c r="BUT26" s="101"/>
      <c r="BUU26" s="101"/>
      <c r="BUV26" s="101"/>
      <c r="BUW26" s="101"/>
      <c r="BUX26" s="101"/>
      <c r="BUY26" s="101"/>
      <c r="BUZ26" s="101"/>
      <c r="BVA26" s="101"/>
      <c r="BVB26" s="101"/>
      <c r="BVC26" s="101"/>
      <c r="BVD26" s="101"/>
      <c r="BVE26" s="101"/>
      <c r="BVF26" s="101"/>
      <c r="BVG26" s="101"/>
      <c r="BVH26" s="101"/>
      <c r="BVI26" s="101"/>
      <c r="BVJ26" s="101"/>
      <c r="BVK26" s="101"/>
      <c r="BVL26" s="101"/>
      <c r="BVM26" s="101"/>
      <c r="BVN26" s="101"/>
      <c r="BVO26" s="101"/>
      <c r="BVP26" s="101"/>
      <c r="BVQ26" s="101"/>
      <c r="BVR26" s="101"/>
      <c r="BVS26" s="101"/>
      <c r="BVT26" s="101"/>
      <c r="BVU26" s="101"/>
      <c r="BVV26" s="101"/>
      <c r="BVW26" s="101"/>
      <c r="BVX26" s="101"/>
      <c r="BVY26" s="101"/>
      <c r="BVZ26" s="101"/>
      <c r="BWA26" s="101"/>
      <c r="BWB26" s="101"/>
      <c r="BWC26" s="101"/>
      <c r="BWD26" s="101"/>
      <c r="BWE26" s="101"/>
      <c r="BWF26" s="101"/>
      <c r="BWG26" s="101"/>
      <c r="BWH26" s="101"/>
      <c r="BWI26" s="101"/>
      <c r="BWJ26" s="101"/>
      <c r="BWK26" s="101"/>
      <c r="BWL26" s="101"/>
      <c r="BWM26" s="101"/>
      <c r="BWN26" s="101"/>
      <c r="BWO26" s="101"/>
      <c r="BWP26" s="101"/>
      <c r="BWQ26" s="101"/>
      <c r="BWR26" s="101"/>
      <c r="BWS26" s="101"/>
      <c r="BWT26" s="101"/>
      <c r="BWU26" s="101"/>
      <c r="BWV26" s="101"/>
      <c r="BWW26" s="101"/>
      <c r="BWX26" s="101"/>
      <c r="BWY26" s="101"/>
      <c r="BWZ26" s="101"/>
      <c r="BXA26" s="101"/>
      <c r="BXB26" s="101"/>
      <c r="BXC26" s="101"/>
      <c r="BXD26" s="101"/>
      <c r="BXE26" s="101"/>
      <c r="BXF26" s="101"/>
      <c r="BXG26" s="101"/>
      <c r="BXH26" s="101"/>
      <c r="BXI26" s="101"/>
      <c r="BXJ26" s="101"/>
      <c r="BXK26" s="101"/>
      <c r="BXL26" s="101"/>
      <c r="BXM26" s="101"/>
      <c r="BXN26" s="101"/>
      <c r="BXO26" s="101"/>
      <c r="BXP26" s="101"/>
      <c r="BXQ26" s="101"/>
      <c r="BXR26" s="101"/>
      <c r="BXS26" s="101"/>
      <c r="BXT26" s="101"/>
      <c r="BXU26" s="101"/>
      <c r="BXV26" s="101"/>
      <c r="BXW26" s="101"/>
      <c r="BXX26" s="101"/>
      <c r="BXY26" s="101"/>
      <c r="BXZ26" s="101"/>
      <c r="BYA26" s="101"/>
      <c r="BYB26" s="101"/>
      <c r="BYC26" s="101"/>
      <c r="BYD26" s="101"/>
      <c r="BYE26" s="101"/>
      <c r="BYF26" s="101"/>
      <c r="BYG26" s="101"/>
      <c r="BYH26" s="101"/>
      <c r="BYI26" s="101"/>
      <c r="BYJ26" s="101"/>
      <c r="BYK26" s="101"/>
      <c r="BYL26" s="101"/>
      <c r="BYM26" s="101"/>
      <c r="BYN26" s="101"/>
      <c r="BYO26" s="101"/>
      <c r="BYP26" s="101"/>
      <c r="BYQ26" s="101"/>
      <c r="BYR26" s="101"/>
      <c r="BYS26" s="101"/>
      <c r="BYT26" s="101"/>
      <c r="BYU26" s="101"/>
      <c r="BYV26" s="101"/>
      <c r="BYW26" s="101"/>
      <c r="BYX26" s="101"/>
      <c r="BYY26" s="101"/>
      <c r="BYZ26" s="101"/>
      <c r="BZA26" s="101"/>
      <c r="BZB26" s="101"/>
      <c r="BZC26" s="101"/>
      <c r="BZD26" s="101"/>
      <c r="BZE26" s="101"/>
      <c r="BZF26" s="101"/>
      <c r="BZG26" s="101"/>
      <c r="BZH26" s="101"/>
      <c r="BZI26" s="101"/>
      <c r="BZJ26" s="101"/>
      <c r="BZK26" s="101"/>
      <c r="BZL26" s="101"/>
      <c r="BZM26" s="101"/>
      <c r="BZN26" s="101"/>
      <c r="BZO26" s="101"/>
      <c r="BZP26" s="101"/>
      <c r="BZQ26" s="101"/>
      <c r="BZR26" s="101"/>
      <c r="BZS26" s="101"/>
      <c r="BZT26" s="101"/>
      <c r="BZU26" s="101"/>
      <c r="BZV26" s="101"/>
      <c r="BZW26" s="101"/>
      <c r="BZX26" s="101"/>
      <c r="BZY26" s="101"/>
      <c r="BZZ26" s="101"/>
      <c r="CAA26" s="101"/>
      <c r="CAB26" s="101"/>
      <c r="CAC26" s="101"/>
      <c r="CAD26" s="101"/>
      <c r="CAE26" s="101"/>
      <c r="CAF26" s="101"/>
      <c r="CAG26" s="101"/>
      <c r="CAH26" s="101"/>
      <c r="CAI26" s="101"/>
      <c r="CAJ26" s="101"/>
      <c r="CAK26" s="101"/>
      <c r="CAL26" s="101"/>
      <c r="CAM26" s="101"/>
      <c r="CAN26" s="101"/>
      <c r="CAO26" s="101"/>
      <c r="CAP26" s="101"/>
      <c r="CAQ26" s="101"/>
      <c r="CAR26" s="101"/>
      <c r="CAS26" s="101"/>
      <c r="CAT26" s="101"/>
      <c r="CAU26" s="101"/>
      <c r="CAV26" s="101"/>
      <c r="CAW26" s="101"/>
      <c r="CAX26" s="101"/>
      <c r="CAY26" s="101"/>
      <c r="CAZ26" s="101"/>
      <c r="CBA26" s="101"/>
      <c r="CBB26" s="101"/>
      <c r="CBC26" s="101"/>
      <c r="CBD26" s="101"/>
      <c r="CBE26" s="101"/>
      <c r="CBF26" s="101"/>
      <c r="CBG26" s="101"/>
      <c r="CBH26" s="101"/>
      <c r="CBI26" s="101"/>
      <c r="CBJ26" s="101"/>
      <c r="CBK26" s="101"/>
      <c r="CBL26" s="101"/>
      <c r="CBM26" s="101"/>
      <c r="CBN26" s="101"/>
      <c r="CBO26" s="101"/>
      <c r="CBP26" s="101"/>
      <c r="CBQ26" s="101"/>
      <c r="CBR26" s="101"/>
      <c r="CBS26" s="101"/>
      <c r="CBT26" s="101"/>
      <c r="CBU26" s="101"/>
      <c r="CBV26" s="101"/>
      <c r="CBW26" s="101"/>
      <c r="CBX26" s="101"/>
      <c r="CBY26" s="101"/>
      <c r="CBZ26" s="101"/>
      <c r="CCA26" s="101"/>
      <c r="CCB26" s="101"/>
      <c r="CCC26" s="101"/>
      <c r="CCD26" s="101"/>
      <c r="CCE26" s="101"/>
      <c r="CCF26" s="101"/>
      <c r="CCG26" s="101"/>
      <c r="CCH26" s="101"/>
      <c r="CCI26" s="101"/>
      <c r="CCJ26" s="101"/>
      <c r="CCK26" s="101"/>
      <c r="CCL26" s="101"/>
      <c r="CCM26" s="101"/>
      <c r="CCN26" s="101"/>
      <c r="CCO26" s="101"/>
      <c r="CCP26" s="101"/>
      <c r="CCQ26" s="101"/>
      <c r="CCR26" s="101"/>
      <c r="CCS26" s="101"/>
      <c r="CCT26" s="101"/>
      <c r="CCU26" s="101"/>
      <c r="CCV26" s="101"/>
      <c r="CCW26" s="101"/>
      <c r="CCX26" s="101"/>
      <c r="CCY26" s="101"/>
      <c r="CCZ26" s="101"/>
      <c r="CDA26" s="101"/>
      <c r="CDB26" s="101"/>
      <c r="CDC26" s="101"/>
      <c r="CDD26" s="101"/>
      <c r="CDE26" s="101"/>
      <c r="CDF26" s="101"/>
      <c r="CDG26" s="101"/>
      <c r="CDH26" s="101"/>
      <c r="CDI26" s="101"/>
      <c r="CDJ26" s="101"/>
      <c r="CDK26" s="101"/>
      <c r="CDL26" s="101"/>
      <c r="CDM26" s="101"/>
      <c r="CDN26" s="101"/>
      <c r="CDO26" s="101"/>
      <c r="CDP26" s="101"/>
      <c r="CDQ26" s="101"/>
      <c r="CDR26" s="101"/>
      <c r="CDS26" s="101"/>
      <c r="CDT26" s="101"/>
      <c r="CDU26" s="101"/>
      <c r="CDV26" s="101"/>
      <c r="CDW26" s="101"/>
      <c r="CDX26" s="101"/>
      <c r="CDY26" s="101"/>
      <c r="CDZ26" s="101"/>
      <c r="CEA26" s="101"/>
      <c r="CEB26" s="101"/>
      <c r="CEC26" s="101"/>
      <c r="CED26" s="101"/>
      <c r="CEE26" s="101"/>
      <c r="CEF26" s="101"/>
      <c r="CEG26" s="101"/>
      <c r="CEH26" s="101"/>
      <c r="CEI26" s="101"/>
      <c r="CEJ26" s="101"/>
      <c r="CEK26" s="101"/>
      <c r="CEL26" s="101"/>
      <c r="CEM26" s="101"/>
      <c r="CEN26" s="101"/>
      <c r="CEO26" s="101"/>
      <c r="CEP26" s="101"/>
      <c r="CEQ26" s="101"/>
      <c r="CER26" s="101"/>
      <c r="CES26" s="101"/>
      <c r="CET26" s="101"/>
      <c r="CEU26" s="101"/>
      <c r="CEV26" s="101"/>
      <c r="CEW26" s="101"/>
      <c r="CEX26" s="101"/>
      <c r="CEY26" s="101"/>
      <c r="CEZ26" s="101"/>
      <c r="CFA26" s="101"/>
      <c r="CFB26" s="101"/>
      <c r="CFC26" s="101"/>
      <c r="CFD26" s="101"/>
      <c r="CFE26" s="101"/>
      <c r="CFF26" s="101"/>
      <c r="CFG26" s="101"/>
      <c r="CFH26" s="101"/>
      <c r="CFI26" s="101"/>
      <c r="CFJ26" s="101"/>
      <c r="CFK26" s="101"/>
      <c r="CFL26" s="101"/>
      <c r="CFM26" s="101"/>
      <c r="CFN26" s="101"/>
      <c r="CFO26" s="101"/>
      <c r="CFP26" s="101"/>
      <c r="CFQ26" s="101"/>
      <c r="CFR26" s="101"/>
      <c r="CFS26" s="101"/>
      <c r="CFT26" s="101"/>
      <c r="CFU26" s="101"/>
      <c r="CFV26" s="101"/>
      <c r="CFW26" s="101"/>
      <c r="CFX26" s="101"/>
      <c r="CFY26" s="101"/>
      <c r="CFZ26" s="101"/>
      <c r="CGA26" s="101"/>
      <c r="CGB26" s="101"/>
      <c r="CGC26" s="101"/>
      <c r="CGD26" s="101"/>
      <c r="CGE26" s="101"/>
      <c r="CGF26" s="101"/>
      <c r="CGG26" s="101"/>
      <c r="CGH26" s="101"/>
      <c r="CGI26" s="101"/>
      <c r="CGJ26" s="101"/>
      <c r="CGK26" s="101"/>
      <c r="CGL26" s="101"/>
      <c r="CGM26" s="101"/>
      <c r="CGN26" s="101"/>
      <c r="CGO26" s="101"/>
      <c r="CGP26" s="101"/>
      <c r="CGQ26" s="101"/>
      <c r="CGR26" s="101"/>
      <c r="CGS26" s="101"/>
      <c r="CGT26" s="101"/>
      <c r="CGU26" s="101"/>
      <c r="CGV26" s="101"/>
      <c r="CGW26" s="101"/>
      <c r="CGX26" s="101"/>
      <c r="CGY26" s="101"/>
      <c r="CGZ26" s="101"/>
      <c r="CHA26" s="101"/>
      <c r="CHB26" s="101"/>
      <c r="CHC26" s="101"/>
      <c r="CHD26" s="101"/>
      <c r="CHE26" s="101"/>
      <c r="CHF26" s="101"/>
      <c r="CHG26" s="101"/>
      <c r="CHH26" s="101"/>
      <c r="CHI26" s="101"/>
      <c r="CHJ26" s="101"/>
      <c r="CHK26" s="101"/>
      <c r="CHL26" s="101"/>
      <c r="CHM26" s="101"/>
      <c r="CHN26" s="101"/>
      <c r="CHO26" s="101"/>
      <c r="CHP26" s="101"/>
      <c r="CHQ26" s="101"/>
      <c r="CHR26" s="101"/>
      <c r="CHS26" s="101"/>
      <c r="CHT26" s="101"/>
      <c r="CHU26" s="101"/>
      <c r="CHV26" s="101"/>
      <c r="CHW26" s="101"/>
      <c r="CHX26" s="101"/>
      <c r="CHY26" s="101"/>
      <c r="CHZ26" s="101"/>
      <c r="CIA26" s="101"/>
      <c r="CIB26" s="101"/>
      <c r="CIC26" s="101"/>
      <c r="CID26" s="101"/>
      <c r="CIE26" s="101"/>
      <c r="CIF26" s="101"/>
      <c r="CIG26" s="101"/>
      <c r="CIH26" s="101"/>
      <c r="CII26" s="101"/>
      <c r="CIJ26" s="101"/>
      <c r="CIK26" s="101"/>
      <c r="CIL26" s="101"/>
      <c r="CIM26" s="101"/>
      <c r="CIN26" s="101"/>
      <c r="CIO26" s="101"/>
      <c r="CIP26" s="101"/>
      <c r="CIQ26" s="101"/>
      <c r="CIR26" s="101"/>
      <c r="CIS26" s="101"/>
      <c r="CIT26" s="101"/>
      <c r="CIU26" s="101"/>
      <c r="CIV26" s="101"/>
      <c r="CIW26" s="101"/>
      <c r="CIX26" s="101"/>
      <c r="CIY26" s="101"/>
      <c r="CIZ26" s="101"/>
      <c r="CJA26" s="101"/>
      <c r="CJB26" s="101"/>
      <c r="CJC26" s="101"/>
      <c r="CJD26" s="101"/>
      <c r="CJE26" s="101"/>
      <c r="CJF26" s="101"/>
      <c r="CJG26" s="101"/>
      <c r="CJH26" s="101"/>
      <c r="CJI26" s="101"/>
      <c r="CJJ26" s="101"/>
      <c r="CJK26" s="101"/>
      <c r="CJL26" s="101"/>
      <c r="CJM26" s="101"/>
      <c r="CJN26" s="101"/>
      <c r="CJO26" s="101"/>
      <c r="CJP26" s="101"/>
      <c r="CJQ26" s="101"/>
      <c r="CJR26" s="101"/>
      <c r="CJS26" s="101"/>
      <c r="CJT26" s="101"/>
      <c r="CJU26" s="101"/>
      <c r="CJV26" s="101"/>
      <c r="CJW26" s="101"/>
      <c r="CJX26" s="101"/>
      <c r="CJY26" s="101"/>
      <c r="CJZ26" s="101"/>
      <c r="CKA26" s="101"/>
      <c r="CKB26" s="101"/>
      <c r="CKC26" s="101"/>
      <c r="CKD26" s="101"/>
      <c r="CKE26" s="101"/>
      <c r="CKF26" s="101"/>
      <c r="CKG26" s="101"/>
      <c r="CKH26" s="101"/>
      <c r="CKI26" s="101"/>
      <c r="CKJ26" s="101"/>
      <c r="CKK26" s="101"/>
      <c r="CKL26" s="101"/>
      <c r="CKM26" s="101"/>
      <c r="CKN26" s="101"/>
      <c r="CKO26" s="101"/>
      <c r="CKP26" s="101"/>
      <c r="CKQ26" s="101"/>
      <c r="CKR26" s="101"/>
      <c r="CKS26" s="101"/>
      <c r="CKT26" s="101"/>
      <c r="CKU26" s="101"/>
      <c r="CKV26" s="101"/>
      <c r="CKW26" s="101"/>
      <c r="CKX26" s="101"/>
      <c r="CKY26" s="101"/>
      <c r="CKZ26" s="101"/>
      <c r="CLA26" s="101"/>
      <c r="CLB26" s="101"/>
      <c r="CLC26" s="101"/>
      <c r="CLD26" s="101"/>
      <c r="CLE26" s="101"/>
      <c r="CLF26" s="101"/>
      <c r="CLG26" s="101"/>
      <c r="CLH26" s="101"/>
      <c r="CLI26" s="101"/>
      <c r="CLJ26" s="101"/>
      <c r="CLK26" s="101"/>
      <c r="CLL26" s="101"/>
      <c r="CLM26" s="101"/>
      <c r="CLN26" s="101"/>
      <c r="CLO26" s="101"/>
      <c r="CLP26" s="101"/>
      <c r="CLQ26" s="101"/>
      <c r="CLR26" s="101"/>
      <c r="CLS26" s="101"/>
      <c r="CLT26" s="101"/>
      <c r="CLU26" s="101"/>
      <c r="CLV26" s="101"/>
      <c r="CLW26" s="101"/>
      <c r="CLX26" s="101"/>
      <c r="CLY26" s="101"/>
      <c r="CLZ26" s="101"/>
      <c r="CMA26" s="101"/>
      <c r="CMB26" s="101"/>
      <c r="CMC26" s="101"/>
      <c r="CMD26" s="101"/>
      <c r="CME26" s="101"/>
      <c r="CMF26" s="101"/>
      <c r="CMG26" s="101"/>
      <c r="CMH26" s="101"/>
      <c r="CMI26" s="101"/>
      <c r="CMJ26" s="101"/>
      <c r="CMK26" s="101"/>
      <c r="CML26" s="101"/>
      <c r="CMM26" s="101"/>
      <c r="CMN26" s="101"/>
      <c r="CMO26" s="101"/>
      <c r="CMP26" s="101"/>
      <c r="CMQ26" s="101"/>
      <c r="CMR26" s="101"/>
      <c r="CMS26" s="101"/>
      <c r="CMT26" s="101"/>
      <c r="CMU26" s="101"/>
      <c r="CMV26" s="101"/>
      <c r="CMW26" s="101"/>
      <c r="CMX26" s="101"/>
      <c r="CMY26" s="101"/>
      <c r="CMZ26" s="101"/>
      <c r="CNA26" s="101"/>
      <c r="CNB26" s="101"/>
      <c r="CNC26" s="101"/>
      <c r="CND26" s="101"/>
      <c r="CNE26" s="101"/>
      <c r="CNF26" s="101"/>
      <c r="CNG26" s="101"/>
      <c r="CNH26" s="101"/>
      <c r="CNI26" s="101"/>
      <c r="CNJ26" s="101"/>
      <c r="CNK26" s="101"/>
      <c r="CNL26" s="101"/>
      <c r="CNM26" s="101"/>
      <c r="CNN26" s="101"/>
      <c r="CNO26" s="101"/>
      <c r="CNP26" s="101"/>
      <c r="CNQ26" s="101"/>
      <c r="CNR26" s="101"/>
      <c r="CNS26" s="101"/>
      <c r="CNT26" s="101"/>
      <c r="CNU26" s="101"/>
      <c r="CNV26" s="101"/>
      <c r="CNW26" s="101"/>
      <c r="CNX26" s="101"/>
      <c r="CNY26" s="101"/>
      <c r="CNZ26" s="101"/>
      <c r="COA26" s="101"/>
      <c r="COB26" s="101"/>
      <c r="COC26" s="101"/>
      <c r="COD26" s="101"/>
      <c r="COE26" s="101"/>
      <c r="COF26" s="101"/>
      <c r="COG26" s="101"/>
      <c r="COH26" s="101"/>
      <c r="COI26" s="101"/>
      <c r="COJ26" s="101"/>
      <c r="COK26" s="101"/>
      <c r="COL26" s="101"/>
      <c r="COM26" s="101"/>
      <c r="CON26" s="101"/>
      <c r="COO26" s="101"/>
      <c r="COP26" s="101"/>
      <c r="COQ26" s="101"/>
      <c r="COR26" s="101"/>
      <c r="COS26" s="101"/>
      <c r="COT26" s="101"/>
      <c r="COU26" s="101"/>
      <c r="COV26" s="101"/>
      <c r="COW26" s="101"/>
      <c r="COX26" s="101"/>
      <c r="COY26" s="101"/>
      <c r="COZ26" s="101"/>
      <c r="CPA26" s="101"/>
      <c r="CPB26" s="101"/>
      <c r="CPC26" s="101"/>
      <c r="CPD26" s="101"/>
      <c r="CPE26" s="101"/>
      <c r="CPF26" s="101"/>
      <c r="CPG26" s="101"/>
      <c r="CPH26" s="101"/>
      <c r="CPI26" s="101"/>
      <c r="CPJ26" s="101"/>
      <c r="CPK26" s="101"/>
      <c r="CPL26" s="101"/>
      <c r="CPM26" s="101"/>
      <c r="CPN26" s="101"/>
      <c r="CPO26" s="101"/>
      <c r="CPP26" s="101"/>
      <c r="CPQ26" s="101"/>
      <c r="CPR26" s="101"/>
      <c r="CPS26" s="101"/>
      <c r="CPT26" s="101"/>
      <c r="CPU26" s="101"/>
      <c r="CPV26" s="101"/>
      <c r="CPW26" s="101"/>
      <c r="CPX26" s="101"/>
      <c r="CPY26" s="101"/>
      <c r="CPZ26" s="101"/>
      <c r="CQA26" s="101"/>
      <c r="CQB26" s="101"/>
      <c r="CQC26" s="101"/>
      <c r="CQD26" s="101"/>
      <c r="CQE26" s="101"/>
      <c r="CQF26" s="101"/>
      <c r="CQG26" s="101"/>
      <c r="CQH26" s="101"/>
      <c r="CQI26" s="101"/>
      <c r="CQJ26" s="101"/>
      <c r="CQK26" s="101"/>
      <c r="CQL26" s="101"/>
      <c r="CQM26" s="101"/>
      <c r="CQN26" s="101"/>
      <c r="CQO26" s="101"/>
      <c r="CQP26" s="101"/>
      <c r="CQQ26" s="101"/>
      <c r="CQR26" s="101"/>
      <c r="CQS26" s="101"/>
      <c r="CQT26" s="101"/>
      <c r="CQU26" s="101"/>
      <c r="CQV26" s="101"/>
      <c r="CQW26" s="101"/>
      <c r="CQX26" s="101"/>
      <c r="CQY26" s="101"/>
      <c r="CQZ26" s="101"/>
      <c r="CRA26" s="101"/>
      <c r="CRB26" s="101"/>
      <c r="CRC26" s="101"/>
      <c r="CRD26" s="101"/>
      <c r="CRE26" s="101"/>
      <c r="CRF26" s="101"/>
      <c r="CRG26" s="101"/>
      <c r="CRH26" s="101"/>
      <c r="CRI26" s="101"/>
      <c r="CRJ26" s="101"/>
      <c r="CRK26" s="101"/>
      <c r="CRL26" s="101"/>
      <c r="CRM26" s="101"/>
      <c r="CRN26" s="101"/>
      <c r="CRO26" s="101"/>
      <c r="CRP26" s="101"/>
      <c r="CRQ26" s="101"/>
      <c r="CRR26" s="101"/>
      <c r="CRS26" s="101"/>
      <c r="CRT26" s="101"/>
      <c r="CRU26" s="101"/>
      <c r="CRV26" s="101"/>
      <c r="CRW26" s="101"/>
      <c r="CRX26" s="101"/>
      <c r="CRY26" s="101"/>
      <c r="CRZ26" s="101"/>
      <c r="CSA26" s="101"/>
      <c r="CSB26" s="101"/>
      <c r="CSC26" s="101"/>
      <c r="CSD26" s="101"/>
      <c r="CSE26" s="101"/>
      <c r="CSF26" s="101"/>
      <c r="CSG26" s="101"/>
      <c r="CSH26" s="101"/>
      <c r="CSI26" s="101"/>
      <c r="CSJ26" s="101"/>
      <c r="CSK26" s="101"/>
      <c r="CSL26" s="101"/>
      <c r="CSM26" s="101"/>
      <c r="CSN26" s="101"/>
      <c r="CSO26" s="101"/>
      <c r="CSP26" s="101"/>
      <c r="CSQ26" s="101"/>
      <c r="CSR26" s="101"/>
      <c r="CSS26" s="101"/>
      <c r="CST26" s="101"/>
      <c r="CSU26" s="101"/>
      <c r="CSV26" s="101"/>
      <c r="CSW26" s="101"/>
      <c r="CSX26" s="101"/>
      <c r="CSY26" s="101"/>
      <c r="CSZ26" s="101"/>
      <c r="CTA26" s="101"/>
      <c r="CTB26" s="101"/>
      <c r="CTC26" s="101"/>
      <c r="CTD26" s="101"/>
      <c r="CTE26" s="101"/>
      <c r="CTF26" s="101"/>
      <c r="CTG26" s="101"/>
      <c r="CTH26" s="101"/>
      <c r="CTI26" s="101"/>
      <c r="CTJ26" s="101"/>
      <c r="CTK26" s="101"/>
      <c r="CTL26" s="101"/>
      <c r="CTM26" s="101"/>
      <c r="CTN26" s="101"/>
      <c r="CTO26" s="101"/>
      <c r="CTP26" s="101"/>
      <c r="CTQ26" s="101"/>
      <c r="CTR26" s="101"/>
      <c r="CTS26" s="101"/>
      <c r="CTT26" s="101"/>
      <c r="CTU26" s="101"/>
      <c r="CTV26" s="101"/>
      <c r="CTW26" s="101"/>
      <c r="CTX26" s="101"/>
      <c r="CTY26" s="101"/>
      <c r="CTZ26" s="101"/>
      <c r="CUA26" s="101"/>
      <c r="CUB26" s="101"/>
      <c r="CUC26" s="101"/>
      <c r="CUD26" s="101"/>
      <c r="CUE26" s="101"/>
      <c r="CUF26" s="101"/>
      <c r="CUG26" s="101"/>
      <c r="CUH26" s="101"/>
      <c r="CUI26" s="101"/>
      <c r="CUJ26" s="101"/>
      <c r="CUK26" s="101"/>
      <c r="CUL26" s="101"/>
      <c r="CUM26" s="101"/>
      <c r="CUN26" s="101"/>
      <c r="CUO26" s="101"/>
      <c r="CUP26" s="101"/>
      <c r="CUQ26" s="101"/>
      <c r="CUR26" s="101"/>
      <c r="CUS26" s="101"/>
      <c r="CUT26" s="101"/>
      <c r="CUU26" s="101"/>
      <c r="CUV26" s="101"/>
      <c r="CUW26" s="101"/>
      <c r="CUX26" s="101"/>
      <c r="CUY26" s="101"/>
      <c r="CUZ26" s="101"/>
      <c r="CVA26" s="101"/>
      <c r="CVB26" s="101"/>
      <c r="CVC26" s="101"/>
      <c r="CVD26" s="101"/>
      <c r="CVE26" s="101"/>
      <c r="CVF26" s="101"/>
      <c r="CVG26" s="101"/>
      <c r="CVH26" s="101"/>
      <c r="CVI26" s="101"/>
      <c r="CVJ26" s="101"/>
      <c r="CVK26" s="101"/>
      <c r="CVL26" s="101"/>
      <c r="CVM26" s="101"/>
      <c r="CVN26" s="101"/>
      <c r="CVO26" s="101"/>
      <c r="CVP26" s="101"/>
      <c r="CVQ26" s="101"/>
      <c r="CVR26" s="101"/>
      <c r="CVS26" s="101"/>
      <c r="CVT26" s="101"/>
      <c r="CVU26" s="101"/>
      <c r="CVV26" s="101"/>
      <c r="CVW26" s="101"/>
      <c r="CVX26" s="101"/>
      <c r="CVY26" s="101"/>
      <c r="CVZ26" s="101"/>
      <c r="CWA26" s="101"/>
      <c r="CWB26" s="101"/>
      <c r="CWC26" s="101"/>
      <c r="CWD26" s="101"/>
      <c r="CWE26" s="101"/>
      <c r="CWF26" s="101"/>
      <c r="CWG26" s="101"/>
      <c r="CWH26" s="101"/>
      <c r="CWI26" s="101"/>
      <c r="CWJ26" s="101"/>
      <c r="CWK26" s="101"/>
      <c r="CWL26" s="101"/>
      <c r="CWM26" s="101"/>
      <c r="CWN26" s="101"/>
      <c r="CWO26" s="101"/>
      <c r="CWP26" s="101"/>
      <c r="CWQ26" s="101"/>
      <c r="CWR26" s="101"/>
      <c r="CWS26" s="101"/>
      <c r="CWT26" s="101"/>
      <c r="CWU26" s="101"/>
      <c r="CWV26" s="101"/>
      <c r="CWW26" s="101"/>
      <c r="CWX26" s="101"/>
      <c r="CWY26" s="101"/>
      <c r="CWZ26" s="101"/>
      <c r="CXA26" s="101"/>
      <c r="CXB26" s="101"/>
      <c r="CXC26" s="101"/>
      <c r="CXD26" s="101"/>
      <c r="CXE26" s="101"/>
      <c r="CXF26" s="101"/>
      <c r="CXG26" s="101"/>
      <c r="CXH26" s="101"/>
      <c r="CXI26" s="101"/>
      <c r="CXJ26" s="101"/>
      <c r="CXK26" s="101"/>
      <c r="CXL26" s="101"/>
      <c r="CXM26" s="101"/>
      <c r="CXN26" s="101"/>
      <c r="CXO26" s="101"/>
      <c r="CXP26" s="101"/>
      <c r="CXQ26" s="101"/>
      <c r="CXR26" s="101"/>
      <c r="CXS26" s="101"/>
      <c r="CXT26" s="101"/>
      <c r="CXU26" s="101"/>
      <c r="CXV26" s="101"/>
      <c r="CXW26" s="101"/>
      <c r="CXX26" s="101"/>
      <c r="CXY26" s="101"/>
      <c r="CXZ26" s="101"/>
      <c r="CYA26" s="101"/>
      <c r="CYB26" s="101"/>
      <c r="CYC26" s="101"/>
      <c r="CYD26" s="101"/>
      <c r="CYE26" s="101"/>
      <c r="CYF26" s="101"/>
      <c r="CYG26" s="101"/>
      <c r="CYH26" s="101"/>
      <c r="CYI26" s="101"/>
      <c r="CYJ26" s="101"/>
      <c r="CYK26" s="101"/>
      <c r="CYL26" s="101"/>
      <c r="CYM26" s="101"/>
      <c r="CYN26" s="101"/>
      <c r="CYO26" s="101"/>
      <c r="CYP26" s="101"/>
      <c r="CYQ26" s="101"/>
      <c r="CYR26" s="101"/>
      <c r="CYS26" s="101"/>
      <c r="CYT26" s="101"/>
      <c r="CYU26" s="101"/>
      <c r="CYV26" s="101"/>
      <c r="CYW26" s="101"/>
      <c r="CYX26" s="101"/>
      <c r="CYY26" s="101"/>
      <c r="CYZ26" s="101"/>
      <c r="CZA26" s="101"/>
      <c r="CZB26" s="101"/>
      <c r="CZC26" s="101"/>
      <c r="CZD26" s="101"/>
      <c r="CZE26" s="101"/>
      <c r="CZF26" s="101"/>
      <c r="CZG26" s="101"/>
      <c r="CZH26" s="101"/>
      <c r="CZI26" s="101"/>
      <c r="CZJ26" s="101"/>
      <c r="CZK26" s="101"/>
      <c r="CZL26" s="101"/>
      <c r="CZM26" s="101"/>
      <c r="CZN26" s="101"/>
      <c r="CZO26" s="101"/>
      <c r="CZP26" s="101"/>
      <c r="CZQ26" s="101"/>
      <c r="CZR26" s="101"/>
      <c r="CZS26" s="101"/>
      <c r="CZT26" s="101"/>
      <c r="CZU26" s="101"/>
      <c r="CZV26" s="101"/>
      <c r="CZW26" s="101"/>
      <c r="CZX26" s="101"/>
      <c r="CZY26" s="101"/>
      <c r="CZZ26" s="101"/>
      <c r="DAA26" s="101"/>
      <c r="DAB26" s="101"/>
      <c r="DAC26" s="101"/>
      <c r="DAD26" s="101"/>
      <c r="DAE26" s="101"/>
      <c r="DAF26" s="101"/>
      <c r="DAG26" s="101"/>
      <c r="DAH26" s="101"/>
      <c r="DAI26" s="101"/>
      <c r="DAJ26" s="101"/>
      <c r="DAK26" s="101"/>
      <c r="DAL26" s="101"/>
      <c r="DAM26" s="101"/>
      <c r="DAN26" s="101"/>
      <c r="DAO26" s="101"/>
      <c r="DAP26" s="101"/>
      <c r="DAQ26" s="101"/>
      <c r="DAR26" s="101"/>
      <c r="DAS26" s="101"/>
      <c r="DAT26" s="101"/>
      <c r="DAU26" s="101"/>
      <c r="DAV26" s="101"/>
      <c r="DAW26" s="101"/>
      <c r="DAX26" s="101"/>
      <c r="DAY26" s="101"/>
      <c r="DAZ26" s="101"/>
      <c r="DBA26" s="101"/>
      <c r="DBB26" s="101"/>
      <c r="DBC26" s="101"/>
      <c r="DBD26" s="101"/>
      <c r="DBE26" s="101"/>
      <c r="DBF26" s="101"/>
      <c r="DBG26" s="101"/>
      <c r="DBH26" s="101"/>
      <c r="DBI26" s="101"/>
      <c r="DBJ26" s="101"/>
      <c r="DBK26" s="101"/>
      <c r="DBL26" s="101"/>
      <c r="DBM26" s="101"/>
      <c r="DBN26" s="101"/>
      <c r="DBO26" s="101"/>
      <c r="DBP26" s="101"/>
      <c r="DBQ26" s="101"/>
      <c r="DBR26" s="101"/>
      <c r="DBS26" s="101"/>
      <c r="DBT26" s="101"/>
      <c r="DBU26" s="101"/>
      <c r="DBV26" s="101"/>
      <c r="DBW26" s="101"/>
      <c r="DBX26" s="101"/>
      <c r="DBY26" s="101"/>
      <c r="DBZ26" s="101"/>
      <c r="DCA26" s="101"/>
      <c r="DCB26" s="101"/>
      <c r="DCC26" s="101"/>
      <c r="DCD26" s="101"/>
      <c r="DCE26" s="101"/>
      <c r="DCF26" s="101"/>
      <c r="DCG26" s="101"/>
      <c r="DCH26" s="101"/>
      <c r="DCI26" s="101"/>
      <c r="DCJ26" s="101"/>
      <c r="DCK26" s="101"/>
      <c r="DCL26" s="101"/>
      <c r="DCM26" s="101"/>
      <c r="DCN26" s="101"/>
      <c r="DCO26" s="101"/>
      <c r="DCP26" s="101"/>
      <c r="DCQ26" s="101"/>
      <c r="DCR26" s="101"/>
      <c r="DCS26" s="101"/>
      <c r="DCT26" s="101"/>
      <c r="DCU26" s="101"/>
      <c r="DCV26" s="101"/>
      <c r="DCW26" s="101"/>
      <c r="DCX26" s="101"/>
      <c r="DCY26" s="101"/>
      <c r="DCZ26" s="101"/>
      <c r="DDA26" s="101"/>
      <c r="DDB26" s="101"/>
      <c r="DDC26" s="101"/>
      <c r="DDD26" s="101"/>
      <c r="DDE26" s="101"/>
      <c r="DDF26" s="101"/>
      <c r="DDG26" s="101"/>
      <c r="DDH26" s="101"/>
      <c r="DDI26" s="101"/>
      <c r="DDJ26" s="101"/>
      <c r="DDK26" s="101"/>
      <c r="DDL26" s="101"/>
      <c r="DDM26" s="101"/>
      <c r="DDN26" s="101"/>
      <c r="DDO26" s="101"/>
      <c r="DDP26" s="101"/>
      <c r="DDQ26" s="101"/>
      <c r="DDR26" s="101"/>
      <c r="DDS26" s="101"/>
      <c r="DDT26" s="101"/>
      <c r="DDU26" s="101"/>
      <c r="DDV26" s="101"/>
      <c r="DDW26" s="101"/>
      <c r="DDX26" s="101"/>
      <c r="DDY26" s="101"/>
      <c r="DDZ26" s="101"/>
      <c r="DEA26" s="101"/>
      <c r="DEB26" s="101"/>
      <c r="DEC26" s="101"/>
      <c r="DED26" s="101"/>
      <c r="DEE26" s="101"/>
      <c r="DEF26" s="101"/>
      <c r="DEG26" s="101"/>
      <c r="DEH26" s="101"/>
      <c r="DEI26" s="101"/>
      <c r="DEJ26" s="101"/>
      <c r="DEK26" s="101"/>
      <c r="DEL26" s="101"/>
      <c r="DEM26" s="101"/>
      <c r="DEN26" s="101"/>
      <c r="DEO26" s="101"/>
      <c r="DEP26" s="101"/>
      <c r="DEQ26" s="101"/>
      <c r="DER26" s="101"/>
      <c r="DES26" s="101"/>
      <c r="DET26" s="101"/>
      <c r="DEU26" s="101"/>
      <c r="DEV26" s="101"/>
      <c r="DEW26" s="101"/>
      <c r="DEX26" s="101"/>
      <c r="DEY26" s="101"/>
      <c r="DEZ26" s="101"/>
      <c r="DFA26" s="101"/>
      <c r="DFB26" s="101"/>
      <c r="DFC26" s="101"/>
      <c r="DFD26" s="101"/>
      <c r="DFE26" s="101"/>
      <c r="DFF26" s="101"/>
      <c r="DFG26" s="101"/>
      <c r="DFH26" s="101"/>
      <c r="DFI26" s="101"/>
      <c r="DFJ26" s="101"/>
      <c r="DFK26" s="101"/>
      <c r="DFL26" s="101"/>
      <c r="DFM26" s="101"/>
      <c r="DFN26" s="101"/>
      <c r="DFO26" s="101"/>
      <c r="DFP26" s="101"/>
      <c r="DFQ26" s="101"/>
      <c r="DFR26" s="101"/>
      <c r="DFS26" s="101"/>
      <c r="DFT26" s="101"/>
      <c r="DFU26" s="101"/>
      <c r="DFV26" s="101"/>
      <c r="DFW26" s="101"/>
      <c r="DFX26" s="101"/>
      <c r="DFY26" s="101"/>
      <c r="DFZ26" s="101"/>
      <c r="DGA26" s="101"/>
      <c r="DGB26" s="101"/>
      <c r="DGC26" s="101"/>
      <c r="DGD26" s="101"/>
      <c r="DGE26" s="101"/>
      <c r="DGF26" s="101"/>
      <c r="DGG26" s="101"/>
      <c r="DGH26" s="101"/>
      <c r="DGI26" s="101"/>
      <c r="DGJ26" s="101"/>
      <c r="DGK26" s="101"/>
      <c r="DGL26" s="101"/>
      <c r="DGM26" s="101"/>
      <c r="DGN26" s="101"/>
      <c r="DGO26" s="101"/>
      <c r="DGP26" s="101"/>
      <c r="DGQ26" s="101"/>
      <c r="DGR26" s="101"/>
      <c r="DGS26" s="101"/>
      <c r="DGT26" s="101"/>
      <c r="DGU26" s="101"/>
      <c r="DGV26" s="101"/>
      <c r="DGW26" s="101"/>
      <c r="DGX26" s="101"/>
      <c r="DGY26" s="101"/>
      <c r="DGZ26" s="101"/>
      <c r="DHA26" s="101"/>
      <c r="DHB26" s="101"/>
      <c r="DHC26" s="101"/>
      <c r="DHD26" s="101"/>
      <c r="DHE26" s="101"/>
      <c r="DHF26" s="101"/>
      <c r="DHG26" s="101"/>
      <c r="DHH26" s="101"/>
      <c r="DHI26" s="101"/>
      <c r="DHJ26" s="101"/>
      <c r="DHK26" s="101"/>
      <c r="DHL26" s="101"/>
      <c r="DHM26" s="101"/>
      <c r="DHN26" s="101"/>
      <c r="DHO26" s="101"/>
      <c r="DHP26" s="101"/>
      <c r="DHQ26" s="101"/>
      <c r="DHR26" s="101"/>
      <c r="DHS26" s="101"/>
      <c r="DHT26" s="101"/>
      <c r="DHU26" s="101"/>
      <c r="DHV26" s="101"/>
      <c r="DHW26" s="101"/>
      <c r="DHX26" s="101"/>
      <c r="DHY26" s="101"/>
      <c r="DHZ26" s="101"/>
      <c r="DIA26" s="101"/>
      <c r="DIB26" s="101"/>
      <c r="DIC26" s="101"/>
      <c r="DID26" s="101"/>
      <c r="DIE26" s="101"/>
      <c r="DIF26" s="101"/>
      <c r="DIG26" s="101"/>
      <c r="DIH26" s="101"/>
      <c r="DII26" s="101"/>
      <c r="DIJ26" s="101"/>
      <c r="DIK26" s="101"/>
      <c r="DIL26" s="101"/>
      <c r="DIM26" s="101"/>
      <c r="DIN26" s="101"/>
      <c r="DIO26" s="101"/>
      <c r="DIP26" s="101"/>
      <c r="DIQ26" s="101"/>
      <c r="DIR26" s="101"/>
      <c r="DIS26" s="101"/>
      <c r="DIT26" s="101"/>
      <c r="DIU26" s="101"/>
      <c r="DIV26" s="101"/>
      <c r="DIW26" s="101"/>
      <c r="DIX26" s="101"/>
      <c r="DIY26" s="101"/>
      <c r="DIZ26" s="101"/>
      <c r="DJA26" s="101"/>
      <c r="DJB26" s="101"/>
      <c r="DJC26" s="101"/>
      <c r="DJD26" s="101"/>
      <c r="DJE26" s="101"/>
      <c r="DJF26" s="101"/>
      <c r="DJG26" s="101"/>
      <c r="DJH26" s="101"/>
      <c r="DJI26" s="101"/>
      <c r="DJJ26" s="101"/>
      <c r="DJK26" s="101"/>
      <c r="DJL26" s="101"/>
      <c r="DJM26" s="101"/>
      <c r="DJN26" s="101"/>
      <c r="DJO26" s="101"/>
      <c r="DJP26" s="101"/>
      <c r="DJQ26" s="101"/>
      <c r="DJR26" s="101"/>
      <c r="DJS26" s="101"/>
      <c r="DJT26" s="101"/>
      <c r="DJU26" s="101"/>
      <c r="DJV26" s="101"/>
      <c r="DJW26" s="101"/>
      <c r="DJX26" s="101"/>
      <c r="DJY26" s="101"/>
      <c r="DJZ26" s="101"/>
      <c r="DKA26" s="101"/>
      <c r="DKB26" s="101"/>
      <c r="DKC26" s="101"/>
      <c r="DKD26" s="101"/>
      <c r="DKE26" s="101"/>
      <c r="DKF26" s="101"/>
      <c r="DKG26" s="101"/>
      <c r="DKH26" s="101"/>
      <c r="DKI26" s="101"/>
      <c r="DKJ26" s="101"/>
      <c r="DKK26" s="101"/>
      <c r="DKL26" s="101"/>
      <c r="DKM26" s="101"/>
      <c r="DKN26" s="101"/>
      <c r="DKO26" s="101"/>
      <c r="DKP26" s="101"/>
      <c r="DKQ26" s="101"/>
      <c r="DKR26" s="101"/>
      <c r="DKS26" s="101"/>
      <c r="DKT26" s="101"/>
      <c r="DKU26" s="101"/>
      <c r="DKV26" s="101"/>
      <c r="DKW26" s="101"/>
      <c r="DKX26" s="101"/>
      <c r="DKY26" s="101"/>
      <c r="DKZ26" s="101"/>
      <c r="DLA26" s="101"/>
      <c r="DLB26" s="101"/>
      <c r="DLC26" s="101"/>
      <c r="DLD26" s="101"/>
      <c r="DLE26" s="101"/>
      <c r="DLF26" s="101"/>
      <c r="DLG26" s="101"/>
      <c r="DLH26" s="101"/>
      <c r="DLI26" s="101"/>
      <c r="DLJ26" s="101"/>
      <c r="DLK26" s="101"/>
      <c r="DLL26" s="101"/>
      <c r="DLM26" s="101"/>
      <c r="DLN26" s="101"/>
      <c r="DLO26" s="101"/>
      <c r="DLP26" s="101"/>
      <c r="DLQ26" s="101"/>
      <c r="DLR26" s="101"/>
      <c r="DLS26" s="101"/>
      <c r="DLT26" s="101"/>
      <c r="DLU26" s="101"/>
      <c r="DLV26" s="101"/>
      <c r="DLW26" s="101"/>
      <c r="DLX26" s="101"/>
      <c r="DLY26" s="101"/>
      <c r="DLZ26" s="101"/>
      <c r="DMA26" s="101"/>
      <c r="DMB26" s="101"/>
      <c r="DMC26" s="101"/>
      <c r="DMD26" s="101"/>
      <c r="DME26" s="101"/>
      <c r="DMF26" s="101"/>
      <c r="DMG26" s="101"/>
      <c r="DMH26" s="101"/>
      <c r="DMI26" s="101"/>
      <c r="DMJ26" s="101"/>
      <c r="DMK26" s="101"/>
      <c r="DML26" s="101"/>
      <c r="DMM26" s="101"/>
      <c r="DMN26" s="101"/>
      <c r="DMO26" s="101"/>
      <c r="DMP26" s="101"/>
      <c r="DMQ26" s="101"/>
      <c r="DMR26" s="101"/>
      <c r="DMS26" s="101"/>
      <c r="DMT26" s="101"/>
      <c r="DMU26" s="101"/>
      <c r="DMV26" s="101"/>
      <c r="DMW26" s="101"/>
      <c r="DMX26" s="101"/>
      <c r="DMY26" s="101"/>
      <c r="DMZ26" s="101"/>
      <c r="DNA26" s="101"/>
      <c r="DNB26" s="101"/>
      <c r="DNC26" s="101"/>
      <c r="DND26" s="101"/>
      <c r="DNE26" s="101"/>
      <c r="DNF26" s="101"/>
      <c r="DNG26" s="101"/>
      <c r="DNH26" s="101"/>
      <c r="DNI26" s="101"/>
      <c r="DNJ26" s="101"/>
      <c r="DNK26" s="101"/>
      <c r="DNL26" s="101"/>
      <c r="DNM26" s="101"/>
      <c r="DNN26" s="101"/>
      <c r="DNO26" s="101"/>
      <c r="DNP26" s="101"/>
      <c r="DNQ26" s="101"/>
      <c r="DNR26" s="101"/>
      <c r="DNS26" s="101"/>
      <c r="DNT26" s="101"/>
      <c r="DNU26" s="101"/>
      <c r="DNV26" s="101"/>
      <c r="DNW26" s="101"/>
      <c r="DNX26" s="101"/>
      <c r="DNY26" s="101"/>
      <c r="DNZ26" s="101"/>
      <c r="DOA26" s="101"/>
      <c r="DOB26" s="101"/>
      <c r="DOC26" s="101"/>
      <c r="DOD26" s="101"/>
      <c r="DOE26" s="101"/>
      <c r="DOF26" s="101"/>
      <c r="DOG26" s="101"/>
      <c r="DOH26" s="101"/>
      <c r="DOI26" s="101"/>
      <c r="DOJ26" s="101"/>
      <c r="DOK26" s="101"/>
      <c r="DOL26" s="101"/>
      <c r="DOM26" s="101"/>
      <c r="DON26" s="101"/>
      <c r="DOO26" s="101"/>
      <c r="DOP26" s="101"/>
      <c r="DOQ26" s="101"/>
      <c r="DOR26" s="101"/>
      <c r="DOS26" s="101"/>
      <c r="DOT26" s="101"/>
      <c r="DOU26" s="101"/>
      <c r="DOV26" s="101"/>
      <c r="DOW26" s="101"/>
      <c r="DOX26" s="101"/>
      <c r="DOY26" s="101"/>
      <c r="DOZ26" s="101"/>
      <c r="DPA26" s="101"/>
      <c r="DPB26" s="101"/>
      <c r="DPC26" s="101"/>
      <c r="DPD26" s="101"/>
      <c r="DPE26" s="101"/>
      <c r="DPF26" s="101"/>
      <c r="DPG26" s="101"/>
      <c r="DPH26" s="101"/>
      <c r="DPI26" s="101"/>
      <c r="DPJ26" s="101"/>
      <c r="DPK26" s="101"/>
      <c r="DPL26" s="101"/>
      <c r="DPM26" s="101"/>
      <c r="DPN26" s="101"/>
      <c r="DPO26" s="101"/>
      <c r="DPP26" s="101"/>
      <c r="DPQ26" s="101"/>
      <c r="DPR26" s="101"/>
      <c r="DPS26" s="101"/>
      <c r="DPT26" s="101"/>
      <c r="DPU26" s="101"/>
      <c r="DPV26" s="101"/>
      <c r="DPW26" s="101"/>
      <c r="DPX26" s="101"/>
      <c r="DPY26" s="101"/>
      <c r="DPZ26" s="101"/>
      <c r="DQA26" s="101"/>
      <c r="DQB26" s="101"/>
      <c r="DQC26" s="101"/>
      <c r="DQD26" s="101"/>
      <c r="DQE26" s="101"/>
      <c r="DQF26" s="101"/>
      <c r="DQG26" s="101"/>
      <c r="DQH26" s="101"/>
      <c r="DQI26" s="101"/>
      <c r="DQJ26" s="101"/>
      <c r="DQK26" s="101"/>
      <c r="DQL26" s="101"/>
      <c r="DQM26" s="101"/>
      <c r="DQN26" s="101"/>
      <c r="DQO26" s="101"/>
      <c r="DQP26" s="101"/>
      <c r="DQQ26" s="101"/>
      <c r="DQR26" s="101"/>
      <c r="DQS26" s="101"/>
      <c r="DQT26" s="101"/>
      <c r="DQU26" s="101"/>
      <c r="DQV26" s="101"/>
      <c r="DQW26" s="101"/>
      <c r="DQX26" s="101"/>
      <c r="DQY26" s="101"/>
      <c r="DQZ26" s="101"/>
      <c r="DRA26" s="101"/>
      <c r="DRB26" s="101"/>
      <c r="DRC26" s="101"/>
      <c r="DRD26" s="101"/>
      <c r="DRE26" s="101"/>
      <c r="DRF26" s="101"/>
      <c r="DRG26" s="101"/>
      <c r="DRH26" s="101"/>
      <c r="DRI26" s="101"/>
      <c r="DRJ26" s="101"/>
      <c r="DRK26" s="101"/>
      <c r="DRL26" s="101"/>
      <c r="DRM26" s="101"/>
      <c r="DRN26" s="101"/>
      <c r="DRO26" s="101"/>
      <c r="DRP26" s="101"/>
      <c r="DRQ26" s="101"/>
      <c r="DRR26" s="101"/>
      <c r="DRS26" s="101"/>
      <c r="DRT26" s="101"/>
      <c r="DRU26" s="101"/>
      <c r="DRV26" s="101"/>
      <c r="DRW26" s="101"/>
      <c r="DRX26" s="101"/>
      <c r="DRY26" s="101"/>
      <c r="DRZ26" s="101"/>
      <c r="DSA26" s="101"/>
      <c r="DSB26" s="101"/>
      <c r="DSC26" s="101"/>
      <c r="DSD26" s="101"/>
      <c r="DSE26" s="101"/>
      <c r="DSF26" s="101"/>
      <c r="DSG26" s="101"/>
      <c r="DSH26" s="101"/>
      <c r="DSI26" s="101"/>
      <c r="DSJ26" s="101"/>
      <c r="DSK26" s="101"/>
      <c r="DSL26" s="101"/>
      <c r="DSM26" s="101"/>
      <c r="DSN26" s="101"/>
      <c r="DSO26" s="101"/>
      <c r="DSP26" s="101"/>
      <c r="DSQ26" s="101"/>
      <c r="DSR26" s="101"/>
      <c r="DSS26" s="101"/>
      <c r="DST26" s="101"/>
      <c r="DSU26" s="101"/>
      <c r="DSV26" s="101"/>
      <c r="DSW26" s="101"/>
      <c r="DSX26" s="101"/>
      <c r="DSY26" s="101"/>
      <c r="DSZ26" s="101"/>
      <c r="DTA26" s="101"/>
      <c r="DTB26" s="101"/>
      <c r="DTC26" s="101"/>
      <c r="DTD26" s="101"/>
      <c r="DTE26" s="101"/>
      <c r="DTF26" s="101"/>
      <c r="DTG26" s="101"/>
      <c r="DTH26" s="101"/>
      <c r="DTI26" s="101"/>
      <c r="DTJ26" s="101"/>
      <c r="DTK26" s="101"/>
      <c r="DTL26" s="101"/>
      <c r="DTM26" s="101"/>
      <c r="DTN26" s="101"/>
      <c r="DTO26" s="101"/>
      <c r="DTP26" s="101"/>
      <c r="DTQ26" s="101"/>
      <c r="DTR26" s="101"/>
      <c r="DTS26" s="101"/>
      <c r="DTT26" s="101"/>
      <c r="DTU26" s="101"/>
      <c r="DTV26" s="101"/>
      <c r="DTW26" s="101"/>
      <c r="DTX26" s="101"/>
      <c r="DTY26" s="101"/>
      <c r="DTZ26" s="101"/>
      <c r="DUA26" s="101"/>
      <c r="DUB26" s="101"/>
      <c r="DUC26" s="101"/>
      <c r="DUD26" s="101"/>
      <c r="DUE26" s="101"/>
      <c r="DUF26" s="101"/>
      <c r="DUG26" s="101"/>
      <c r="DUH26" s="101"/>
      <c r="DUI26" s="101"/>
      <c r="DUJ26" s="101"/>
      <c r="DUK26" s="101"/>
      <c r="DUL26" s="101"/>
      <c r="DUM26" s="101"/>
      <c r="DUN26" s="101"/>
      <c r="DUO26" s="101"/>
      <c r="DUP26" s="101"/>
      <c r="DUQ26" s="101"/>
      <c r="DUR26" s="101"/>
      <c r="DUS26" s="101"/>
      <c r="DUT26" s="101"/>
      <c r="DUU26" s="101"/>
      <c r="DUV26" s="101"/>
      <c r="DUW26" s="101"/>
      <c r="DUX26" s="101"/>
      <c r="DUY26" s="101"/>
      <c r="DUZ26" s="101"/>
      <c r="DVA26" s="101"/>
      <c r="DVB26" s="101"/>
      <c r="DVC26" s="101"/>
      <c r="DVD26" s="101"/>
      <c r="DVE26" s="101"/>
      <c r="DVF26" s="101"/>
      <c r="DVG26" s="101"/>
      <c r="DVH26" s="101"/>
      <c r="DVI26" s="101"/>
      <c r="DVJ26" s="101"/>
      <c r="DVK26" s="101"/>
      <c r="DVL26" s="101"/>
      <c r="DVM26" s="101"/>
      <c r="DVN26" s="101"/>
      <c r="DVO26" s="101"/>
      <c r="DVP26" s="101"/>
      <c r="DVQ26" s="101"/>
      <c r="DVR26" s="101"/>
      <c r="DVS26" s="101"/>
      <c r="DVT26" s="101"/>
      <c r="DVU26" s="101"/>
      <c r="DVV26" s="101"/>
      <c r="DVW26" s="101"/>
      <c r="DVX26" s="101"/>
      <c r="DVY26" s="101"/>
      <c r="DVZ26" s="101"/>
      <c r="DWA26" s="101"/>
      <c r="DWB26" s="101"/>
      <c r="DWC26" s="101"/>
      <c r="DWD26" s="101"/>
      <c r="DWE26" s="101"/>
      <c r="DWF26" s="101"/>
      <c r="DWG26" s="101"/>
      <c r="DWH26" s="101"/>
      <c r="DWI26" s="101"/>
      <c r="DWJ26" s="101"/>
      <c r="DWK26" s="101"/>
      <c r="DWL26" s="101"/>
      <c r="DWM26" s="101"/>
      <c r="DWN26" s="101"/>
      <c r="DWO26" s="101"/>
      <c r="DWP26" s="101"/>
      <c r="DWQ26" s="101"/>
      <c r="DWR26" s="101"/>
      <c r="DWS26" s="101"/>
      <c r="DWT26" s="101"/>
      <c r="DWU26" s="101"/>
      <c r="DWV26" s="101"/>
      <c r="DWW26" s="101"/>
      <c r="DWX26" s="101"/>
      <c r="DWY26" s="101"/>
      <c r="DWZ26" s="101"/>
      <c r="DXA26" s="101"/>
      <c r="DXB26" s="101"/>
      <c r="DXC26" s="101"/>
      <c r="DXD26" s="101"/>
      <c r="DXE26" s="101"/>
      <c r="DXF26" s="101"/>
      <c r="DXG26" s="101"/>
      <c r="DXH26" s="101"/>
      <c r="DXI26" s="101"/>
      <c r="DXJ26" s="101"/>
      <c r="DXK26" s="101"/>
      <c r="DXL26" s="101"/>
      <c r="DXM26" s="101"/>
      <c r="DXN26" s="101"/>
      <c r="DXO26" s="101"/>
      <c r="DXP26" s="101"/>
      <c r="DXQ26" s="101"/>
      <c r="DXR26" s="101"/>
      <c r="DXS26" s="101"/>
      <c r="DXT26" s="101"/>
      <c r="DXU26" s="101"/>
      <c r="DXV26" s="101"/>
      <c r="DXW26" s="101"/>
      <c r="DXX26" s="101"/>
      <c r="DXY26" s="101"/>
      <c r="DXZ26" s="101"/>
      <c r="DYA26" s="101"/>
      <c r="DYB26" s="101"/>
      <c r="DYC26" s="101"/>
      <c r="DYD26" s="101"/>
      <c r="DYE26" s="101"/>
      <c r="DYF26" s="101"/>
      <c r="DYG26" s="101"/>
      <c r="DYH26" s="101"/>
      <c r="DYI26" s="101"/>
      <c r="DYJ26" s="101"/>
      <c r="DYK26" s="101"/>
      <c r="DYL26" s="101"/>
      <c r="DYM26" s="101"/>
      <c r="DYN26" s="101"/>
      <c r="DYO26" s="101"/>
      <c r="DYP26" s="101"/>
      <c r="DYQ26" s="101"/>
      <c r="DYR26" s="101"/>
      <c r="DYS26" s="101"/>
      <c r="DYT26" s="101"/>
      <c r="DYU26" s="101"/>
      <c r="DYV26" s="101"/>
      <c r="DYW26" s="101"/>
      <c r="DYX26" s="101"/>
      <c r="DYY26" s="101"/>
      <c r="DYZ26" s="101"/>
      <c r="DZA26" s="101"/>
      <c r="DZB26" s="101"/>
      <c r="DZC26" s="101"/>
      <c r="DZD26" s="101"/>
      <c r="DZE26" s="101"/>
      <c r="DZF26" s="101"/>
      <c r="DZG26" s="101"/>
      <c r="DZH26" s="101"/>
      <c r="DZI26" s="101"/>
      <c r="DZJ26" s="101"/>
      <c r="DZK26" s="101"/>
      <c r="DZL26" s="101"/>
      <c r="DZM26" s="101"/>
      <c r="DZN26" s="101"/>
      <c r="DZO26" s="101"/>
      <c r="DZP26" s="101"/>
      <c r="DZQ26" s="101"/>
      <c r="DZR26" s="101"/>
      <c r="DZS26" s="101"/>
      <c r="DZT26" s="101"/>
      <c r="DZU26" s="101"/>
      <c r="DZV26" s="101"/>
      <c r="DZW26" s="101"/>
      <c r="DZX26" s="101"/>
      <c r="DZY26" s="101"/>
      <c r="DZZ26" s="101"/>
      <c r="EAA26" s="101"/>
      <c r="EAB26" s="101"/>
      <c r="EAC26" s="101"/>
      <c r="EAD26" s="101"/>
      <c r="EAE26" s="101"/>
      <c r="EAF26" s="101"/>
      <c r="EAG26" s="101"/>
      <c r="EAH26" s="101"/>
      <c r="EAI26" s="101"/>
      <c r="EAJ26" s="101"/>
      <c r="EAK26" s="101"/>
      <c r="EAL26" s="101"/>
      <c r="EAM26" s="101"/>
      <c r="EAN26" s="101"/>
      <c r="EAO26" s="101"/>
      <c r="EAP26" s="101"/>
      <c r="EAQ26" s="101"/>
      <c r="EAR26" s="101"/>
      <c r="EAS26" s="101"/>
      <c r="EAT26" s="101"/>
      <c r="EAU26" s="101"/>
      <c r="EAV26" s="101"/>
      <c r="EAW26" s="101"/>
      <c r="EAX26" s="101"/>
      <c r="EAY26" s="101"/>
      <c r="EAZ26" s="101"/>
      <c r="EBA26" s="101"/>
      <c r="EBB26" s="101"/>
      <c r="EBC26" s="101"/>
      <c r="EBD26" s="101"/>
      <c r="EBE26" s="101"/>
      <c r="EBF26" s="101"/>
      <c r="EBG26" s="101"/>
      <c r="EBH26" s="101"/>
      <c r="EBI26" s="101"/>
      <c r="EBJ26" s="101"/>
      <c r="EBK26" s="101"/>
      <c r="EBL26" s="101"/>
      <c r="EBM26" s="101"/>
      <c r="EBN26" s="101"/>
      <c r="EBO26" s="101"/>
      <c r="EBP26" s="101"/>
      <c r="EBQ26" s="101"/>
      <c r="EBR26" s="101"/>
      <c r="EBS26" s="101"/>
      <c r="EBT26" s="101"/>
      <c r="EBU26" s="101"/>
      <c r="EBV26" s="101"/>
      <c r="EBW26" s="101"/>
      <c r="EBX26" s="101"/>
      <c r="EBY26" s="101"/>
      <c r="EBZ26" s="101"/>
      <c r="ECA26" s="101"/>
      <c r="ECB26" s="101"/>
      <c r="ECC26" s="101"/>
      <c r="ECD26" s="101"/>
      <c r="ECE26" s="101"/>
      <c r="ECF26" s="101"/>
      <c r="ECG26" s="101"/>
      <c r="ECH26" s="101"/>
      <c r="ECI26" s="101"/>
      <c r="ECJ26" s="101"/>
      <c r="ECK26" s="101"/>
      <c r="ECL26" s="101"/>
      <c r="ECM26" s="101"/>
      <c r="ECN26" s="101"/>
      <c r="ECO26" s="101"/>
      <c r="ECP26" s="101"/>
      <c r="ECQ26" s="101"/>
      <c r="ECR26" s="101"/>
      <c r="ECS26" s="101"/>
      <c r="ECT26" s="101"/>
      <c r="ECU26" s="101"/>
      <c r="ECV26" s="101"/>
      <c r="ECW26" s="101"/>
      <c r="ECX26" s="101"/>
      <c r="ECY26" s="101"/>
      <c r="ECZ26" s="101"/>
      <c r="EDA26" s="101"/>
      <c r="EDB26" s="101"/>
      <c r="EDC26" s="101"/>
      <c r="EDD26" s="101"/>
      <c r="EDE26" s="101"/>
      <c r="EDF26" s="101"/>
      <c r="EDG26" s="101"/>
      <c r="EDH26" s="101"/>
      <c r="EDI26" s="101"/>
      <c r="EDJ26" s="101"/>
      <c r="EDK26" s="101"/>
      <c r="EDL26" s="101"/>
      <c r="EDM26" s="101"/>
      <c r="EDN26" s="101"/>
      <c r="EDO26" s="101"/>
      <c r="EDP26" s="101"/>
      <c r="EDQ26" s="101"/>
      <c r="EDR26" s="101"/>
      <c r="EDS26" s="101"/>
      <c r="EDT26" s="101"/>
      <c r="EDU26" s="101"/>
      <c r="EDV26" s="101"/>
      <c r="EDW26" s="101"/>
      <c r="EDX26" s="101"/>
      <c r="EDY26" s="101"/>
      <c r="EDZ26" s="101"/>
      <c r="EEA26" s="101"/>
      <c r="EEB26" s="101"/>
      <c r="EEC26" s="101"/>
      <c r="EED26" s="101"/>
      <c r="EEE26" s="101"/>
      <c r="EEF26" s="101"/>
      <c r="EEG26" s="101"/>
      <c r="EEH26" s="101"/>
      <c r="EEI26" s="101"/>
      <c r="EEJ26" s="101"/>
      <c r="EEK26" s="101"/>
      <c r="EEL26" s="101"/>
      <c r="EEM26" s="101"/>
      <c r="EEN26" s="101"/>
      <c r="EEO26" s="101"/>
      <c r="EEP26" s="101"/>
      <c r="EEQ26" s="101"/>
      <c r="EER26" s="101"/>
      <c r="EES26" s="101"/>
      <c r="EET26" s="101"/>
      <c r="EEU26" s="101"/>
      <c r="EEV26" s="101"/>
      <c r="EEW26" s="101"/>
      <c r="EEX26" s="101"/>
      <c r="EEY26" s="101"/>
      <c r="EEZ26" s="101"/>
      <c r="EFA26" s="101"/>
      <c r="EFB26" s="101"/>
      <c r="EFC26" s="101"/>
      <c r="EFD26" s="101"/>
      <c r="EFE26" s="101"/>
      <c r="EFF26" s="101"/>
      <c r="EFG26" s="101"/>
      <c r="EFH26" s="101"/>
      <c r="EFI26" s="101"/>
      <c r="EFJ26" s="101"/>
      <c r="EFK26" s="101"/>
      <c r="EFL26" s="101"/>
      <c r="EFM26" s="101"/>
      <c r="EFN26" s="101"/>
      <c r="EFO26" s="101"/>
      <c r="EFP26" s="101"/>
      <c r="EFQ26" s="101"/>
      <c r="EFR26" s="101"/>
      <c r="EFS26" s="101"/>
      <c r="EFT26" s="101"/>
      <c r="EFU26" s="101"/>
      <c r="EFV26" s="101"/>
      <c r="EFW26" s="101"/>
      <c r="EFX26" s="101"/>
      <c r="EFY26" s="101"/>
      <c r="EFZ26" s="101"/>
      <c r="EGA26" s="101"/>
      <c r="EGB26" s="101"/>
      <c r="EGC26" s="101"/>
      <c r="EGD26" s="101"/>
      <c r="EGE26" s="101"/>
      <c r="EGF26" s="101"/>
      <c r="EGG26" s="101"/>
      <c r="EGH26" s="101"/>
      <c r="EGI26" s="101"/>
      <c r="EGJ26" s="101"/>
      <c r="EGK26" s="101"/>
      <c r="EGL26" s="101"/>
      <c r="EGM26" s="101"/>
      <c r="EGN26" s="101"/>
      <c r="EGO26" s="101"/>
      <c r="EGP26" s="101"/>
      <c r="EGQ26" s="101"/>
      <c r="EGR26" s="101"/>
      <c r="EGS26" s="101"/>
      <c r="EGT26" s="101"/>
      <c r="EGU26" s="101"/>
      <c r="EGV26" s="101"/>
      <c r="EGW26" s="101"/>
      <c r="EGX26" s="101"/>
      <c r="EGY26" s="101"/>
      <c r="EGZ26" s="101"/>
      <c r="EHA26" s="101"/>
      <c r="EHB26" s="101"/>
      <c r="EHC26" s="101"/>
      <c r="EHD26" s="101"/>
      <c r="EHE26" s="101"/>
      <c r="EHF26" s="101"/>
      <c r="EHG26" s="101"/>
      <c r="EHH26" s="101"/>
      <c r="EHI26" s="101"/>
      <c r="EHJ26" s="101"/>
      <c r="EHK26" s="101"/>
      <c r="EHL26" s="101"/>
      <c r="EHM26" s="101"/>
      <c r="EHN26" s="101"/>
      <c r="EHO26" s="101"/>
      <c r="EHP26" s="101"/>
      <c r="EHQ26" s="101"/>
      <c r="EHR26" s="101"/>
      <c r="EHS26" s="101"/>
      <c r="EHT26" s="101"/>
      <c r="EHU26" s="101"/>
      <c r="EHV26" s="101"/>
      <c r="EHW26" s="101"/>
      <c r="EHX26" s="101"/>
      <c r="EHY26" s="101"/>
      <c r="EHZ26" s="101"/>
      <c r="EIA26" s="101"/>
      <c r="EIB26" s="101"/>
      <c r="EIC26" s="101"/>
      <c r="EID26" s="101"/>
      <c r="EIE26" s="101"/>
      <c r="EIF26" s="101"/>
      <c r="EIG26" s="101"/>
      <c r="EIH26" s="101"/>
      <c r="EII26" s="101"/>
      <c r="EIJ26" s="101"/>
      <c r="EIK26" s="101"/>
      <c r="EIL26" s="101"/>
      <c r="EIM26" s="101"/>
      <c r="EIN26" s="101"/>
      <c r="EIO26" s="101"/>
      <c r="EIP26" s="101"/>
      <c r="EIQ26" s="101"/>
      <c r="EIR26" s="101"/>
      <c r="EIS26" s="101"/>
      <c r="EIT26" s="101"/>
      <c r="EIU26" s="101"/>
      <c r="EIV26" s="101"/>
      <c r="EIW26" s="101"/>
      <c r="EIX26" s="101"/>
      <c r="EIY26" s="101"/>
      <c r="EIZ26" s="101"/>
      <c r="EJA26" s="101"/>
      <c r="EJB26" s="101"/>
      <c r="EJC26" s="101"/>
      <c r="EJD26" s="101"/>
      <c r="EJE26" s="101"/>
      <c r="EJF26" s="101"/>
      <c r="EJG26" s="101"/>
      <c r="EJH26" s="101"/>
      <c r="EJI26" s="101"/>
      <c r="EJJ26" s="101"/>
      <c r="EJK26" s="101"/>
      <c r="EJL26" s="101"/>
      <c r="EJM26" s="101"/>
      <c r="EJN26" s="101"/>
      <c r="EJO26" s="101"/>
      <c r="EJP26" s="101"/>
      <c r="EJQ26" s="101"/>
      <c r="EJR26" s="101"/>
      <c r="EJS26" s="101"/>
      <c r="EJT26" s="101"/>
      <c r="EJU26" s="101"/>
      <c r="EJV26" s="101"/>
      <c r="EJW26" s="101"/>
      <c r="EJX26" s="101"/>
      <c r="EJY26" s="101"/>
      <c r="EJZ26" s="101"/>
      <c r="EKA26" s="101"/>
      <c r="EKB26" s="101"/>
      <c r="EKC26" s="101"/>
      <c r="EKD26" s="101"/>
      <c r="EKE26" s="101"/>
      <c r="EKF26" s="101"/>
      <c r="EKG26" s="101"/>
      <c r="EKH26" s="101"/>
      <c r="EKI26" s="101"/>
      <c r="EKJ26" s="101"/>
      <c r="EKK26" s="101"/>
      <c r="EKL26" s="101"/>
      <c r="EKM26" s="101"/>
      <c r="EKN26" s="101"/>
      <c r="EKO26" s="101"/>
      <c r="EKP26" s="101"/>
      <c r="EKQ26" s="101"/>
      <c r="EKR26" s="101"/>
      <c r="EKS26" s="101"/>
      <c r="EKT26" s="101"/>
      <c r="EKU26" s="101"/>
      <c r="EKV26" s="101"/>
      <c r="EKW26" s="101"/>
      <c r="EKX26" s="101"/>
      <c r="EKY26" s="101"/>
      <c r="EKZ26" s="101"/>
      <c r="ELA26" s="101"/>
      <c r="ELB26" s="101"/>
      <c r="ELC26" s="101"/>
      <c r="ELD26" s="101"/>
      <c r="ELE26" s="101"/>
      <c r="ELF26" s="101"/>
      <c r="ELG26" s="101"/>
      <c r="ELH26" s="101"/>
      <c r="ELI26" s="101"/>
      <c r="ELJ26" s="101"/>
      <c r="ELK26" s="101"/>
      <c r="ELL26" s="101"/>
      <c r="ELM26" s="101"/>
      <c r="ELN26" s="101"/>
      <c r="ELO26" s="101"/>
      <c r="ELP26" s="101"/>
      <c r="ELQ26" s="101"/>
      <c r="ELR26" s="101"/>
      <c r="ELS26" s="101"/>
      <c r="ELT26" s="101"/>
      <c r="ELU26" s="101"/>
      <c r="ELV26" s="101"/>
      <c r="ELW26" s="101"/>
      <c r="ELX26" s="101"/>
      <c r="ELY26" s="101"/>
      <c r="ELZ26" s="101"/>
      <c r="EMA26" s="101"/>
      <c r="EMB26" s="101"/>
      <c r="EMC26" s="101"/>
      <c r="EMD26" s="101"/>
      <c r="EME26" s="101"/>
      <c r="EMF26" s="101"/>
      <c r="EMG26" s="101"/>
      <c r="EMH26" s="101"/>
      <c r="EMI26" s="101"/>
      <c r="EMJ26" s="101"/>
      <c r="EMK26" s="101"/>
      <c r="EML26" s="101"/>
      <c r="EMM26" s="101"/>
      <c r="EMN26" s="101"/>
      <c r="EMO26" s="101"/>
      <c r="EMP26" s="101"/>
      <c r="EMQ26" s="101"/>
      <c r="EMR26" s="101"/>
      <c r="EMS26" s="101"/>
      <c r="EMT26" s="101"/>
      <c r="EMU26" s="101"/>
      <c r="EMV26" s="101"/>
      <c r="EMW26" s="101"/>
      <c r="EMX26" s="101"/>
      <c r="EMY26" s="101"/>
      <c r="EMZ26" s="101"/>
      <c r="ENA26" s="101"/>
      <c r="ENB26" s="101"/>
      <c r="ENC26" s="101"/>
      <c r="END26" s="101"/>
      <c r="ENE26" s="101"/>
      <c r="ENF26" s="101"/>
      <c r="ENG26" s="101"/>
      <c r="ENH26" s="101"/>
      <c r="ENI26" s="101"/>
      <c r="ENJ26" s="101"/>
      <c r="ENK26" s="101"/>
      <c r="ENL26" s="101"/>
      <c r="ENM26" s="101"/>
      <c r="ENN26" s="101"/>
      <c r="ENO26" s="101"/>
      <c r="ENP26" s="101"/>
      <c r="ENQ26" s="101"/>
      <c r="ENR26" s="101"/>
      <c r="ENS26" s="101"/>
      <c r="ENT26" s="101"/>
      <c r="ENU26" s="101"/>
      <c r="ENV26" s="101"/>
      <c r="ENW26" s="101"/>
      <c r="ENX26" s="101"/>
      <c r="ENY26" s="101"/>
      <c r="ENZ26" s="101"/>
      <c r="EOA26" s="101"/>
      <c r="EOB26" s="101"/>
      <c r="EOC26" s="101"/>
      <c r="EOD26" s="101"/>
      <c r="EOE26" s="101"/>
      <c r="EOF26" s="101"/>
      <c r="EOG26" s="101"/>
      <c r="EOH26" s="101"/>
      <c r="EOI26" s="101"/>
      <c r="EOJ26" s="101"/>
      <c r="EOK26" s="101"/>
      <c r="EOL26" s="101"/>
      <c r="EOM26" s="101"/>
      <c r="EON26" s="101"/>
      <c r="EOO26" s="101"/>
      <c r="EOP26" s="101"/>
      <c r="EOQ26" s="101"/>
      <c r="EOR26" s="101"/>
      <c r="EOS26" s="101"/>
      <c r="EOT26" s="101"/>
      <c r="EOU26" s="101"/>
      <c r="EOV26" s="101"/>
      <c r="EOW26" s="101"/>
      <c r="EOX26" s="101"/>
      <c r="EOY26" s="101"/>
      <c r="EOZ26" s="101"/>
      <c r="EPA26" s="101"/>
      <c r="EPB26" s="101"/>
      <c r="EPC26" s="101"/>
      <c r="EPD26" s="101"/>
      <c r="EPE26" s="101"/>
      <c r="EPF26" s="101"/>
      <c r="EPG26" s="101"/>
      <c r="EPH26" s="101"/>
      <c r="EPI26" s="101"/>
      <c r="EPJ26" s="101"/>
      <c r="EPK26" s="101"/>
      <c r="EPL26" s="101"/>
      <c r="EPM26" s="101"/>
      <c r="EPN26" s="101"/>
      <c r="EPO26" s="101"/>
      <c r="EPP26" s="101"/>
      <c r="EPQ26" s="101"/>
      <c r="EPR26" s="101"/>
      <c r="EPS26" s="101"/>
      <c r="EPT26" s="101"/>
      <c r="EPU26" s="101"/>
      <c r="EPV26" s="101"/>
      <c r="EPW26" s="101"/>
      <c r="EPX26" s="101"/>
      <c r="EPY26" s="101"/>
      <c r="EPZ26" s="101"/>
      <c r="EQA26" s="101"/>
      <c r="EQB26" s="101"/>
      <c r="EQC26" s="101"/>
      <c r="EQD26" s="101"/>
      <c r="EQE26" s="101"/>
      <c r="EQF26" s="101"/>
      <c r="EQG26" s="101"/>
      <c r="EQH26" s="101"/>
      <c r="EQI26" s="101"/>
      <c r="EQJ26" s="101"/>
      <c r="EQK26" s="101"/>
      <c r="EQL26" s="101"/>
      <c r="EQM26" s="101"/>
      <c r="EQN26" s="101"/>
      <c r="EQO26" s="101"/>
      <c r="EQP26" s="101"/>
      <c r="EQQ26" s="101"/>
      <c r="EQR26" s="101"/>
      <c r="EQS26" s="101"/>
      <c r="EQT26" s="101"/>
      <c r="EQU26" s="101"/>
      <c r="EQV26" s="101"/>
      <c r="EQW26" s="101"/>
      <c r="EQX26" s="101"/>
      <c r="EQY26" s="101"/>
      <c r="EQZ26" s="101"/>
      <c r="ERA26" s="101"/>
      <c r="ERB26" s="101"/>
      <c r="ERC26" s="101"/>
      <c r="ERD26" s="101"/>
      <c r="ERE26" s="101"/>
      <c r="ERF26" s="101"/>
      <c r="ERG26" s="101"/>
      <c r="ERH26" s="101"/>
      <c r="ERI26" s="101"/>
      <c r="ERJ26" s="101"/>
      <c r="ERK26" s="101"/>
      <c r="ERL26" s="101"/>
      <c r="ERM26" s="101"/>
      <c r="ERN26" s="101"/>
      <c r="ERO26" s="101"/>
      <c r="ERP26" s="101"/>
      <c r="ERQ26" s="101"/>
      <c r="ERR26" s="101"/>
      <c r="ERS26" s="101"/>
      <c r="ERT26" s="101"/>
      <c r="ERU26" s="101"/>
      <c r="ERV26" s="101"/>
      <c r="ERW26" s="101"/>
      <c r="ERX26" s="101"/>
      <c r="ERY26" s="101"/>
      <c r="ERZ26" s="101"/>
      <c r="ESA26" s="101"/>
      <c r="ESB26" s="101"/>
      <c r="ESC26" s="101"/>
      <c r="ESD26" s="101"/>
      <c r="ESE26" s="101"/>
      <c r="ESF26" s="101"/>
      <c r="ESG26" s="101"/>
      <c r="ESH26" s="101"/>
      <c r="ESI26" s="101"/>
      <c r="ESJ26" s="101"/>
      <c r="ESK26" s="101"/>
      <c r="ESL26" s="101"/>
      <c r="ESM26" s="101"/>
      <c r="ESN26" s="101"/>
      <c r="ESO26" s="101"/>
      <c r="ESP26" s="101"/>
      <c r="ESQ26" s="101"/>
      <c r="ESR26" s="101"/>
      <c r="ESS26" s="101"/>
      <c r="EST26" s="101"/>
      <c r="ESU26" s="101"/>
      <c r="ESV26" s="101"/>
      <c r="ESW26" s="101"/>
      <c r="ESX26" s="101"/>
      <c r="ESY26" s="101"/>
      <c r="ESZ26" s="101"/>
      <c r="ETA26" s="101"/>
      <c r="ETB26" s="101"/>
      <c r="ETC26" s="101"/>
      <c r="ETD26" s="101"/>
      <c r="ETE26" s="101"/>
      <c r="ETF26" s="101"/>
      <c r="ETG26" s="101"/>
      <c r="ETH26" s="101"/>
      <c r="ETI26" s="101"/>
      <c r="ETJ26" s="101"/>
      <c r="ETK26" s="101"/>
      <c r="ETL26" s="101"/>
      <c r="ETM26" s="101"/>
      <c r="ETN26" s="101"/>
      <c r="ETO26" s="101"/>
      <c r="ETP26" s="101"/>
      <c r="ETQ26" s="101"/>
      <c r="ETR26" s="101"/>
      <c r="ETS26" s="101"/>
      <c r="ETT26" s="101"/>
      <c r="ETU26" s="101"/>
      <c r="ETV26" s="101"/>
      <c r="ETW26" s="101"/>
      <c r="ETX26" s="101"/>
      <c r="ETY26" s="101"/>
      <c r="ETZ26" s="101"/>
      <c r="EUA26" s="101"/>
      <c r="EUB26" s="101"/>
      <c r="EUC26" s="101"/>
      <c r="EUD26" s="101"/>
      <c r="EUE26" s="101"/>
      <c r="EUF26" s="101"/>
      <c r="EUG26" s="101"/>
      <c r="EUH26" s="101"/>
      <c r="EUI26" s="101"/>
      <c r="EUJ26" s="101"/>
      <c r="EUK26" s="101"/>
      <c r="EUL26" s="101"/>
      <c r="EUM26" s="101"/>
      <c r="EUN26" s="101"/>
      <c r="EUO26" s="101"/>
      <c r="EUP26" s="101"/>
      <c r="EUQ26" s="101"/>
      <c r="EUR26" s="101"/>
      <c r="EUS26" s="101"/>
      <c r="EUT26" s="101"/>
      <c r="EUU26" s="101"/>
      <c r="EUV26" s="101"/>
      <c r="EUW26" s="101"/>
      <c r="EUX26" s="101"/>
      <c r="EUY26" s="101"/>
      <c r="EUZ26" s="101"/>
      <c r="EVA26" s="101"/>
      <c r="EVB26" s="101"/>
      <c r="EVC26" s="101"/>
      <c r="EVD26" s="101"/>
      <c r="EVE26" s="101"/>
      <c r="EVF26" s="101"/>
      <c r="EVG26" s="101"/>
      <c r="EVH26" s="101"/>
      <c r="EVI26" s="101"/>
      <c r="EVJ26" s="101"/>
      <c r="EVK26" s="101"/>
      <c r="EVL26" s="101"/>
      <c r="EVM26" s="101"/>
      <c r="EVN26" s="101"/>
      <c r="EVO26" s="101"/>
      <c r="EVP26" s="101"/>
      <c r="EVQ26" s="101"/>
      <c r="EVR26" s="101"/>
      <c r="EVS26" s="101"/>
      <c r="EVT26" s="101"/>
      <c r="EVU26" s="101"/>
      <c r="EVV26" s="101"/>
      <c r="EVW26" s="101"/>
      <c r="EVX26" s="101"/>
      <c r="EVY26" s="101"/>
      <c r="EVZ26" s="101"/>
      <c r="EWA26" s="101"/>
      <c r="EWB26" s="101"/>
      <c r="EWC26" s="101"/>
      <c r="EWD26" s="101"/>
      <c r="EWE26" s="101"/>
      <c r="EWF26" s="101"/>
      <c r="EWG26" s="101"/>
      <c r="EWH26" s="101"/>
      <c r="EWI26" s="101"/>
      <c r="EWJ26" s="101"/>
      <c r="EWK26" s="101"/>
      <c r="EWL26" s="101"/>
      <c r="EWM26" s="101"/>
      <c r="EWN26" s="101"/>
      <c r="EWO26" s="101"/>
      <c r="EWP26" s="101"/>
      <c r="EWQ26" s="101"/>
      <c r="EWR26" s="101"/>
      <c r="EWS26" s="101"/>
      <c r="EWT26" s="101"/>
      <c r="EWU26" s="101"/>
      <c r="EWV26" s="101"/>
      <c r="EWW26" s="101"/>
      <c r="EWX26" s="101"/>
      <c r="EWY26" s="101"/>
      <c r="EWZ26" s="101"/>
      <c r="EXA26" s="101"/>
      <c r="EXB26" s="101"/>
      <c r="EXC26" s="101"/>
      <c r="EXD26" s="101"/>
      <c r="EXE26" s="101"/>
      <c r="EXF26" s="101"/>
      <c r="EXG26" s="101"/>
      <c r="EXH26" s="101"/>
      <c r="EXI26" s="101"/>
      <c r="EXJ26" s="101"/>
      <c r="EXK26" s="101"/>
      <c r="EXL26" s="101"/>
      <c r="EXM26" s="101"/>
      <c r="EXN26" s="101"/>
      <c r="EXO26" s="101"/>
      <c r="EXP26" s="101"/>
      <c r="EXQ26" s="101"/>
      <c r="EXR26" s="101"/>
      <c r="EXS26" s="101"/>
      <c r="EXT26" s="101"/>
      <c r="EXU26" s="101"/>
      <c r="EXV26" s="101"/>
      <c r="EXW26" s="101"/>
      <c r="EXX26" s="101"/>
      <c r="EXY26" s="101"/>
      <c r="EXZ26" s="101"/>
      <c r="EYA26" s="101"/>
      <c r="EYB26" s="101"/>
      <c r="EYC26" s="101"/>
      <c r="EYD26" s="101"/>
      <c r="EYE26" s="101"/>
      <c r="EYF26" s="101"/>
      <c r="EYG26" s="101"/>
      <c r="EYH26" s="101"/>
      <c r="EYI26" s="101"/>
      <c r="EYJ26" s="101"/>
      <c r="EYK26" s="101"/>
      <c r="EYL26" s="101"/>
      <c r="EYM26" s="101"/>
      <c r="EYN26" s="101"/>
      <c r="EYO26" s="101"/>
      <c r="EYP26" s="101"/>
      <c r="EYQ26" s="101"/>
      <c r="EYR26" s="101"/>
      <c r="EYS26" s="101"/>
      <c r="EYT26" s="101"/>
      <c r="EYU26" s="101"/>
      <c r="EYV26" s="101"/>
      <c r="EYW26" s="101"/>
      <c r="EYX26" s="101"/>
      <c r="EYY26" s="101"/>
      <c r="EYZ26" s="101"/>
      <c r="EZA26" s="101"/>
      <c r="EZB26" s="101"/>
      <c r="EZC26" s="101"/>
      <c r="EZD26" s="101"/>
      <c r="EZE26" s="101"/>
      <c r="EZF26" s="101"/>
      <c r="EZG26" s="101"/>
      <c r="EZH26" s="101"/>
      <c r="EZI26" s="101"/>
      <c r="EZJ26" s="101"/>
      <c r="EZK26" s="101"/>
      <c r="EZL26" s="101"/>
      <c r="EZM26" s="101"/>
      <c r="EZN26" s="101"/>
      <c r="EZO26" s="101"/>
      <c r="EZP26" s="101"/>
      <c r="EZQ26" s="101"/>
      <c r="EZR26" s="101"/>
      <c r="EZS26" s="101"/>
      <c r="EZT26" s="101"/>
      <c r="EZU26" s="101"/>
      <c r="EZV26" s="101"/>
      <c r="EZW26" s="101"/>
      <c r="EZX26" s="101"/>
      <c r="EZY26" s="101"/>
      <c r="EZZ26" s="101"/>
      <c r="FAA26" s="101"/>
      <c r="FAB26" s="101"/>
      <c r="FAC26" s="101"/>
      <c r="FAD26" s="101"/>
      <c r="FAE26" s="101"/>
      <c r="FAF26" s="101"/>
      <c r="FAG26" s="101"/>
      <c r="FAH26" s="101"/>
      <c r="FAI26" s="101"/>
      <c r="FAJ26" s="101"/>
      <c r="FAK26" s="101"/>
      <c r="FAL26" s="101"/>
      <c r="FAM26" s="101"/>
      <c r="FAN26" s="101"/>
      <c r="FAO26" s="101"/>
      <c r="FAP26" s="101"/>
      <c r="FAQ26" s="101"/>
      <c r="FAR26" s="101"/>
      <c r="FAS26" s="101"/>
      <c r="FAT26" s="101"/>
      <c r="FAU26" s="101"/>
      <c r="FAV26" s="101"/>
      <c r="FAW26" s="101"/>
      <c r="FAX26" s="101"/>
      <c r="FAY26" s="101"/>
      <c r="FAZ26" s="101"/>
      <c r="FBA26" s="101"/>
      <c r="FBB26" s="101"/>
      <c r="FBC26" s="101"/>
      <c r="FBD26" s="101"/>
      <c r="FBE26" s="101"/>
      <c r="FBF26" s="101"/>
      <c r="FBG26" s="101"/>
      <c r="FBH26" s="101"/>
      <c r="FBI26" s="101"/>
      <c r="FBJ26" s="101"/>
      <c r="FBK26" s="101"/>
      <c r="FBL26" s="101"/>
      <c r="FBM26" s="101"/>
      <c r="FBN26" s="101"/>
      <c r="FBO26" s="101"/>
      <c r="FBP26" s="101"/>
      <c r="FBQ26" s="101"/>
      <c r="FBR26" s="101"/>
      <c r="FBS26" s="101"/>
      <c r="FBT26" s="101"/>
      <c r="FBU26" s="101"/>
      <c r="FBV26" s="101"/>
      <c r="FBW26" s="101"/>
      <c r="FBX26" s="101"/>
      <c r="FBY26" s="101"/>
      <c r="FBZ26" s="101"/>
      <c r="FCA26" s="101"/>
      <c r="FCB26" s="101"/>
      <c r="FCC26" s="101"/>
      <c r="FCD26" s="101"/>
      <c r="FCE26" s="101"/>
      <c r="FCF26" s="101"/>
      <c r="FCG26" s="101"/>
      <c r="FCH26" s="101"/>
      <c r="FCI26" s="101"/>
      <c r="FCJ26" s="101"/>
      <c r="FCK26" s="101"/>
      <c r="FCL26" s="101"/>
      <c r="FCM26" s="101"/>
      <c r="FCN26" s="101"/>
      <c r="FCO26" s="101"/>
      <c r="FCP26" s="101"/>
      <c r="FCQ26" s="101"/>
      <c r="FCR26" s="101"/>
      <c r="FCS26" s="101"/>
      <c r="FCT26" s="101"/>
      <c r="FCU26" s="101"/>
      <c r="FCV26" s="101"/>
      <c r="FCW26" s="101"/>
      <c r="FCX26" s="101"/>
      <c r="FCY26" s="101"/>
      <c r="FCZ26" s="101"/>
      <c r="FDA26" s="101"/>
      <c r="FDB26" s="101"/>
      <c r="FDC26" s="101"/>
      <c r="FDD26" s="101"/>
      <c r="FDE26" s="101"/>
      <c r="FDF26" s="101"/>
      <c r="FDG26" s="101"/>
      <c r="FDH26" s="101"/>
      <c r="FDI26" s="101"/>
      <c r="FDJ26" s="101"/>
      <c r="FDK26" s="101"/>
      <c r="FDL26" s="101"/>
      <c r="FDM26" s="101"/>
      <c r="FDN26" s="101"/>
      <c r="FDO26" s="101"/>
      <c r="FDP26" s="101"/>
      <c r="FDQ26" s="101"/>
      <c r="FDR26" s="101"/>
      <c r="FDS26" s="101"/>
      <c r="FDT26" s="101"/>
      <c r="FDU26" s="101"/>
      <c r="FDV26" s="101"/>
      <c r="FDW26" s="101"/>
      <c r="FDX26" s="101"/>
      <c r="FDY26" s="101"/>
      <c r="FDZ26" s="101"/>
      <c r="FEA26" s="101"/>
      <c r="FEB26" s="101"/>
      <c r="FEC26" s="101"/>
      <c r="FED26" s="101"/>
      <c r="FEE26" s="101"/>
      <c r="FEF26" s="101"/>
      <c r="FEG26" s="101"/>
      <c r="FEH26" s="101"/>
      <c r="FEI26" s="101"/>
      <c r="FEJ26" s="101"/>
      <c r="FEK26" s="101"/>
      <c r="FEL26" s="101"/>
      <c r="FEM26" s="101"/>
      <c r="FEN26" s="101"/>
      <c r="FEO26" s="101"/>
      <c r="FEP26" s="101"/>
      <c r="FEQ26" s="101"/>
      <c r="FER26" s="101"/>
      <c r="FES26" s="101"/>
      <c r="FET26" s="101"/>
      <c r="FEU26" s="101"/>
      <c r="FEV26" s="101"/>
      <c r="FEW26" s="101"/>
      <c r="FEX26" s="101"/>
      <c r="FEY26" s="101"/>
      <c r="FEZ26" s="101"/>
      <c r="FFA26" s="101"/>
      <c r="FFB26" s="101"/>
      <c r="FFC26" s="101"/>
      <c r="FFD26" s="101"/>
      <c r="FFE26" s="101"/>
      <c r="FFF26" s="101"/>
      <c r="FFG26" s="101"/>
      <c r="FFH26" s="101"/>
      <c r="FFI26" s="101"/>
      <c r="FFJ26" s="101"/>
      <c r="FFK26" s="101"/>
      <c r="FFL26" s="101"/>
      <c r="FFM26" s="101"/>
      <c r="FFN26" s="101"/>
      <c r="FFO26" s="101"/>
      <c r="FFP26" s="101"/>
      <c r="FFQ26" s="101"/>
      <c r="FFR26" s="101"/>
      <c r="FFS26" s="101"/>
      <c r="FFT26" s="101"/>
      <c r="FFU26" s="101"/>
      <c r="FFV26" s="101"/>
      <c r="FFW26" s="101"/>
      <c r="FFX26" s="101"/>
      <c r="FFY26" s="101"/>
      <c r="FFZ26" s="101"/>
      <c r="FGA26" s="101"/>
      <c r="FGB26" s="101"/>
      <c r="FGC26" s="101"/>
      <c r="FGD26" s="101"/>
      <c r="FGE26" s="101"/>
      <c r="FGF26" s="101"/>
      <c r="FGG26" s="101"/>
      <c r="FGH26" s="101"/>
      <c r="FGI26" s="101"/>
      <c r="FGJ26" s="101"/>
      <c r="FGK26" s="101"/>
      <c r="FGL26" s="101"/>
      <c r="FGM26" s="101"/>
      <c r="FGN26" s="101"/>
      <c r="FGO26" s="101"/>
      <c r="FGP26" s="101"/>
      <c r="FGQ26" s="101"/>
      <c r="FGR26" s="101"/>
      <c r="FGS26" s="101"/>
      <c r="FGT26" s="101"/>
      <c r="FGU26" s="101"/>
      <c r="FGV26" s="101"/>
      <c r="FGW26" s="101"/>
      <c r="FGX26" s="101"/>
      <c r="FGY26" s="101"/>
      <c r="FGZ26" s="101"/>
      <c r="FHA26" s="101"/>
      <c r="FHB26" s="101"/>
      <c r="FHC26" s="101"/>
      <c r="FHD26" s="101"/>
      <c r="FHE26" s="101"/>
      <c r="FHF26" s="101"/>
      <c r="FHG26" s="101"/>
      <c r="FHH26" s="101"/>
      <c r="FHI26" s="101"/>
      <c r="FHJ26" s="101"/>
      <c r="FHK26" s="101"/>
      <c r="FHL26" s="101"/>
      <c r="FHM26" s="101"/>
      <c r="FHN26" s="101"/>
      <c r="FHO26" s="101"/>
      <c r="FHP26" s="101"/>
      <c r="FHQ26" s="101"/>
      <c r="FHR26" s="101"/>
      <c r="FHS26" s="101"/>
      <c r="FHT26" s="101"/>
      <c r="FHU26" s="101"/>
      <c r="FHV26" s="101"/>
      <c r="FHW26" s="101"/>
      <c r="FHX26" s="101"/>
      <c r="FHY26" s="101"/>
      <c r="FHZ26" s="101"/>
      <c r="FIA26" s="101"/>
      <c r="FIB26" s="101"/>
      <c r="FIC26" s="101"/>
      <c r="FID26" s="101"/>
      <c r="FIE26" s="101"/>
      <c r="FIF26" s="101"/>
      <c r="FIG26" s="101"/>
      <c r="FIH26" s="101"/>
      <c r="FII26" s="101"/>
      <c r="FIJ26" s="101"/>
      <c r="FIK26" s="101"/>
      <c r="FIL26" s="101"/>
      <c r="FIM26" s="101"/>
      <c r="FIN26" s="101"/>
      <c r="FIO26" s="101"/>
      <c r="FIP26" s="101"/>
      <c r="FIQ26" s="101"/>
      <c r="FIR26" s="101"/>
      <c r="FIS26" s="101"/>
      <c r="FIT26" s="101"/>
      <c r="FIU26" s="101"/>
      <c r="FIV26" s="101"/>
      <c r="FIW26" s="101"/>
      <c r="FIX26" s="101"/>
      <c r="FIY26" s="101"/>
      <c r="FIZ26" s="101"/>
      <c r="FJA26" s="101"/>
      <c r="FJB26" s="101"/>
      <c r="FJC26" s="101"/>
      <c r="FJD26" s="101"/>
      <c r="FJE26" s="101"/>
      <c r="FJF26" s="101"/>
      <c r="FJG26" s="101"/>
      <c r="FJH26" s="101"/>
      <c r="FJI26" s="101"/>
      <c r="FJJ26" s="101"/>
      <c r="FJK26" s="101"/>
      <c r="FJL26" s="101"/>
      <c r="FJM26" s="101"/>
      <c r="FJN26" s="101"/>
      <c r="FJO26" s="101"/>
      <c r="FJP26" s="101"/>
      <c r="FJQ26" s="101"/>
      <c r="FJR26" s="101"/>
      <c r="FJS26" s="101"/>
      <c r="FJT26" s="101"/>
      <c r="FJU26" s="101"/>
      <c r="FJV26" s="101"/>
      <c r="FJW26" s="101"/>
      <c r="FJX26" s="101"/>
      <c r="FJY26" s="101"/>
      <c r="FJZ26" s="101"/>
      <c r="FKA26" s="101"/>
      <c r="FKB26" s="101"/>
      <c r="FKC26" s="101"/>
      <c r="FKD26" s="101"/>
      <c r="FKE26" s="101"/>
      <c r="FKF26" s="101"/>
      <c r="FKG26" s="101"/>
      <c r="FKH26" s="101"/>
      <c r="FKI26" s="101"/>
      <c r="FKJ26" s="101"/>
      <c r="FKK26" s="101"/>
      <c r="FKL26" s="101"/>
      <c r="FKM26" s="101"/>
      <c r="FKN26" s="101"/>
      <c r="FKO26" s="101"/>
      <c r="FKP26" s="101"/>
      <c r="FKQ26" s="101"/>
      <c r="FKR26" s="101"/>
      <c r="FKS26" s="101"/>
      <c r="FKT26" s="101"/>
      <c r="FKU26" s="101"/>
      <c r="FKV26" s="101"/>
      <c r="FKW26" s="101"/>
      <c r="FKX26" s="101"/>
      <c r="FKY26" s="101"/>
      <c r="FKZ26" s="101"/>
      <c r="FLA26" s="101"/>
      <c r="FLB26" s="101"/>
      <c r="FLC26" s="101"/>
      <c r="FLD26" s="101"/>
      <c r="FLE26" s="101"/>
      <c r="FLF26" s="101"/>
      <c r="FLG26" s="101"/>
      <c r="FLH26" s="101"/>
      <c r="FLI26" s="101"/>
      <c r="FLJ26" s="101"/>
      <c r="FLK26" s="101"/>
      <c r="FLL26" s="101"/>
      <c r="FLM26" s="101"/>
      <c r="FLN26" s="101"/>
      <c r="FLO26" s="101"/>
      <c r="FLP26" s="101"/>
      <c r="FLQ26" s="101"/>
      <c r="FLR26" s="101"/>
      <c r="FLS26" s="101"/>
      <c r="FLT26" s="101"/>
      <c r="FLU26" s="101"/>
      <c r="FLV26" s="101"/>
      <c r="FLW26" s="101"/>
      <c r="FLX26" s="101"/>
      <c r="FLY26" s="101"/>
      <c r="FLZ26" s="101"/>
      <c r="FMA26" s="101"/>
      <c r="FMB26" s="101"/>
      <c r="FMC26" s="101"/>
      <c r="FMD26" s="101"/>
      <c r="FME26" s="101"/>
      <c r="FMF26" s="101"/>
      <c r="FMG26" s="101"/>
      <c r="FMH26" s="101"/>
      <c r="FMI26" s="101"/>
      <c r="FMJ26" s="101"/>
      <c r="FMK26" s="101"/>
      <c r="FML26" s="101"/>
      <c r="FMM26" s="101"/>
      <c r="FMN26" s="101"/>
      <c r="FMO26" s="101"/>
      <c r="FMP26" s="101"/>
      <c r="FMQ26" s="101"/>
      <c r="FMR26" s="101"/>
      <c r="FMS26" s="101"/>
      <c r="FMT26" s="101"/>
      <c r="FMU26" s="101"/>
      <c r="FMV26" s="101"/>
      <c r="FMW26" s="101"/>
      <c r="FMX26" s="101"/>
      <c r="FMY26" s="101"/>
      <c r="FMZ26" s="101"/>
      <c r="FNA26" s="101"/>
      <c r="FNB26" s="101"/>
      <c r="FNC26" s="101"/>
      <c r="FND26" s="101"/>
      <c r="FNE26" s="101"/>
      <c r="FNF26" s="101"/>
      <c r="FNG26" s="101"/>
      <c r="FNH26" s="101"/>
      <c r="FNI26" s="101"/>
      <c r="FNJ26" s="101"/>
      <c r="FNK26" s="101"/>
      <c r="FNL26" s="101"/>
      <c r="FNM26" s="101"/>
      <c r="FNN26" s="101"/>
      <c r="FNO26" s="101"/>
      <c r="FNP26" s="101"/>
      <c r="FNQ26" s="101"/>
      <c r="FNR26" s="101"/>
      <c r="FNS26" s="101"/>
      <c r="FNT26" s="101"/>
      <c r="FNU26" s="101"/>
      <c r="FNV26" s="101"/>
      <c r="FNW26" s="101"/>
      <c r="FNX26" s="101"/>
      <c r="FNY26" s="101"/>
      <c r="FNZ26" s="101"/>
      <c r="FOA26" s="101"/>
      <c r="FOB26" s="101"/>
      <c r="FOC26" s="101"/>
      <c r="FOD26" s="101"/>
      <c r="FOE26" s="101"/>
      <c r="FOF26" s="101"/>
      <c r="FOG26" s="101"/>
      <c r="FOH26" s="101"/>
      <c r="FOI26" s="101"/>
      <c r="FOJ26" s="101"/>
      <c r="FOK26" s="101"/>
      <c r="FOL26" s="101"/>
      <c r="FOM26" s="101"/>
      <c r="FON26" s="101"/>
      <c r="FOO26" s="101"/>
      <c r="FOP26" s="101"/>
      <c r="FOQ26" s="101"/>
      <c r="FOR26" s="101"/>
      <c r="FOS26" s="101"/>
      <c r="FOT26" s="101"/>
      <c r="FOU26" s="101"/>
      <c r="FOV26" s="101"/>
      <c r="FOW26" s="101"/>
      <c r="FOX26" s="101"/>
      <c r="FOY26" s="101"/>
      <c r="FOZ26" s="101"/>
      <c r="FPA26" s="101"/>
      <c r="FPB26" s="101"/>
      <c r="FPC26" s="101"/>
      <c r="FPD26" s="101"/>
      <c r="FPE26" s="101"/>
      <c r="FPF26" s="101"/>
      <c r="FPG26" s="101"/>
      <c r="FPH26" s="101"/>
      <c r="FPI26" s="101"/>
      <c r="FPJ26" s="101"/>
      <c r="FPK26" s="101"/>
      <c r="FPL26" s="101"/>
      <c r="FPM26" s="101"/>
      <c r="FPN26" s="101"/>
      <c r="FPO26" s="101"/>
      <c r="FPP26" s="101"/>
      <c r="FPQ26" s="101"/>
      <c r="FPR26" s="101"/>
      <c r="FPS26" s="101"/>
      <c r="FPT26" s="101"/>
      <c r="FPU26" s="101"/>
      <c r="FPV26" s="101"/>
      <c r="FPW26" s="101"/>
      <c r="FPX26" s="101"/>
      <c r="FPY26" s="101"/>
      <c r="FPZ26" s="101"/>
      <c r="FQA26" s="101"/>
      <c r="FQB26" s="101"/>
      <c r="FQC26" s="101"/>
      <c r="FQD26" s="101"/>
      <c r="FQE26" s="101"/>
      <c r="FQF26" s="101"/>
      <c r="FQG26" s="101"/>
      <c r="FQH26" s="101"/>
      <c r="FQI26" s="101"/>
      <c r="FQJ26" s="101"/>
      <c r="FQK26" s="101"/>
      <c r="FQL26" s="101"/>
      <c r="FQM26" s="101"/>
      <c r="FQN26" s="101"/>
      <c r="FQO26" s="101"/>
      <c r="FQP26" s="101"/>
      <c r="FQQ26" s="101"/>
      <c r="FQR26" s="101"/>
      <c r="FQS26" s="101"/>
      <c r="FQT26" s="101"/>
      <c r="FQU26" s="101"/>
      <c r="FQV26" s="101"/>
      <c r="FQW26" s="101"/>
      <c r="FQX26" s="101"/>
      <c r="FQY26" s="101"/>
      <c r="FQZ26" s="101"/>
      <c r="FRA26" s="101"/>
      <c r="FRB26" s="101"/>
      <c r="FRC26" s="101"/>
      <c r="FRD26" s="101"/>
      <c r="FRE26" s="101"/>
      <c r="FRF26" s="101"/>
      <c r="FRG26" s="101"/>
      <c r="FRH26" s="101"/>
      <c r="FRI26" s="101"/>
      <c r="FRJ26" s="101"/>
      <c r="FRK26" s="101"/>
      <c r="FRL26" s="101"/>
      <c r="FRM26" s="101"/>
      <c r="FRN26" s="101"/>
      <c r="FRO26" s="101"/>
      <c r="FRP26" s="101"/>
      <c r="FRQ26" s="101"/>
      <c r="FRR26" s="101"/>
      <c r="FRS26" s="101"/>
      <c r="FRT26" s="101"/>
      <c r="FRU26" s="101"/>
      <c r="FRV26" s="101"/>
      <c r="FRW26" s="101"/>
      <c r="FRX26" s="101"/>
      <c r="FRY26" s="101"/>
      <c r="FRZ26" s="101"/>
      <c r="FSA26" s="101"/>
      <c r="FSB26" s="101"/>
      <c r="FSC26" s="101"/>
      <c r="FSD26" s="101"/>
      <c r="FSE26" s="101"/>
      <c r="FSF26" s="101"/>
      <c r="FSG26" s="101"/>
      <c r="FSH26" s="101"/>
      <c r="FSI26" s="101"/>
      <c r="FSJ26" s="101"/>
      <c r="FSK26" s="101"/>
      <c r="FSL26" s="101"/>
      <c r="FSM26" s="101"/>
      <c r="FSN26" s="101"/>
      <c r="FSO26" s="101"/>
      <c r="FSP26" s="101"/>
      <c r="FSQ26" s="101"/>
      <c r="FSR26" s="101"/>
      <c r="FSS26" s="101"/>
      <c r="FST26" s="101"/>
      <c r="FSU26" s="101"/>
      <c r="FSV26" s="101"/>
      <c r="FSW26" s="101"/>
      <c r="FSX26" s="101"/>
      <c r="FSY26" s="101"/>
      <c r="FSZ26" s="101"/>
      <c r="FTA26" s="101"/>
      <c r="FTB26" s="101"/>
      <c r="FTC26" s="101"/>
      <c r="FTD26" s="101"/>
      <c r="FTE26" s="101"/>
      <c r="FTF26" s="101"/>
      <c r="FTG26" s="101"/>
      <c r="FTH26" s="101"/>
      <c r="FTI26" s="101"/>
      <c r="FTJ26" s="101"/>
      <c r="FTK26" s="101"/>
      <c r="FTL26" s="101"/>
      <c r="FTM26" s="101"/>
      <c r="FTN26" s="101"/>
      <c r="FTO26" s="101"/>
      <c r="FTP26" s="101"/>
      <c r="FTQ26" s="101"/>
      <c r="FTR26" s="101"/>
      <c r="FTS26" s="101"/>
      <c r="FTT26" s="101"/>
      <c r="FTU26" s="101"/>
      <c r="FTV26" s="101"/>
      <c r="FTW26" s="101"/>
      <c r="FTX26" s="101"/>
      <c r="FTY26" s="101"/>
      <c r="FTZ26" s="101"/>
      <c r="FUA26" s="101"/>
      <c r="FUB26" s="101"/>
      <c r="FUC26" s="101"/>
      <c r="FUD26" s="101"/>
      <c r="FUE26" s="101"/>
      <c r="FUF26" s="101"/>
      <c r="FUG26" s="101"/>
      <c r="FUH26" s="101"/>
      <c r="FUI26" s="101"/>
      <c r="FUJ26" s="101"/>
      <c r="FUK26" s="101"/>
      <c r="FUL26" s="101"/>
      <c r="FUM26" s="101"/>
      <c r="FUN26" s="101"/>
      <c r="FUO26" s="101"/>
      <c r="FUP26" s="101"/>
      <c r="FUQ26" s="101"/>
      <c r="FUR26" s="101"/>
      <c r="FUS26" s="101"/>
      <c r="FUT26" s="101"/>
      <c r="FUU26" s="101"/>
      <c r="FUV26" s="101"/>
      <c r="FUW26" s="101"/>
      <c r="FUX26" s="101"/>
      <c r="FUY26" s="101"/>
      <c r="FUZ26" s="101"/>
      <c r="FVA26" s="101"/>
      <c r="FVB26" s="101"/>
      <c r="FVC26" s="101"/>
      <c r="FVD26" s="101"/>
      <c r="FVE26" s="101"/>
      <c r="FVF26" s="101"/>
      <c r="FVG26" s="101"/>
      <c r="FVH26" s="101"/>
      <c r="FVI26" s="101"/>
      <c r="FVJ26" s="101"/>
      <c r="FVK26" s="101"/>
      <c r="FVL26" s="101"/>
      <c r="FVM26" s="101"/>
      <c r="FVN26" s="101"/>
      <c r="FVO26" s="101"/>
      <c r="FVP26" s="101"/>
      <c r="FVQ26" s="101"/>
      <c r="FVR26" s="101"/>
      <c r="FVS26" s="101"/>
      <c r="FVT26" s="101"/>
      <c r="FVU26" s="101"/>
      <c r="FVV26" s="101"/>
      <c r="FVW26" s="101"/>
      <c r="FVX26" s="101"/>
      <c r="FVY26" s="101"/>
      <c r="FVZ26" s="101"/>
      <c r="FWA26" s="101"/>
      <c r="FWB26" s="101"/>
      <c r="FWC26" s="101"/>
      <c r="FWD26" s="101"/>
      <c r="FWE26" s="101"/>
      <c r="FWF26" s="101"/>
      <c r="FWG26" s="101"/>
      <c r="FWH26" s="101"/>
      <c r="FWI26" s="101"/>
      <c r="FWJ26" s="101"/>
      <c r="FWK26" s="101"/>
      <c r="FWL26" s="101"/>
      <c r="FWM26" s="101"/>
      <c r="FWN26" s="101"/>
      <c r="FWO26" s="101"/>
      <c r="FWP26" s="101"/>
      <c r="FWQ26" s="101"/>
      <c r="FWR26" s="101"/>
      <c r="FWS26" s="101"/>
      <c r="FWT26" s="101"/>
      <c r="FWU26" s="101"/>
      <c r="FWV26" s="101"/>
      <c r="FWW26" s="101"/>
      <c r="FWX26" s="101"/>
      <c r="FWY26" s="101"/>
      <c r="FWZ26" s="101"/>
      <c r="FXA26" s="101"/>
      <c r="FXB26" s="101"/>
      <c r="FXC26" s="101"/>
      <c r="FXD26" s="101"/>
      <c r="FXE26" s="101"/>
      <c r="FXF26" s="101"/>
      <c r="FXG26" s="101"/>
      <c r="FXH26" s="101"/>
      <c r="FXI26" s="101"/>
      <c r="FXJ26" s="101"/>
      <c r="FXK26" s="101"/>
      <c r="FXL26" s="101"/>
      <c r="FXM26" s="101"/>
      <c r="FXN26" s="101"/>
      <c r="FXO26" s="101"/>
      <c r="FXP26" s="101"/>
      <c r="FXQ26" s="101"/>
      <c r="FXR26" s="101"/>
      <c r="FXS26" s="101"/>
      <c r="FXT26" s="101"/>
      <c r="FXU26" s="101"/>
      <c r="FXV26" s="101"/>
      <c r="FXW26" s="101"/>
      <c r="FXX26" s="101"/>
      <c r="FXY26" s="101"/>
      <c r="FXZ26" s="101"/>
      <c r="FYA26" s="101"/>
      <c r="FYB26" s="101"/>
      <c r="FYC26" s="101"/>
      <c r="FYD26" s="101"/>
      <c r="FYE26" s="101"/>
      <c r="FYF26" s="101"/>
      <c r="FYG26" s="101"/>
      <c r="FYH26" s="101"/>
      <c r="FYI26" s="101"/>
      <c r="FYJ26" s="101"/>
      <c r="FYK26" s="101"/>
      <c r="FYL26" s="101"/>
      <c r="FYM26" s="101"/>
      <c r="FYN26" s="101"/>
      <c r="FYO26" s="101"/>
      <c r="FYP26" s="101"/>
      <c r="FYQ26" s="101"/>
      <c r="FYR26" s="101"/>
      <c r="FYS26" s="101"/>
      <c r="FYT26" s="101"/>
      <c r="FYU26" s="101"/>
      <c r="FYV26" s="101"/>
      <c r="FYW26" s="101"/>
      <c r="FYX26" s="101"/>
      <c r="FYY26" s="101"/>
      <c r="FYZ26" s="101"/>
      <c r="FZA26" s="101"/>
      <c r="FZB26" s="101"/>
      <c r="FZC26" s="101"/>
      <c r="FZD26" s="101"/>
      <c r="FZE26" s="101"/>
      <c r="FZF26" s="101"/>
      <c r="FZG26" s="101"/>
      <c r="FZH26" s="101"/>
      <c r="FZI26" s="101"/>
      <c r="FZJ26" s="101"/>
      <c r="FZK26" s="101"/>
      <c r="FZL26" s="101"/>
      <c r="FZM26" s="101"/>
      <c r="FZN26" s="101"/>
      <c r="FZO26" s="101"/>
      <c r="FZP26" s="101"/>
      <c r="FZQ26" s="101"/>
      <c r="FZR26" s="101"/>
      <c r="FZS26" s="101"/>
      <c r="FZT26" s="101"/>
      <c r="FZU26" s="101"/>
      <c r="FZV26" s="101"/>
      <c r="FZW26" s="101"/>
      <c r="FZX26" s="101"/>
      <c r="FZY26" s="101"/>
      <c r="FZZ26" s="101"/>
      <c r="GAA26" s="101"/>
      <c r="GAB26" s="101"/>
      <c r="GAC26" s="101"/>
      <c r="GAD26" s="101"/>
      <c r="GAE26" s="101"/>
      <c r="GAF26" s="101"/>
      <c r="GAG26" s="101"/>
      <c r="GAH26" s="101"/>
      <c r="GAI26" s="101"/>
      <c r="GAJ26" s="101"/>
      <c r="GAK26" s="101"/>
      <c r="GAL26" s="101"/>
      <c r="GAM26" s="101"/>
      <c r="GAN26" s="101"/>
      <c r="GAO26" s="101"/>
      <c r="GAP26" s="101"/>
      <c r="GAQ26" s="101"/>
      <c r="GAR26" s="101"/>
      <c r="GAS26" s="101"/>
      <c r="GAT26" s="101"/>
      <c r="GAU26" s="101"/>
      <c r="GAV26" s="101"/>
      <c r="GAW26" s="101"/>
      <c r="GAX26" s="101"/>
      <c r="GAY26" s="101"/>
      <c r="GAZ26" s="101"/>
      <c r="GBA26" s="101"/>
      <c r="GBB26" s="101"/>
      <c r="GBC26" s="101"/>
      <c r="GBD26" s="101"/>
      <c r="GBE26" s="101"/>
      <c r="GBF26" s="101"/>
      <c r="GBG26" s="101"/>
      <c r="GBH26" s="101"/>
      <c r="GBI26" s="101"/>
      <c r="GBJ26" s="101"/>
      <c r="GBK26" s="101"/>
      <c r="GBL26" s="101"/>
      <c r="GBM26" s="101"/>
      <c r="GBN26" s="101"/>
      <c r="GBO26" s="101"/>
      <c r="GBP26" s="101"/>
      <c r="GBQ26" s="101"/>
      <c r="GBR26" s="101"/>
      <c r="GBS26" s="101"/>
      <c r="GBT26" s="101"/>
      <c r="GBU26" s="101"/>
      <c r="GBV26" s="101"/>
      <c r="GBW26" s="101"/>
      <c r="GBX26" s="101"/>
      <c r="GBY26" s="101"/>
      <c r="GBZ26" s="101"/>
      <c r="GCA26" s="101"/>
      <c r="GCB26" s="101"/>
      <c r="GCC26" s="101"/>
      <c r="GCD26" s="101"/>
      <c r="GCE26" s="101"/>
      <c r="GCF26" s="101"/>
      <c r="GCG26" s="101"/>
      <c r="GCH26" s="101"/>
      <c r="GCI26" s="101"/>
      <c r="GCJ26" s="101"/>
      <c r="GCK26" s="101"/>
      <c r="GCL26" s="101"/>
      <c r="GCM26" s="101"/>
      <c r="GCN26" s="101"/>
      <c r="GCO26" s="101"/>
      <c r="GCP26" s="101"/>
      <c r="GCQ26" s="101"/>
      <c r="GCR26" s="101"/>
      <c r="GCS26" s="101"/>
      <c r="GCT26" s="101"/>
      <c r="GCU26" s="101"/>
      <c r="GCV26" s="101"/>
      <c r="GCW26" s="101"/>
      <c r="GCX26" s="101"/>
      <c r="GCY26" s="101"/>
      <c r="GCZ26" s="101"/>
      <c r="GDA26" s="101"/>
      <c r="GDB26" s="101"/>
      <c r="GDC26" s="101"/>
      <c r="GDD26" s="101"/>
      <c r="GDE26" s="101"/>
      <c r="GDF26" s="101"/>
      <c r="GDG26" s="101"/>
      <c r="GDH26" s="101"/>
      <c r="GDI26" s="101"/>
      <c r="GDJ26" s="101"/>
      <c r="GDK26" s="101"/>
      <c r="GDL26" s="101"/>
      <c r="GDM26" s="101"/>
      <c r="GDN26" s="101"/>
      <c r="GDO26" s="101"/>
      <c r="GDP26" s="101"/>
      <c r="GDQ26" s="101"/>
      <c r="GDR26" s="101"/>
      <c r="GDS26" s="101"/>
      <c r="GDT26" s="101"/>
      <c r="GDU26" s="101"/>
      <c r="GDV26" s="101"/>
      <c r="GDW26" s="101"/>
      <c r="GDX26" s="101"/>
      <c r="GDY26" s="101"/>
      <c r="GDZ26" s="101"/>
      <c r="GEA26" s="101"/>
      <c r="GEB26" s="101"/>
      <c r="GEC26" s="101"/>
      <c r="GED26" s="101"/>
      <c r="GEE26" s="101"/>
      <c r="GEF26" s="101"/>
      <c r="GEG26" s="101"/>
      <c r="GEH26" s="101"/>
      <c r="GEI26" s="101"/>
      <c r="GEJ26" s="101"/>
      <c r="GEK26" s="101"/>
      <c r="GEL26" s="101"/>
      <c r="GEM26" s="101"/>
      <c r="GEN26" s="101"/>
      <c r="GEO26" s="101"/>
      <c r="GEP26" s="101"/>
      <c r="GEQ26" s="101"/>
      <c r="GER26" s="101"/>
      <c r="GES26" s="101"/>
      <c r="GET26" s="101"/>
      <c r="GEU26" s="101"/>
      <c r="GEV26" s="101"/>
      <c r="GEW26" s="101"/>
      <c r="GEX26" s="101"/>
      <c r="GEY26" s="101"/>
      <c r="GEZ26" s="101"/>
      <c r="GFA26" s="101"/>
      <c r="GFB26" s="101"/>
      <c r="GFC26" s="101"/>
      <c r="GFD26" s="101"/>
      <c r="GFE26" s="101"/>
      <c r="GFF26" s="101"/>
      <c r="GFG26" s="101"/>
      <c r="GFH26" s="101"/>
      <c r="GFI26" s="101"/>
      <c r="GFJ26" s="101"/>
      <c r="GFK26" s="101"/>
      <c r="GFL26" s="101"/>
      <c r="GFM26" s="101"/>
      <c r="GFN26" s="101"/>
      <c r="GFO26" s="101"/>
      <c r="GFP26" s="101"/>
      <c r="GFQ26" s="101"/>
      <c r="GFR26" s="101"/>
      <c r="GFS26" s="101"/>
      <c r="GFT26" s="101"/>
      <c r="GFU26" s="101"/>
      <c r="GFV26" s="101"/>
      <c r="GFW26" s="101"/>
      <c r="GFX26" s="101"/>
      <c r="GFY26" s="101"/>
      <c r="GFZ26" s="101"/>
      <c r="GGA26" s="101"/>
      <c r="GGB26" s="101"/>
      <c r="GGC26" s="101"/>
      <c r="GGD26" s="101"/>
      <c r="GGE26" s="101"/>
      <c r="GGF26" s="101"/>
      <c r="GGG26" s="101"/>
      <c r="GGH26" s="101"/>
      <c r="GGI26" s="101"/>
      <c r="GGJ26" s="101"/>
      <c r="GGK26" s="101"/>
      <c r="GGL26" s="101"/>
      <c r="GGM26" s="101"/>
      <c r="GGN26" s="101"/>
      <c r="GGO26" s="101"/>
      <c r="GGP26" s="101"/>
      <c r="GGQ26" s="101"/>
      <c r="GGR26" s="101"/>
      <c r="GGS26" s="101"/>
      <c r="GGT26" s="101"/>
      <c r="GGU26" s="101"/>
      <c r="GGV26" s="101"/>
      <c r="GGW26" s="101"/>
      <c r="GGX26" s="101"/>
      <c r="GGY26" s="101"/>
      <c r="GGZ26" s="101"/>
      <c r="GHA26" s="101"/>
      <c r="GHB26" s="101"/>
      <c r="GHC26" s="101"/>
      <c r="GHD26" s="101"/>
      <c r="GHE26" s="101"/>
      <c r="GHF26" s="101"/>
      <c r="GHG26" s="101"/>
      <c r="GHH26" s="101"/>
      <c r="GHI26" s="101"/>
      <c r="GHJ26" s="101"/>
      <c r="GHK26" s="101"/>
      <c r="GHL26" s="101"/>
      <c r="GHM26" s="101"/>
      <c r="GHN26" s="101"/>
      <c r="GHO26" s="101"/>
      <c r="GHP26" s="101"/>
      <c r="GHQ26" s="101"/>
      <c r="GHR26" s="101"/>
      <c r="GHS26" s="101"/>
      <c r="GHT26" s="101"/>
      <c r="GHU26" s="101"/>
      <c r="GHV26" s="101"/>
      <c r="GHW26" s="101"/>
      <c r="GHX26" s="101"/>
      <c r="GHY26" s="101"/>
      <c r="GHZ26" s="101"/>
      <c r="GIA26" s="101"/>
      <c r="GIB26" s="101"/>
      <c r="GIC26" s="101"/>
      <c r="GID26" s="101"/>
      <c r="GIE26" s="101"/>
      <c r="GIF26" s="101"/>
      <c r="GIG26" s="101"/>
      <c r="GIH26" s="101"/>
      <c r="GII26" s="101"/>
      <c r="GIJ26" s="101"/>
      <c r="GIK26" s="101"/>
      <c r="GIL26" s="101"/>
      <c r="GIM26" s="101"/>
      <c r="GIN26" s="101"/>
      <c r="GIO26" s="101"/>
      <c r="GIP26" s="101"/>
      <c r="GIQ26" s="101"/>
      <c r="GIR26" s="101"/>
      <c r="GIS26" s="101"/>
      <c r="GIT26" s="101"/>
      <c r="GIU26" s="101"/>
      <c r="GIV26" s="101"/>
      <c r="GIW26" s="101"/>
      <c r="GIX26" s="101"/>
      <c r="GIY26" s="101"/>
      <c r="GIZ26" s="101"/>
      <c r="GJA26" s="101"/>
      <c r="GJB26" s="101"/>
      <c r="GJC26" s="101"/>
      <c r="GJD26" s="101"/>
      <c r="GJE26" s="101"/>
      <c r="GJF26" s="101"/>
      <c r="GJG26" s="101"/>
      <c r="GJH26" s="101"/>
      <c r="GJI26" s="101"/>
      <c r="GJJ26" s="101"/>
      <c r="GJK26" s="101"/>
      <c r="GJL26" s="101"/>
      <c r="GJM26" s="101"/>
      <c r="GJN26" s="101"/>
      <c r="GJO26" s="101"/>
      <c r="GJP26" s="101"/>
      <c r="GJQ26" s="101"/>
      <c r="GJR26" s="101"/>
      <c r="GJS26" s="101"/>
      <c r="GJT26" s="101"/>
      <c r="GJU26" s="101"/>
      <c r="GJV26" s="101"/>
      <c r="GJW26" s="101"/>
      <c r="GJX26" s="101"/>
      <c r="GJY26" s="101"/>
      <c r="GJZ26" s="101"/>
      <c r="GKA26" s="101"/>
      <c r="GKB26" s="101"/>
      <c r="GKC26" s="101"/>
      <c r="GKD26" s="101"/>
      <c r="GKE26" s="101"/>
      <c r="GKF26" s="101"/>
      <c r="GKG26" s="101"/>
      <c r="GKH26" s="101"/>
      <c r="GKI26" s="101"/>
      <c r="GKJ26" s="101"/>
      <c r="GKK26" s="101"/>
      <c r="GKL26" s="101"/>
      <c r="GKM26" s="101"/>
      <c r="GKN26" s="101"/>
      <c r="GKO26" s="101"/>
      <c r="GKP26" s="101"/>
      <c r="GKQ26" s="101"/>
      <c r="GKR26" s="101"/>
      <c r="GKS26" s="101"/>
      <c r="GKT26" s="101"/>
      <c r="GKU26" s="101"/>
      <c r="GKV26" s="101"/>
      <c r="GKW26" s="101"/>
      <c r="GKX26" s="101"/>
      <c r="GKY26" s="101"/>
      <c r="GKZ26" s="101"/>
      <c r="GLA26" s="101"/>
      <c r="GLB26" s="101"/>
      <c r="GLC26" s="101"/>
      <c r="GLD26" s="101"/>
      <c r="GLE26" s="101"/>
      <c r="GLF26" s="101"/>
      <c r="GLG26" s="101"/>
      <c r="GLH26" s="101"/>
      <c r="GLI26" s="101"/>
      <c r="GLJ26" s="101"/>
      <c r="GLK26" s="101"/>
      <c r="GLL26" s="101"/>
      <c r="GLM26" s="101"/>
      <c r="GLN26" s="101"/>
      <c r="GLO26" s="101"/>
      <c r="GLP26" s="101"/>
      <c r="GLQ26" s="101"/>
      <c r="GLR26" s="101"/>
      <c r="GLS26" s="101"/>
      <c r="GLT26" s="101"/>
      <c r="GLU26" s="101"/>
      <c r="GLV26" s="101"/>
      <c r="GLW26" s="101"/>
      <c r="GLX26" s="101"/>
      <c r="GLY26" s="101"/>
      <c r="GLZ26" s="101"/>
      <c r="GMA26" s="101"/>
      <c r="GMB26" s="101"/>
      <c r="GMC26" s="101"/>
      <c r="GMD26" s="101"/>
      <c r="GME26" s="101"/>
      <c r="GMF26" s="101"/>
      <c r="GMG26" s="101"/>
      <c r="GMH26" s="101"/>
      <c r="GMI26" s="101"/>
      <c r="GMJ26" s="101"/>
      <c r="GMK26" s="101"/>
      <c r="GML26" s="101"/>
      <c r="GMM26" s="101"/>
      <c r="GMN26" s="101"/>
      <c r="GMO26" s="101"/>
      <c r="GMP26" s="101"/>
      <c r="GMQ26" s="101"/>
      <c r="GMR26" s="101"/>
      <c r="GMS26" s="101"/>
      <c r="GMT26" s="101"/>
      <c r="GMU26" s="101"/>
      <c r="GMV26" s="101"/>
      <c r="GMW26" s="101"/>
      <c r="GMX26" s="101"/>
      <c r="GMY26" s="101"/>
      <c r="GMZ26" s="101"/>
      <c r="GNA26" s="101"/>
      <c r="GNB26" s="101"/>
      <c r="GNC26" s="101"/>
      <c r="GND26" s="101"/>
      <c r="GNE26" s="101"/>
      <c r="GNF26" s="101"/>
      <c r="GNG26" s="101"/>
      <c r="GNH26" s="101"/>
      <c r="GNI26" s="101"/>
      <c r="GNJ26" s="101"/>
      <c r="GNK26" s="101"/>
      <c r="GNL26" s="101"/>
      <c r="GNM26" s="101"/>
      <c r="GNN26" s="101"/>
      <c r="GNO26" s="101"/>
      <c r="GNP26" s="101"/>
      <c r="GNQ26" s="101"/>
      <c r="GNR26" s="101"/>
      <c r="GNS26" s="101"/>
      <c r="GNT26" s="101"/>
      <c r="GNU26" s="101"/>
      <c r="GNV26" s="101"/>
      <c r="GNW26" s="101"/>
      <c r="GNX26" s="101"/>
      <c r="GNY26" s="101"/>
      <c r="GNZ26" s="101"/>
      <c r="GOA26" s="101"/>
      <c r="GOB26" s="101"/>
      <c r="GOC26" s="101"/>
      <c r="GOD26" s="101"/>
      <c r="GOE26" s="101"/>
      <c r="GOF26" s="101"/>
      <c r="GOG26" s="101"/>
      <c r="GOH26" s="101"/>
      <c r="GOI26" s="101"/>
      <c r="GOJ26" s="101"/>
      <c r="GOK26" s="101"/>
      <c r="GOL26" s="101"/>
      <c r="GOM26" s="101"/>
      <c r="GON26" s="101"/>
      <c r="GOO26" s="101"/>
      <c r="GOP26" s="101"/>
      <c r="GOQ26" s="101"/>
      <c r="GOR26" s="101"/>
      <c r="GOS26" s="101"/>
      <c r="GOT26" s="101"/>
      <c r="GOU26" s="101"/>
      <c r="GOV26" s="101"/>
      <c r="GOW26" s="101"/>
      <c r="GOX26" s="101"/>
      <c r="GOY26" s="101"/>
      <c r="GOZ26" s="101"/>
      <c r="GPA26" s="101"/>
      <c r="GPB26" s="101"/>
      <c r="GPC26" s="101"/>
      <c r="GPD26" s="101"/>
      <c r="GPE26" s="101"/>
      <c r="GPF26" s="101"/>
      <c r="GPG26" s="101"/>
      <c r="GPH26" s="101"/>
      <c r="GPI26" s="101"/>
      <c r="GPJ26" s="101"/>
      <c r="GPK26" s="101"/>
      <c r="GPL26" s="101"/>
      <c r="GPM26" s="101"/>
      <c r="GPN26" s="101"/>
      <c r="GPO26" s="101"/>
      <c r="GPP26" s="101"/>
      <c r="GPQ26" s="101"/>
      <c r="GPR26" s="101"/>
      <c r="GPS26" s="101"/>
      <c r="GPT26" s="101"/>
      <c r="GPU26" s="101"/>
      <c r="GPV26" s="101"/>
      <c r="GPW26" s="101"/>
      <c r="GPX26" s="101"/>
      <c r="GPY26" s="101"/>
      <c r="GPZ26" s="101"/>
      <c r="GQA26" s="101"/>
      <c r="GQB26" s="101"/>
      <c r="GQC26" s="101"/>
      <c r="GQD26" s="101"/>
      <c r="GQE26" s="101"/>
      <c r="GQF26" s="101"/>
      <c r="GQG26" s="101"/>
      <c r="GQH26" s="101"/>
      <c r="GQI26" s="101"/>
      <c r="GQJ26" s="101"/>
      <c r="GQK26" s="101"/>
      <c r="GQL26" s="101"/>
      <c r="GQM26" s="101"/>
      <c r="GQN26" s="101"/>
      <c r="GQO26" s="101"/>
      <c r="GQP26" s="101"/>
      <c r="GQQ26" s="101"/>
      <c r="GQR26" s="101"/>
      <c r="GQS26" s="101"/>
      <c r="GQT26" s="101"/>
      <c r="GQU26" s="101"/>
      <c r="GQV26" s="101"/>
      <c r="GQW26" s="101"/>
      <c r="GQX26" s="101"/>
      <c r="GQY26" s="101"/>
      <c r="GQZ26" s="101"/>
      <c r="GRA26" s="101"/>
      <c r="GRB26" s="101"/>
      <c r="GRC26" s="101"/>
      <c r="GRD26" s="101"/>
      <c r="GRE26" s="101"/>
      <c r="GRF26" s="101"/>
      <c r="GRG26" s="101"/>
      <c r="GRH26" s="101"/>
      <c r="GRI26" s="101"/>
      <c r="GRJ26" s="101"/>
      <c r="GRK26" s="101"/>
      <c r="GRL26" s="101"/>
      <c r="GRM26" s="101"/>
      <c r="GRN26" s="101"/>
      <c r="GRO26" s="101"/>
      <c r="GRP26" s="101"/>
      <c r="GRQ26" s="101"/>
      <c r="GRR26" s="101"/>
      <c r="GRS26" s="101"/>
      <c r="GRT26" s="101"/>
      <c r="GRU26" s="101"/>
      <c r="GRV26" s="101"/>
      <c r="GRW26" s="101"/>
      <c r="GRX26" s="101"/>
      <c r="GRY26" s="101"/>
      <c r="GRZ26" s="101"/>
      <c r="GSA26" s="101"/>
      <c r="GSB26" s="101"/>
      <c r="GSC26" s="101"/>
      <c r="GSD26" s="101"/>
      <c r="GSE26" s="101"/>
      <c r="GSF26" s="101"/>
      <c r="GSG26" s="101"/>
      <c r="GSH26" s="101"/>
      <c r="GSI26" s="101"/>
      <c r="GSJ26" s="101"/>
      <c r="GSK26" s="101"/>
      <c r="GSL26" s="101"/>
      <c r="GSM26" s="101"/>
      <c r="GSN26" s="101"/>
      <c r="GSO26" s="101"/>
      <c r="GSP26" s="101"/>
      <c r="GSQ26" s="101"/>
      <c r="GSR26" s="101"/>
      <c r="GSS26" s="101"/>
      <c r="GST26" s="101"/>
      <c r="GSU26" s="101"/>
      <c r="GSV26" s="101"/>
      <c r="GSW26" s="101"/>
      <c r="GSX26" s="101"/>
      <c r="GSY26" s="101"/>
      <c r="GSZ26" s="101"/>
      <c r="GTA26" s="101"/>
      <c r="GTB26" s="101"/>
      <c r="GTC26" s="101"/>
      <c r="GTD26" s="101"/>
      <c r="GTE26" s="101"/>
      <c r="GTF26" s="101"/>
      <c r="GTG26" s="101"/>
      <c r="GTH26" s="101"/>
      <c r="GTI26" s="101"/>
      <c r="GTJ26" s="101"/>
      <c r="GTK26" s="101"/>
      <c r="GTL26" s="101"/>
      <c r="GTM26" s="101"/>
      <c r="GTN26" s="101"/>
      <c r="GTO26" s="101"/>
      <c r="GTP26" s="101"/>
      <c r="GTQ26" s="101"/>
      <c r="GTR26" s="101"/>
      <c r="GTS26" s="101"/>
      <c r="GTT26" s="101"/>
      <c r="GTU26" s="101"/>
      <c r="GTV26" s="101"/>
      <c r="GTW26" s="101"/>
      <c r="GTX26" s="101"/>
      <c r="GTY26" s="101"/>
      <c r="GTZ26" s="101"/>
      <c r="GUA26" s="101"/>
      <c r="GUB26" s="101"/>
      <c r="GUC26" s="101"/>
      <c r="GUD26" s="101"/>
      <c r="GUE26" s="101"/>
      <c r="GUF26" s="101"/>
      <c r="GUG26" s="101"/>
      <c r="GUH26" s="101"/>
      <c r="GUI26" s="101"/>
      <c r="GUJ26" s="101"/>
      <c r="GUK26" s="101"/>
      <c r="GUL26" s="101"/>
      <c r="GUM26" s="101"/>
      <c r="GUN26" s="101"/>
      <c r="GUO26" s="101"/>
      <c r="GUP26" s="101"/>
      <c r="GUQ26" s="101"/>
      <c r="GUR26" s="101"/>
      <c r="GUS26" s="101"/>
      <c r="GUT26" s="101"/>
      <c r="GUU26" s="101"/>
      <c r="GUV26" s="101"/>
      <c r="GUW26" s="101"/>
      <c r="GUX26" s="101"/>
      <c r="GUY26" s="101"/>
      <c r="GUZ26" s="101"/>
      <c r="GVA26" s="101"/>
      <c r="GVB26" s="101"/>
      <c r="GVC26" s="101"/>
      <c r="GVD26" s="101"/>
      <c r="GVE26" s="101"/>
      <c r="GVF26" s="101"/>
      <c r="GVG26" s="101"/>
      <c r="GVH26" s="101"/>
      <c r="GVI26" s="101"/>
      <c r="GVJ26" s="101"/>
      <c r="GVK26" s="101"/>
      <c r="GVL26" s="101"/>
      <c r="GVM26" s="101"/>
      <c r="GVN26" s="101"/>
      <c r="GVO26" s="101"/>
      <c r="GVP26" s="101"/>
      <c r="GVQ26" s="101"/>
      <c r="GVR26" s="101"/>
      <c r="GVS26" s="101"/>
      <c r="GVT26" s="101"/>
      <c r="GVU26" s="101"/>
      <c r="GVV26" s="101"/>
      <c r="GVW26" s="101"/>
      <c r="GVX26" s="101"/>
      <c r="GVY26" s="101"/>
      <c r="GVZ26" s="101"/>
      <c r="GWA26" s="101"/>
      <c r="GWB26" s="101"/>
      <c r="GWC26" s="101"/>
      <c r="GWD26" s="101"/>
      <c r="GWE26" s="101"/>
      <c r="GWF26" s="101"/>
      <c r="GWG26" s="101"/>
      <c r="GWH26" s="101"/>
      <c r="GWI26" s="101"/>
      <c r="GWJ26" s="101"/>
      <c r="GWK26" s="101"/>
      <c r="GWL26" s="101"/>
      <c r="GWM26" s="101"/>
      <c r="GWN26" s="101"/>
      <c r="GWO26" s="101"/>
      <c r="GWP26" s="101"/>
      <c r="GWQ26" s="101"/>
      <c r="GWR26" s="101"/>
      <c r="GWS26" s="101"/>
      <c r="GWT26" s="101"/>
      <c r="GWU26" s="101"/>
      <c r="GWV26" s="101"/>
      <c r="GWW26" s="101"/>
      <c r="GWX26" s="101"/>
      <c r="GWY26" s="101"/>
      <c r="GWZ26" s="101"/>
      <c r="GXA26" s="101"/>
      <c r="GXB26" s="101"/>
      <c r="GXC26" s="101"/>
      <c r="GXD26" s="101"/>
      <c r="GXE26" s="101"/>
      <c r="GXF26" s="101"/>
      <c r="GXG26" s="101"/>
      <c r="GXH26" s="101"/>
      <c r="GXI26" s="101"/>
      <c r="GXJ26" s="101"/>
      <c r="GXK26" s="101"/>
      <c r="GXL26" s="101"/>
      <c r="GXM26" s="101"/>
      <c r="GXN26" s="101"/>
      <c r="GXO26" s="101"/>
      <c r="GXP26" s="101"/>
      <c r="GXQ26" s="101"/>
      <c r="GXR26" s="101"/>
      <c r="GXS26" s="101"/>
      <c r="GXT26" s="101"/>
      <c r="GXU26" s="101"/>
      <c r="GXV26" s="101"/>
      <c r="GXW26" s="101"/>
      <c r="GXX26" s="101"/>
      <c r="GXY26" s="101"/>
      <c r="GXZ26" s="101"/>
      <c r="GYA26" s="101"/>
      <c r="GYB26" s="101"/>
      <c r="GYC26" s="101"/>
      <c r="GYD26" s="101"/>
      <c r="GYE26" s="101"/>
      <c r="GYF26" s="101"/>
      <c r="GYG26" s="101"/>
      <c r="GYH26" s="101"/>
      <c r="GYI26" s="101"/>
      <c r="GYJ26" s="101"/>
      <c r="GYK26" s="101"/>
      <c r="GYL26" s="101"/>
      <c r="GYM26" s="101"/>
      <c r="GYN26" s="101"/>
      <c r="GYO26" s="101"/>
      <c r="GYP26" s="101"/>
      <c r="GYQ26" s="101"/>
      <c r="GYR26" s="101"/>
      <c r="GYS26" s="101"/>
      <c r="GYT26" s="101"/>
      <c r="GYU26" s="101"/>
      <c r="GYV26" s="101"/>
      <c r="GYW26" s="101"/>
      <c r="GYX26" s="101"/>
      <c r="GYY26" s="101"/>
      <c r="GYZ26" s="101"/>
      <c r="GZA26" s="101"/>
      <c r="GZB26" s="101"/>
      <c r="GZC26" s="101"/>
      <c r="GZD26" s="101"/>
      <c r="GZE26" s="101"/>
      <c r="GZF26" s="101"/>
      <c r="GZG26" s="101"/>
      <c r="GZH26" s="101"/>
      <c r="GZI26" s="101"/>
      <c r="GZJ26" s="101"/>
      <c r="GZK26" s="101"/>
      <c r="GZL26" s="101"/>
      <c r="GZM26" s="101"/>
      <c r="GZN26" s="101"/>
      <c r="GZO26" s="101"/>
      <c r="GZP26" s="101"/>
      <c r="GZQ26" s="101"/>
      <c r="GZR26" s="101"/>
      <c r="GZS26" s="101"/>
      <c r="GZT26" s="101"/>
      <c r="GZU26" s="101"/>
      <c r="GZV26" s="101"/>
      <c r="GZW26" s="101"/>
      <c r="GZX26" s="101"/>
      <c r="GZY26" s="101"/>
      <c r="GZZ26" s="101"/>
      <c r="HAA26" s="101"/>
      <c r="HAB26" s="101"/>
      <c r="HAC26" s="101"/>
      <c r="HAD26" s="101"/>
      <c r="HAE26" s="101"/>
      <c r="HAF26" s="101"/>
      <c r="HAG26" s="101"/>
      <c r="HAH26" s="101"/>
      <c r="HAI26" s="101"/>
      <c r="HAJ26" s="101"/>
      <c r="HAK26" s="101"/>
      <c r="HAL26" s="101"/>
      <c r="HAM26" s="101"/>
      <c r="HAN26" s="101"/>
      <c r="HAO26" s="101"/>
      <c r="HAP26" s="101"/>
      <c r="HAQ26" s="101"/>
      <c r="HAR26" s="101"/>
      <c r="HAS26" s="101"/>
      <c r="HAT26" s="101"/>
      <c r="HAU26" s="101"/>
      <c r="HAV26" s="101"/>
      <c r="HAW26" s="101"/>
      <c r="HAX26" s="101"/>
      <c r="HAY26" s="101"/>
      <c r="HAZ26" s="101"/>
      <c r="HBA26" s="101"/>
      <c r="HBB26" s="101"/>
      <c r="HBC26" s="101"/>
      <c r="HBD26" s="101"/>
      <c r="HBE26" s="101"/>
      <c r="HBF26" s="101"/>
      <c r="HBG26" s="101"/>
      <c r="HBH26" s="101"/>
      <c r="HBI26" s="101"/>
      <c r="HBJ26" s="101"/>
      <c r="HBK26" s="101"/>
      <c r="HBL26" s="101"/>
      <c r="HBM26" s="101"/>
      <c r="HBN26" s="101"/>
      <c r="HBO26" s="101"/>
      <c r="HBP26" s="101"/>
      <c r="HBQ26" s="101"/>
      <c r="HBR26" s="101"/>
      <c r="HBS26" s="101"/>
      <c r="HBT26" s="101"/>
      <c r="HBU26" s="101"/>
      <c r="HBV26" s="101"/>
      <c r="HBW26" s="101"/>
      <c r="HBX26" s="101"/>
      <c r="HBY26" s="101"/>
      <c r="HBZ26" s="101"/>
      <c r="HCA26" s="101"/>
      <c r="HCB26" s="101"/>
      <c r="HCC26" s="101"/>
      <c r="HCD26" s="101"/>
      <c r="HCE26" s="101"/>
      <c r="HCF26" s="101"/>
      <c r="HCG26" s="101"/>
      <c r="HCH26" s="101"/>
      <c r="HCI26" s="101"/>
      <c r="HCJ26" s="101"/>
      <c r="HCK26" s="101"/>
      <c r="HCL26" s="101"/>
      <c r="HCM26" s="101"/>
      <c r="HCN26" s="101"/>
      <c r="HCO26" s="101"/>
      <c r="HCP26" s="101"/>
      <c r="HCQ26" s="101"/>
      <c r="HCR26" s="101"/>
      <c r="HCS26" s="101"/>
      <c r="HCT26" s="101"/>
      <c r="HCU26" s="101"/>
      <c r="HCV26" s="101"/>
      <c r="HCW26" s="101"/>
      <c r="HCX26" s="101"/>
      <c r="HCY26" s="101"/>
      <c r="HCZ26" s="101"/>
      <c r="HDA26" s="101"/>
      <c r="HDB26" s="101"/>
      <c r="HDC26" s="101"/>
      <c r="HDD26" s="101"/>
      <c r="HDE26" s="101"/>
      <c r="HDF26" s="101"/>
      <c r="HDG26" s="101"/>
      <c r="HDH26" s="101"/>
      <c r="HDI26" s="101"/>
      <c r="HDJ26" s="101"/>
      <c r="HDK26" s="101"/>
      <c r="HDL26" s="101"/>
      <c r="HDM26" s="101"/>
      <c r="HDN26" s="101"/>
      <c r="HDO26" s="101"/>
      <c r="HDP26" s="101"/>
      <c r="HDQ26" s="101"/>
      <c r="HDR26" s="101"/>
      <c r="HDS26" s="101"/>
      <c r="HDT26" s="101"/>
      <c r="HDU26" s="101"/>
      <c r="HDV26" s="101"/>
      <c r="HDW26" s="101"/>
      <c r="HDX26" s="101"/>
      <c r="HDY26" s="101"/>
      <c r="HDZ26" s="101"/>
      <c r="HEA26" s="101"/>
      <c r="HEB26" s="101"/>
      <c r="HEC26" s="101"/>
      <c r="HED26" s="101"/>
      <c r="HEE26" s="101"/>
      <c r="HEF26" s="101"/>
      <c r="HEG26" s="101"/>
      <c r="HEH26" s="101"/>
      <c r="HEI26" s="101"/>
      <c r="HEJ26" s="101"/>
      <c r="HEK26" s="101"/>
      <c r="HEL26" s="101"/>
      <c r="HEM26" s="101"/>
      <c r="HEN26" s="101"/>
      <c r="HEO26" s="101"/>
      <c r="HEP26" s="101"/>
      <c r="HEQ26" s="101"/>
      <c r="HER26" s="101"/>
      <c r="HES26" s="101"/>
      <c r="HET26" s="101"/>
      <c r="HEU26" s="101"/>
      <c r="HEV26" s="101"/>
      <c r="HEW26" s="101"/>
      <c r="HEX26" s="101"/>
      <c r="HEY26" s="101"/>
      <c r="HEZ26" s="101"/>
      <c r="HFA26" s="101"/>
      <c r="HFB26" s="101"/>
      <c r="HFC26" s="101"/>
      <c r="HFD26" s="101"/>
      <c r="HFE26" s="101"/>
      <c r="HFF26" s="101"/>
      <c r="HFG26" s="101"/>
      <c r="HFH26" s="101"/>
      <c r="HFI26" s="101"/>
      <c r="HFJ26" s="101"/>
      <c r="HFK26" s="101"/>
      <c r="HFL26" s="101"/>
      <c r="HFM26" s="101"/>
      <c r="HFN26" s="101"/>
      <c r="HFO26" s="101"/>
      <c r="HFP26" s="101"/>
      <c r="HFQ26" s="101"/>
      <c r="HFR26" s="101"/>
      <c r="HFS26" s="101"/>
      <c r="HFT26" s="101"/>
      <c r="HFU26" s="101"/>
      <c r="HFV26" s="101"/>
      <c r="HFW26" s="101"/>
      <c r="HFX26" s="101"/>
      <c r="HFY26" s="101"/>
      <c r="HFZ26" s="101"/>
      <c r="HGA26" s="101"/>
      <c r="HGB26" s="101"/>
      <c r="HGC26" s="101"/>
      <c r="HGD26" s="101"/>
      <c r="HGE26" s="101"/>
      <c r="HGF26" s="101"/>
      <c r="HGG26" s="101"/>
      <c r="HGH26" s="101"/>
      <c r="HGI26" s="101"/>
      <c r="HGJ26" s="101"/>
      <c r="HGK26" s="101"/>
      <c r="HGL26" s="101"/>
      <c r="HGM26" s="101"/>
      <c r="HGN26" s="101"/>
      <c r="HGO26" s="101"/>
      <c r="HGP26" s="101"/>
      <c r="HGQ26" s="101"/>
      <c r="HGR26" s="101"/>
      <c r="HGS26" s="101"/>
      <c r="HGT26" s="101"/>
      <c r="HGU26" s="101"/>
      <c r="HGV26" s="101"/>
      <c r="HGW26" s="101"/>
      <c r="HGX26" s="101"/>
      <c r="HGY26" s="101"/>
      <c r="HGZ26" s="101"/>
      <c r="HHA26" s="101"/>
      <c r="HHB26" s="101"/>
      <c r="HHC26" s="101"/>
      <c r="HHD26" s="101"/>
      <c r="HHE26" s="101"/>
      <c r="HHF26" s="101"/>
      <c r="HHG26" s="101"/>
      <c r="HHH26" s="101"/>
      <c r="HHI26" s="101"/>
      <c r="HHJ26" s="101"/>
      <c r="HHK26" s="101"/>
      <c r="HHL26" s="101"/>
      <c r="HHM26" s="101"/>
      <c r="HHN26" s="101"/>
      <c r="HHO26" s="101"/>
      <c r="HHP26" s="101"/>
      <c r="HHQ26" s="101"/>
      <c r="HHR26" s="101"/>
      <c r="HHS26" s="101"/>
      <c r="HHT26" s="101"/>
      <c r="HHU26" s="101"/>
      <c r="HHV26" s="101"/>
      <c r="HHW26" s="101"/>
      <c r="HHX26" s="101"/>
      <c r="HHY26" s="101"/>
      <c r="HHZ26" s="101"/>
      <c r="HIA26" s="101"/>
      <c r="HIB26" s="101"/>
      <c r="HIC26" s="101"/>
      <c r="HID26" s="101"/>
      <c r="HIE26" s="101"/>
      <c r="HIF26" s="101"/>
      <c r="HIG26" s="101"/>
      <c r="HIH26" s="101"/>
      <c r="HII26" s="101"/>
      <c r="HIJ26" s="101"/>
      <c r="HIK26" s="101"/>
      <c r="HIL26" s="101"/>
      <c r="HIM26" s="101"/>
      <c r="HIN26" s="101"/>
      <c r="HIO26" s="101"/>
      <c r="HIP26" s="101"/>
      <c r="HIQ26" s="101"/>
      <c r="HIR26" s="101"/>
      <c r="HIS26" s="101"/>
      <c r="HIT26" s="101"/>
      <c r="HIU26" s="101"/>
      <c r="HIV26" s="101"/>
      <c r="HIW26" s="101"/>
      <c r="HIX26" s="101"/>
      <c r="HIY26" s="101"/>
      <c r="HIZ26" s="101"/>
      <c r="HJA26" s="101"/>
      <c r="HJB26" s="101"/>
      <c r="HJC26" s="101"/>
      <c r="HJD26" s="101"/>
      <c r="HJE26" s="101"/>
      <c r="HJF26" s="101"/>
      <c r="HJG26" s="101"/>
      <c r="HJH26" s="101"/>
      <c r="HJI26" s="101"/>
      <c r="HJJ26" s="101"/>
      <c r="HJK26" s="101"/>
      <c r="HJL26" s="101"/>
      <c r="HJM26" s="101"/>
      <c r="HJN26" s="101"/>
      <c r="HJO26" s="101"/>
      <c r="HJP26" s="101"/>
      <c r="HJQ26" s="101"/>
      <c r="HJR26" s="101"/>
      <c r="HJS26" s="101"/>
      <c r="HJT26" s="101"/>
      <c r="HJU26" s="101"/>
      <c r="HJV26" s="101"/>
      <c r="HJW26" s="101"/>
      <c r="HJX26" s="101"/>
      <c r="HJY26" s="101"/>
      <c r="HJZ26" s="101"/>
      <c r="HKA26" s="101"/>
      <c r="HKB26" s="101"/>
      <c r="HKC26" s="101"/>
      <c r="HKD26" s="101"/>
      <c r="HKE26" s="101"/>
      <c r="HKF26" s="101"/>
      <c r="HKG26" s="101"/>
      <c r="HKH26" s="101"/>
      <c r="HKI26" s="101"/>
      <c r="HKJ26" s="101"/>
      <c r="HKK26" s="101"/>
      <c r="HKL26" s="101"/>
      <c r="HKM26" s="101"/>
      <c r="HKN26" s="101"/>
      <c r="HKO26" s="101"/>
      <c r="HKP26" s="101"/>
      <c r="HKQ26" s="101"/>
      <c r="HKR26" s="101"/>
      <c r="HKS26" s="101"/>
      <c r="HKT26" s="101"/>
      <c r="HKU26" s="101"/>
      <c r="HKV26" s="101"/>
      <c r="HKW26" s="101"/>
      <c r="HKX26" s="101"/>
      <c r="HKY26" s="101"/>
      <c r="HKZ26" s="101"/>
      <c r="HLA26" s="101"/>
      <c r="HLB26" s="101"/>
      <c r="HLC26" s="101"/>
      <c r="HLD26" s="101"/>
      <c r="HLE26" s="101"/>
      <c r="HLF26" s="101"/>
      <c r="HLG26" s="101"/>
      <c r="HLH26" s="101"/>
      <c r="HLI26" s="101"/>
      <c r="HLJ26" s="101"/>
      <c r="HLK26" s="101"/>
      <c r="HLL26" s="101"/>
      <c r="HLM26" s="101"/>
      <c r="HLN26" s="101"/>
      <c r="HLO26" s="101"/>
      <c r="HLP26" s="101"/>
      <c r="HLQ26" s="101"/>
      <c r="HLR26" s="101"/>
      <c r="HLS26" s="101"/>
      <c r="HLT26" s="101"/>
      <c r="HLU26" s="101"/>
      <c r="HLV26" s="101"/>
      <c r="HLW26" s="101"/>
      <c r="HLX26" s="101"/>
      <c r="HLY26" s="101"/>
      <c r="HLZ26" s="101"/>
      <c r="HMA26" s="101"/>
      <c r="HMB26" s="101"/>
      <c r="HMC26" s="101"/>
      <c r="HMD26" s="101"/>
      <c r="HME26" s="101"/>
      <c r="HMF26" s="101"/>
      <c r="HMG26" s="101"/>
      <c r="HMH26" s="101"/>
      <c r="HMI26" s="101"/>
      <c r="HMJ26" s="101"/>
      <c r="HMK26" s="101"/>
      <c r="HML26" s="101"/>
      <c r="HMM26" s="101"/>
      <c r="HMN26" s="101"/>
      <c r="HMO26" s="101"/>
      <c r="HMP26" s="101"/>
      <c r="HMQ26" s="101"/>
      <c r="HMR26" s="101"/>
      <c r="HMS26" s="101"/>
      <c r="HMT26" s="101"/>
      <c r="HMU26" s="101"/>
      <c r="HMV26" s="101"/>
      <c r="HMW26" s="101"/>
      <c r="HMX26" s="101"/>
      <c r="HMY26" s="101"/>
      <c r="HMZ26" s="101"/>
      <c r="HNA26" s="101"/>
      <c r="HNB26" s="101"/>
      <c r="HNC26" s="101"/>
      <c r="HND26" s="101"/>
      <c r="HNE26" s="101"/>
      <c r="HNF26" s="101"/>
      <c r="HNG26" s="101"/>
      <c r="HNH26" s="101"/>
      <c r="HNI26" s="101"/>
      <c r="HNJ26" s="101"/>
      <c r="HNK26" s="101"/>
      <c r="HNL26" s="101"/>
      <c r="HNM26" s="101"/>
      <c r="HNN26" s="101"/>
      <c r="HNO26" s="101"/>
      <c r="HNP26" s="101"/>
      <c r="HNQ26" s="101"/>
      <c r="HNR26" s="101"/>
      <c r="HNS26" s="101"/>
      <c r="HNT26" s="101"/>
      <c r="HNU26" s="101"/>
      <c r="HNV26" s="101"/>
      <c r="HNW26" s="101"/>
      <c r="HNX26" s="101"/>
      <c r="HNY26" s="101"/>
      <c r="HNZ26" s="101"/>
      <c r="HOA26" s="101"/>
      <c r="HOB26" s="101"/>
      <c r="HOC26" s="101"/>
      <c r="HOD26" s="101"/>
      <c r="HOE26" s="101"/>
      <c r="HOF26" s="101"/>
      <c r="HOG26" s="101"/>
      <c r="HOH26" s="101"/>
      <c r="HOI26" s="101"/>
      <c r="HOJ26" s="101"/>
      <c r="HOK26" s="101"/>
      <c r="HOL26" s="101"/>
      <c r="HOM26" s="101"/>
      <c r="HON26" s="101"/>
      <c r="HOO26" s="101"/>
      <c r="HOP26" s="101"/>
      <c r="HOQ26" s="101"/>
      <c r="HOR26" s="101"/>
      <c r="HOS26" s="101"/>
      <c r="HOT26" s="101"/>
      <c r="HOU26" s="101"/>
      <c r="HOV26" s="101"/>
      <c r="HOW26" s="101"/>
      <c r="HOX26" s="101"/>
      <c r="HOY26" s="101"/>
      <c r="HOZ26" s="101"/>
      <c r="HPA26" s="101"/>
      <c r="HPB26" s="101"/>
      <c r="HPC26" s="101"/>
      <c r="HPD26" s="101"/>
      <c r="HPE26" s="101"/>
      <c r="HPF26" s="101"/>
      <c r="HPG26" s="101"/>
      <c r="HPH26" s="101"/>
      <c r="HPI26" s="101"/>
      <c r="HPJ26" s="101"/>
      <c r="HPK26" s="101"/>
      <c r="HPL26" s="101"/>
      <c r="HPM26" s="101"/>
      <c r="HPN26" s="101"/>
      <c r="HPO26" s="101"/>
      <c r="HPP26" s="101"/>
      <c r="HPQ26" s="101"/>
      <c r="HPR26" s="101"/>
      <c r="HPS26" s="101"/>
      <c r="HPT26" s="101"/>
      <c r="HPU26" s="101"/>
      <c r="HPV26" s="101"/>
      <c r="HPW26" s="101"/>
      <c r="HPX26" s="101"/>
      <c r="HPY26" s="101"/>
      <c r="HPZ26" s="101"/>
      <c r="HQA26" s="101"/>
      <c r="HQB26" s="101"/>
      <c r="HQC26" s="101"/>
      <c r="HQD26" s="101"/>
      <c r="HQE26" s="101"/>
      <c r="HQF26" s="101"/>
      <c r="HQG26" s="101"/>
      <c r="HQH26" s="101"/>
      <c r="HQI26" s="101"/>
      <c r="HQJ26" s="101"/>
      <c r="HQK26" s="101"/>
      <c r="HQL26" s="101"/>
      <c r="HQM26" s="101"/>
      <c r="HQN26" s="101"/>
      <c r="HQO26" s="101"/>
      <c r="HQP26" s="101"/>
      <c r="HQQ26" s="101"/>
      <c r="HQR26" s="101"/>
      <c r="HQS26" s="101"/>
      <c r="HQT26" s="101"/>
      <c r="HQU26" s="101"/>
      <c r="HQV26" s="101"/>
      <c r="HQW26" s="101"/>
      <c r="HQX26" s="101"/>
      <c r="HQY26" s="101"/>
      <c r="HQZ26" s="101"/>
      <c r="HRA26" s="101"/>
      <c r="HRB26" s="101"/>
      <c r="HRC26" s="101"/>
      <c r="HRD26" s="101"/>
      <c r="HRE26" s="101"/>
      <c r="HRF26" s="101"/>
      <c r="HRG26" s="101"/>
      <c r="HRH26" s="101"/>
      <c r="HRI26" s="101"/>
      <c r="HRJ26" s="101"/>
      <c r="HRK26" s="101"/>
      <c r="HRL26" s="101"/>
      <c r="HRM26" s="101"/>
      <c r="HRN26" s="101"/>
      <c r="HRO26" s="101"/>
      <c r="HRP26" s="101"/>
      <c r="HRQ26" s="101"/>
      <c r="HRR26" s="101"/>
      <c r="HRS26" s="101"/>
      <c r="HRT26" s="101"/>
      <c r="HRU26" s="101"/>
      <c r="HRV26" s="101"/>
      <c r="HRW26" s="101"/>
      <c r="HRX26" s="101"/>
      <c r="HRY26" s="101"/>
      <c r="HRZ26" s="101"/>
      <c r="HSA26" s="101"/>
      <c r="HSB26" s="101"/>
      <c r="HSC26" s="101"/>
      <c r="HSD26" s="101"/>
      <c r="HSE26" s="101"/>
      <c r="HSF26" s="101"/>
      <c r="HSG26" s="101"/>
      <c r="HSH26" s="101"/>
      <c r="HSI26" s="101"/>
      <c r="HSJ26" s="101"/>
      <c r="HSK26" s="101"/>
      <c r="HSL26" s="101"/>
      <c r="HSM26" s="101"/>
      <c r="HSN26" s="101"/>
      <c r="HSO26" s="101"/>
      <c r="HSP26" s="101"/>
      <c r="HSQ26" s="101"/>
      <c r="HSR26" s="101"/>
      <c r="HSS26" s="101"/>
      <c r="HST26" s="101"/>
      <c r="HSU26" s="101"/>
      <c r="HSV26" s="101"/>
      <c r="HSW26" s="101"/>
      <c r="HSX26" s="101"/>
      <c r="HSY26" s="101"/>
      <c r="HSZ26" s="101"/>
      <c r="HTA26" s="101"/>
      <c r="HTB26" s="101"/>
      <c r="HTC26" s="101"/>
      <c r="HTD26" s="101"/>
      <c r="HTE26" s="101"/>
      <c r="HTF26" s="101"/>
      <c r="HTG26" s="101"/>
      <c r="HTH26" s="101"/>
      <c r="HTI26" s="101"/>
      <c r="HTJ26" s="101"/>
      <c r="HTK26" s="101"/>
      <c r="HTL26" s="101"/>
      <c r="HTM26" s="101"/>
      <c r="HTN26" s="101"/>
      <c r="HTO26" s="101"/>
      <c r="HTP26" s="101"/>
      <c r="HTQ26" s="101"/>
      <c r="HTR26" s="101"/>
      <c r="HTS26" s="101"/>
      <c r="HTT26" s="101"/>
      <c r="HTU26" s="101"/>
      <c r="HTV26" s="101"/>
      <c r="HTW26" s="101"/>
      <c r="HTX26" s="101"/>
      <c r="HTY26" s="101"/>
      <c r="HTZ26" s="101"/>
      <c r="HUA26" s="101"/>
      <c r="HUB26" s="101"/>
      <c r="HUC26" s="101"/>
      <c r="HUD26" s="101"/>
      <c r="HUE26" s="101"/>
      <c r="HUF26" s="101"/>
      <c r="HUG26" s="101"/>
      <c r="HUH26" s="101"/>
      <c r="HUI26" s="101"/>
      <c r="HUJ26" s="101"/>
      <c r="HUK26" s="101"/>
      <c r="HUL26" s="101"/>
      <c r="HUM26" s="101"/>
      <c r="HUN26" s="101"/>
      <c r="HUO26" s="101"/>
      <c r="HUP26" s="101"/>
      <c r="HUQ26" s="101"/>
      <c r="HUR26" s="101"/>
      <c r="HUS26" s="101"/>
      <c r="HUT26" s="101"/>
      <c r="HUU26" s="101"/>
      <c r="HUV26" s="101"/>
      <c r="HUW26" s="101"/>
      <c r="HUX26" s="101"/>
      <c r="HUY26" s="101"/>
      <c r="HUZ26" s="101"/>
      <c r="HVA26" s="101"/>
      <c r="HVB26" s="101"/>
      <c r="HVC26" s="101"/>
      <c r="HVD26" s="101"/>
      <c r="HVE26" s="101"/>
      <c r="HVF26" s="101"/>
      <c r="HVG26" s="101"/>
      <c r="HVH26" s="101"/>
      <c r="HVI26" s="101"/>
      <c r="HVJ26" s="101"/>
      <c r="HVK26" s="101"/>
      <c r="HVL26" s="101"/>
      <c r="HVM26" s="101"/>
      <c r="HVN26" s="101"/>
      <c r="HVO26" s="101"/>
      <c r="HVP26" s="101"/>
      <c r="HVQ26" s="101"/>
      <c r="HVR26" s="101"/>
      <c r="HVS26" s="101"/>
      <c r="HVT26" s="101"/>
      <c r="HVU26" s="101"/>
      <c r="HVV26" s="101"/>
      <c r="HVW26" s="101"/>
      <c r="HVX26" s="101"/>
      <c r="HVY26" s="101"/>
      <c r="HVZ26" s="101"/>
      <c r="HWA26" s="101"/>
      <c r="HWB26" s="101"/>
      <c r="HWC26" s="101"/>
      <c r="HWD26" s="101"/>
      <c r="HWE26" s="101"/>
      <c r="HWF26" s="101"/>
      <c r="HWG26" s="101"/>
      <c r="HWH26" s="101"/>
      <c r="HWI26" s="101"/>
      <c r="HWJ26" s="101"/>
      <c r="HWK26" s="101"/>
      <c r="HWL26" s="101"/>
      <c r="HWM26" s="101"/>
      <c r="HWN26" s="101"/>
      <c r="HWO26" s="101"/>
      <c r="HWP26" s="101"/>
      <c r="HWQ26" s="101"/>
      <c r="HWR26" s="101"/>
      <c r="HWS26" s="101"/>
      <c r="HWT26" s="101"/>
      <c r="HWU26" s="101"/>
      <c r="HWV26" s="101"/>
      <c r="HWW26" s="101"/>
      <c r="HWX26" s="101"/>
      <c r="HWY26" s="101"/>
      <c r="HWZ26" s="101"/>
      <c r="HXA26" s="101"/>
      <c r="HXB26" s="101"/>
      <c r="HXC26" s="101"/>
      <c r="HXD26" s="101"/>
      <c r="HXE26" s="101"/>
      <c r="HXF26" s="101"/>
      <c r="HXG26" s="101"/>
      <c r="HXH26" s="101"/>
      <c r="HXI26" s="101"/>
      <c r="HXJ26" s="101"/>
      <c r="HXK26" s="101"/>
      <c r="HXL26" s="101"/>
      <c r="HXM26" s="101"/>
      <c r="HXN26" s="101"/>
      <c r="HXO26" s="101"/>
      <c r="HXP26" s="101"/>
      <c r="HXQ26" s="101"/>
      <c r="HXR26" s="101"/>
      <c r="HXS26" s="101"/>
      <c r="HXT26" s="101"/>
      <c r="HXU26" s="101"/>
      <c r="HXV26" s="101"/>
      <c r="HXW26" s="101"/>
      <c r="HXX26" s="101"/>
      <c r="HXY26" s="101"/>
      <c r="HXZ26" s="101"/>
      <c r="HYA26" s="101"/>
      <c r="HYB26" s="101"/>
      <c r="HYC26" s="101"/>
      <c r="HYD26" s="101"/>
      <c r="HYE26" s="101"/>
      <c r="HYF26" s="101"/>
      <c r="HYG26" s="101"/>
      <c r="HYH26" s="101"/>
      <c r="HYI26" s="101"/>
      <c r="HYJ26" s="101"/>
      <c r="HYK26" s="101"/>
      <c r="HYL26" s="101"/>
      <c r="HYM26" s="101"/>
      <c r="HYN26" s="101"/>
      <c r="HYO26" s="101"/>
      <c r="HYP26" s="101"/>
      <c r="HYQ26" s="101"/>
      <c r="HYR26" s="101"/>
      <c r="HYS26" s="101"/>
      <c r="HYT26" s="101"/>
      <c r="HYU26" s="101"/>
      <c r="HYV26" s="101"/>
      <c r="HYW26" s="101"/>
      <c r="HYX26" s="101"/>
      <c r="HYY26" s="101"/>
      <c r="HYZ26" s="101"/>
      <c r="HZA26" s="101"/>
      <c r="HZB26" s="101"/>
      <c r="HZC26" s="101"/>
      <c r="HZD26" s="101"/>
      <c r="HZE26" s="101"/>
      <c r="HZF26" s="101"/>
      <c r="HZG26" s="101"/>
      <c r="HZH26" s="101"/>
      <c r="HZI26" s="101"/>
      <c r="HZJ26" s="101"/>
      <c r="HZK26" s="101"/>
      <c r="HZL26" s="101"/>
      <c r="HZM26" s="101"/>
      <c r="HZN26" s="101"/>
      <c r="HZO26" s="101"/>
      <c r="HZP26" s="101"/>
      <c r="HZQ26" s="101"/>
      <c r="HZR26" s="101"/>
      <c r="HZS26" s="101"/>
      <c r="HZT26" s="101"/>
      <c r="HZU26" s="101"/>
      <c r="HZV26" s="101"/>
      <c r="HZW26" s="101"/>
      <c r="HZX26" s="101"/>
      <c r="HZY26" s="101"/>
      <c r="HZZ26" s="101"/>
      <c r="IAA26" s="101"/>
      <c r="IAB26" s="101"/>
      <c r="IAC26" s="101"/>
      <c r="IAD26" s="101"/>
      <c r="IAE26" s="101"/>
      <c r="IAF26" s="101"/>
      <c r="IAG26" s="101"/>
      <c r="IAH26" s="101"/>
      <c r="IAI26" s="101"/>
      <c r="IAJ26" s="101"/>
      <c r="IAK26" s="101"/>
      <c r="IAL26" s="101"/>
      <c r="IAM26" s="101"/>
      <c r="IAN26" s="101"/>
      <c r="IAO26" s="101"/>
      <c r="IAP26" s="101"/>
      <c r="IAQ26" s="101"/>
      <c r="IAR26" s="101"/>
      <c r="IAS26" s="101"/>
      <c r="IAT26" s="101"/>
      <c r="IAU26" s="101"/>
      <c r="IAV26" s="101"/>
      <c r="IAW26" s="101"/>
      <c r="IAX26" s="101"/>
      <c r="IAY26" s="101"/>
      <c r="IAZ26" s="101"/>
      <c r="IBA26" s="101"/>
      <c r="IBB26" s="101"/>
      <c r="IBC26" s="101"/>
      <c r="IBD26" s="101"/>
      <c r="IBE26" s="101"/>
      <c r="IBF26" s="101"/>
      <c r="IBG26" s="101"/>
      <c r="IBH26" s="101"/>
      <c r="IBI26" s="101"/>
      <c r="IBJ26" s="101"/>
      <c r="IBK26" s="101"/>
      <c r="IBL26" s="101"/>
      <c r="IBM26" s="101"/>
      <c r="IBN26" s="101"/>
      <c r="IBO26" s="101"/>
      <c r="IBP26" s="101"/>
      <c r="IBQ26" s="101"/>
      <c r="IBR26" s="101"/>
      <c r="IBS26" s="101"/>
      <c r="IBT26" s="101"/>
      <c r="IBU26" s="101"/>
      <c r="IBV26" s="101"/>
      <c r="IBW26" s="101"/>
      <c r="IBX26" s="101"/>
      <c r="IBY26" s="101"/>
      <c r="IBZ26" s="101"/>
      <c r="ICA26" s="101"/>
      <c r="ICB26" s="101"/>
      <c r="ICC26" s="101"/>
      <c r="ICD26" s="101"/>
      <c r="ICE26" s="101"/>
      <c r="ICF26" s="101"/>
      <c r="ICG26" s="101"/>
      <c r="ICH26" s="101"/>
      <c r="ICI26" s="101"/>
      <c r="ICJ26" s="101"/>
      <c r="ICK26" s="101"/>
      <c r="ICL26" s="101"/>
      <c r="ICM26" s="101"/>
      <c r="ICN26" s="101"/>
      <c r="ICO26" s="101"/>
      <c r="ICP26" s="101"/>
      <c r="ICQ26" s="101"/>
      <c r="ICR26" s="101"/>
      <c r="ICS26" s="101"/>
      <c r="ICT26" s="101"/>
      <c r="ICU26" s="101"/>
      <c r="ICV26" s="101"/>
      <c r="ICW26" s="101"/>
      <c r="ICX26" s="101"/>
      <c r="ICY26" s="101"/>
      <c r="ICZ26" s="101"/>
      <c r="IDA26" s="101"/>
      <c r="IDB26" s="101"/>
      <c r="IDC26" s="101"/>
      <c r="IDD26" s="101"/>
      <c r="IDE26" s="101"/>
      <c r="IDF26" s="101"/>
      <c r="IDG26" s="101"/>
      <c r="IDH26" s="101"/>
      <c r="IDI26" s="101"/>
      <c r="IDJ26" s="101"/>
      <c r="IDK26" s="101"/>
      <c r="IDL26" s="101"/>
      <c r="IDM26" s="101"/>
      <c r="IDN26" s="101"/>
      <c r="IDO26" s="101"/>
      <c r="IDP26" s="101"/>
      <c r="IDQ26" s="101"/>
      <c r="IDR26" s="101"/>
      <c r="IDS26" s="101"/>
      <c r="IDT26" s="101"/>
      <c r="IDU26" s="101"/>
      <c r="IDV26" s="101"/>
      <c r="IDW26" s="101"/>
      <c r="IDX26" s="101"/>
      <c r="IDY26" s="101"/>
      <c r="IDZ26" s="101"/>
      <c r="IEA26" s="101"/>
      <c r="IEB26" s="101"/>
      <c r="IEC26" s="101"/>
      <c r="IED26" s="101"/>
      <c r="IEE26" s="101"/>
      <c r="IEF26" s="101"/>
      <c r="IEG26" s="101"/>
      <c r="IEH26" s="101"/>
      <c r="IEI26" s="101"/>
      <c r="IEJ26" s="101"/>
      <c r="IEK26" s="101"/>
      <c r="IEL26" s="101"/>
      <c r="IEM26" s="101"/>
      <c r="IEN26" s="101"/>
      <c r="IEO26" s="101"/>
      <c r="IEP26" s="101"/>
      <c r="IEQ26" s="101"/>
      <c r="IER26" s="101"/>
      <c r="IES26" s="101"/>
      <c r="IET26" s="101"/>
      <c r="IEU26" s="101"/>
      <c r="IEV26" s="101"/>
      <c r="IEW26" s="101"/>
      <c r="IEX26" s="101"/>
      <c r="IEY26" s="101"/>
      <c r="IEZ26" s="101"/>
      <c r="IFA26" s="101"/>
      <c r="IFB26" s="101"/>
      <c r="IFC26" s="101"/>
      <c r="IFD26" s="101"/>
      <c r="IFE26" s="101"/>
      <c r="IFF26" s="101"/>
      <c r="IFG26" s="101"/>
      <c r="IFH26" s="101"/>
      <c r="IFI26" s="101"/>
      <c r="IFJ26" s="101"/>
      <c r="IFK26" s="101"/>
      <c r="IFL26" s="101"/>
      <c r="IFM26" s="101"/>
      <c r="IFN26" s="101"/>
      <c r="IFO26" s="101"/>
      <c r="IFP26" s="101"/>
      <c r="IFQ26" s="101"/>
      <c r="IFR26" s="101"/>
      <c r="IFS26" s="101"/>
      <c r="IFT26" s="101"/>
      <c r="IFU26" s="101"/>
      <c r="IFV26" s="101"/>
      <c r="IFW26" s="101"/>
      <c r="IFX26" s="101"/>
      <c r="IFY26" s="101"/>
      <c r="IFZ26" s="101"/>
      <c r="IGA26" s="101"/>
      <c r="IGB26" s="101"/>
      <c r="IGC26" s="101"/>
      <c r="IGD26" s="101"/>
      <c r="IGE26" s="101"/>
      <c r="IGF26" s="101"/>
      <c r="IGG26" s="101"/>
      <c r="IGH26" s="101"/>
      <c r="IGI26" s="101"/>
      <c r="IGJ26" s="101"/>
      <c r="IGK26" s="101"/>
      <c r="IGL26" s="101"/>
      <c r="IGM26" s="101"/>
      <c r="IGN26" s="101"/>
      <c r="IGO26" s="101"/>
      <c r="IGP26" s="101"/>
      <c r="IGQ26" s="101"/>
      <c r="IGR26" s="101"/>
      <c r="IGS26" s="101"/>
      <c r="IGT26" s="101"/>
      <c r="IGU26" s="101"/>
      <c r="IGV26" s="101"/>
      <c r="IGW26" s="101"/>
      <c r="IGX26" s="101"/>
      <c r="IGY26" s="101"/>
      <c r="IGZ26" s="101"/>
      <c r="IHA26" s="101"/>
      <c r="IHB26" s="101"/>
      <c r="IHC26" s="101"/>
      <c r="IHD26" s="101"/>
      <c r="IHE26" s="101"/>
      <c r="IHF26" s="101"/>
      <c r="IHG26" s="101"/>
      <c r="IHH26" s="101"/>
      <c r="IHI26" s="101"/>
      <c r="IHJ26" s="101"/>
      <c r="IHK26" s="101"/>
      <c r="IHL26" s="101"/>
      <c r="IHM26" s="101"/>
      <c r="IHN26" s="101"/>
      <c r="IHO26" s="101"/>
      <c r="IHP26" s="101"/>
      <c r="IHQ26" s="101"/>
      <c r="IHR26" s="101"/>
      <c r="IHS26" s="101"/>
      <c r="IHT26" s="101"/>
      <c r="IHU26" s="101"/>
      <c r="IHV26" s="101"/>
      <c r="IHW26" s="101"/>
      <c r="IHX26" s="101"/>
      <c r="IHY26" s="101"/>
      <c r="IHZ26" s="101"/>
      <c r="IIA26" s="101"/>
      <c r="IIB26" s="101"/>
      <c r="IIC26" s="101"/>
      <c r="IID26" s="101"/>
      <c r="IIE26" s="101"/>
      <c r="IIF26" s="101"/>
      <c r="IIG26" s="101"/>
      <c r="IIH26" s="101"/>
      <c r="III26" s="101"/>
      <c r="IIJ26" s="101"/>
      <c r="IIK26" s="101"/>
      <c r="IIL26" s="101"/>
      <c r="IIM26" s="101"/>
      <c r="IIN26" s="101"/>
      <c r="IIO26" s="101"/>
      <c r="IIP26" s="101"/>
      <c r="IIQ26" s="101"/>
      <c r="IIR26" s="101"/>
      <c r="IIS26" s="101"/>
      <c r="IIT26" s="101"/>
      <c r="IIU26" s="101"/>
      <c r="IIV26" s="101"/>
      <c r="IIW26" s="101"/>
      <c r="IIX26" s="101"/>
      <c r="IIY26" s="101"/>
      <c r="IIZ26" s="101"/>
      <c r="IJA26" s="101"/>
      <c r="IJB26" s="101"/>
      <c r="IJC26" s="101"/>
      <c r="IJD26" s="101"/>
      <c r="IJE26" s="101"/>
      <c r="IJF26" s="101"/>
      <c r="IJG26" s="101"/>
      <c r="IJH26" s="101"/>
      <c r="IJI26" s="101"/>
      <c r="IJJ26" s="101"/>
      <c r="IJK26" s="101"/>
      <c r="IJL26" s="101"/>
      <c r="IJM26" s="101"/>
      <c r="IJN26" s="101"/>
      <c r="IJO26" s="101"/>
      <c r="IJP26" s="101"/>
      <c r="IJQ26" s="101"/>
      <c r="IJR26" s="101"/>
      <c r="IJS26" s="101"/>
      <c r="IJT26" s="101"/>
      <c r="IJU26" s="101"/>
      <c r="IJV26" s="101"/>
      <c r="IJW26" s="101"/>
      <c r="IJX26" s="101"/>
      <c r="IJY26" s="101"/>
      <c r="IJZ26" s="101"/>
      <c r="IKA26" s="101"/>
      <c r="IKB26" s="101"/>
      <c r="IKC26" s="101"/>
      <c r="IKD26" s="101"/>
      <c r="IKE26" s="101"/>
      <c r="IKF26" s="101"/>
      <c r="IKG26" s="101"/>
      <c r="IKH26" s="101"/>
      <c r="IKI26" s="101"/>
      <c r="IKJ26" s="101"/>
      <c r="IKK26" s="101"/>
      <c r="IKL26" s="101"/>
      <c r="IKM26" s="101"/>
      <c r="IKN26" s="101"/>
      <c r="IKO26" s="101"/>
      <c r="IKP26" s="101"/>
      <c r="IKQ26" s="101"/>
      <c r="IKR26" s="101"/>
      <c r="IKS26" s="101"/>
      <c r="IKT26" s="101"/>
      <c r="IKU26" s="101"/>
      <c r="IKV26" s="101"/>
      <c r="IKW26" s="101"/>
      <c r="IKX26" s="101"/>
      <c r="IKY26" s="101"/>
      <c r="IKZ26" s="101"/>
      <c r="ILA26" s="101"/>
      <c r="ILB26" s="101"/>
      <c r="ILC26" s="101"/>
      <c r="ILD26" s="101"/>
      <c r="ILE26" s="101"/>
      <c r="ILF26" s="101"/>
      <c r="ILG26" s="101"/>
      <c r="ILH26" s="101"/>
      <c r="ILI26" s="101"/>
      <c r="ILJ26" s="101"/>
      <c r="ILK26" s="101"/>
      <c r="ILL26" s="101"/>
      <c r="ILM26" s="101"/>
      <c r="ILN26" s="101"/>
      <c r="ILO26" s="101"/>
      <c r="ILP26" s="101"/>
      <c r="ILQ26" s="101"/>
      <c r="ILR26" s="101"/>
      <c r="ILS26" s="101"/>
      <c r="ILT26" s="101"/>
      <c r="ILU26" s="101"/>
      <c r="ILV26" s="101"/>
      <c r="ILW26" s="101"/>
      <c r="ILX26" s="101"/>
      <c r="ILY26" s="101"/>
      <c r="ILZ26" s="101"/>
      <c r="IMA26" s="101"/>
      <c r="IMB26" s="101"/>
      <c r="IMC26" s="101"/>
      <c r="IMD26" s="101"/>
      <c r="IME26" s="101"/>
      <c r="IMF26" s="101"/>
      <c r="IMG26" s="101"/>
      <c r="IMH26" s="101"/>
      <c r="IMI26" s="101"/>
      <c r="IMJ26" s="101"/>
      <c r="IMK26" s="101"/>
      <c r="IML26" s="101"/>
      <c r="IMM26" s="101"/>
      <c r="IMN26" s="101"/>
      <c r="IMO26" s="101"/>
      <c r="IMP26" s="101"/>
      <c r="IMQ26" s="101"/>
      <c r="IMR26" s="101"/>
      <c r="IMS26" s="101"/>
      <c r="IMT26" s="101"/>
      <c r="IMU26" s="101"/>
      <c r="IMV26" s="101"/>
      <c r="IMW26" s="101"/>
      <c r="IMX26" s="101"/>
      <c r="IMY26" s="101"/>
      <c r="IMZ26" s="101"/>
      <c r="INA26" s="101"/>
      <c r="INB26" s="101"/>
      <c r="INC26" s="101"/>
      <c r="IND26" s="101"/>
      <c r="INE26" s="101"/>
      <c r="INF26" s="101"/>
      <c r="ING26" s="101"/>
      <c r="INH26" s="101"/>
      <c r="INI26" s="101"/>
      <c r="INJ26" s="101"/>
      <c r="INK26" s="101"/>
      <c r="INL26" s="101"/>
      <c r="INM26" s="101"/>
      <c r="INN26" s="101"/>
      <c r="INO26" s="101"/>
      <c r="INP26" s="101"/>
      <c r="INQ26" s="101"/>
      <c r="INR26" s="101"/>
      <c r="INS26" s="101"/>
      <c r="INT26" s="101"/>
      <c r="INU26" s="101"/>
      <c r="INV26" s="101"/>
      <c r="INW26" s="101"/>
      <c r="INX26" s="101"/>
      <c r="INY26" s="101"/>
      <c r="INZ26" s="101"/>
      <c r="IOA26" s="101"/>
      <c r="IOB26" s="101"/>
      <c r="IOC26" s="101"/>
      <c r="IOD26" s="101"/>
      <c r="IOE26" s="101"/>
      <c r="IOF26" s="101"/>
      <c r="IOG26" s="101"/>
      <c r="IOH26" s="101"/>
      <c r="IOI26" s="101"/>
      <c r="IOJ26" s="101"/>
      <c r="IOK26" s="101"/>
      <c r="IOL26" s="101"/>
      <c r="IOM26" s="101"/>
      <c r="ION26" s="101"/>
      <c r="IOO26" s="101"/>
      <c r="IOP26" s="101"/>
      <c r="IOQ26" s="101"/>
      <c r="IOR26" s="101"/>
      <c r="IOS26" s="101"/>
      <c r="IOT26" s="101"/>
      <c r="IOU26" s="101"/>
      <c r="IOV26" s="101"/>
      <c r="IOW26" s="101"/>
      <c r="IOX26" s="101"/>
      <c r="IOY26" s="101"/>
      <c r="IOZ26" s="101"/>
      <c r="IPA26" s="101"/>
      <c r="IPB26" s="101"/>
      <c r="IPC26" s="101"/>
      <c r="IPD26" s="101"/>
      <c r="IPE26" s="101"/>
      <c r="IPF26" s="101"/>
      <c r="IPG26" s="101"/>
      <c r="IPH26" s="101"/>
      <c r="IPI26" s="101"/>
      <c r="IPJ26" s="101"/>
      <c r="IPK26" s="101"/>
      <c r="IPL26" s="101"/>
      <c r="IPM26" s="101"/>
      <c r="IPN26" s="101"/>
      <c r="IPO26" s="101"/>
      <c r="IPP26" s="101"/>
      <c r="IPQ26" s="101"/>
      <c r="IPR26" s="101"/>
      <c r="IPS26" s="101"/>
      <c r="IPT26" s="101"/>
      <c r="IPU26" s="101"/>
      <c r="IPV26" s="101"/>
      <c r="IPW26" s="101"/>
      <c r="IPX26" s="101"/>
      <c r="IPY26" s="101"/>
      <c r="IPZ26" s="101"/>
      <c r="IQA26" s="101"/>
      <c r="IQB26" s="101"/>
      <c r="IQC26" s="101"/>
      <c r="IQD26" s="101"/>
      <c r="IQE26" s="101"/>
      <c r="IQF26" s="101"/>
      <c r="IQG26" s="101"/>
      <c r="IQH26" s="101"/>
      <c r="IQI26" s="101"/>
      <c r="IQJ26" s="101"/>
      <c r="IQK26" s="101"/>
      <c r="IQL26" s="101"/>
      <c r="IQM26" s="101"/>
      <c r="IQN26" s="101"/>
      <c r="IQO26" s="101"/>
      <c r="IQP26" s="101"/>
      <c r="IQQ26" s="101"/>
      <c r="IQR26" s="101"/>
      <c r="IQS26" s="101"/>
      <c r="IQT26" s="101"/>
      <c r="IQU26" s="101"/>
      <c r="IQV26" s="101"/>
      <c r="IQW26" s="101"/>
      <c r="IQX26" s="101"/>
      <c r="IQY26" s="101"/>
      <c r="IQZ26" s="101"/>
      <c r="IRA26" s="101"/>
      <c r="IRB26" s="101"/>
      <c r="IRC26" s="101"/>
      <c r="IRD26" s="101"/>
      <c r="IRE26" s="101"/>
      <c r="IRF26" s="101"/>
      <c r="IRG26" s="101"/>
      <c r="IRH26" s="101"/>
      <c r="IRI26" s="101"/>
      <c r="IRJ26" s="101"/>
      <c r="IRK26" s="101"/>
      <c r="IRL26" s="101"/>
      <c r="IRM26" s="101"/>
      <c r="IRN26" s="101"/>
      <c r="IRO26" s="101"/>
      <c r="IRP26" s="101"/>
      <c r="IRQ26" s="101"/>
      <c r="IRR26" s="101"/>
      <c r="IRS26" s="101"/>
      <c r="IRT26" s="101"/>
      <c r="IRU26" s="101"/>
      <c r="IRV26" s="101"/>
      <c r="IRW26" s="101"/>
      <c r="IRX26" s="101"/>
      <c r="IRY26" s="101"/>
      <c r="IRZ26" s="101"/>
      <c r="ISA26" s="101"/>
      <c r="ISB26" s="101"/>
      <c r="ISC26" s="101"/>
      <c r="ISD26" s="101"/>
      <c r="ISE26" s="101"/>
      <c r="ISF26" s="101"/>
      <c r="ISG26" s="101"/>
      <c r="ISH26" s="101"/>
      <c r="ISI26" s="101"/>
      <c r="ISJ26" s="101"/>
      <c r="ISK26" s="101"/>
      <c r="ISL26" s="101"/>
      <c r="ISM26" s="101"/>
      <c r="ISN26" s="101"/>
      <c r="ISO26" s="101"/>
      <c r="ISP26" s="101"/>
      <c r="ISQ26" s="101"/>
      <c r="ISR26" s="101"/>
      <c r="ISS26" s="101"/>
      <c r="IST26" s="101"/>
      <c r="ISU26" s="101"/>
      <c r="ISV26" s="101"/>
      <c r="ISW26" s="101"/>
      <c r="ISX26" s="101"/>
      <c r="ISY26" s="101"/>
      <c r="ISZ26" s="101"/>
      <c r="ITA26" s="101"/>
      <c r="ITB26" s="101"/>
      <c r="ITC26" s="101"/>
      <c r="ITD26" s="101"/>
      <c r="ITE26" s="101"/>
      <c r="ITF26" s="101"/>
      <c r="ITG26" s="101"/>
      <c r="ITH26" s="101"/>
      <c r="ITI26" s="101"/>
      <c r="ITJ26" s="101"/>
      <c r="ITK26" s="101"/>
      <c r="ITL26" s="101"/>
      <c r="ITM26" s="101"/>
      <c r="ITN26" s="101"/>
      <c r="ITO26" s="101"/>
      <c r="ITP26" s="101"/>
      <c r="ITQ26" s="101"/>
      <c r="ITR26" s="101"/>
      <c r="ITS26" s="101"/>
      <c r="ITT26" s="101"/>
      <c r="ITU26" s="101"/>
      <c r="ITV26" s="101"/>
      <c r="ITW26" s="101"/>
      <c r="ITX26" s="101"/>
      <c r="ITY26" s="101"/>
      <c r="ITZ26" s="101"/>
      <c r="IUA26" s="101"/>
      <c r="IUB26" s="101"/>
      <c r="IUC26" s="101"/>
      <c r="IUD26" s="101"/>
      <c r="IUE26" s="101"/>
      <c r="IUF26" s="101"/>
      <c r="IUG26" s="101"/>
      <c r="IUH26" s="101"/>
      <c r="IUI26" s="101"/>
      <c r="IUJ26" s="101"/>
      <c r="IUK26" s="101"/>
      <c r="IUL26" s="101"/>
      <c r="IUM26" s="101"/>
      <c r="IUN26" s="101"/>
      <c r="IUO26" s="101"/>
      <c r="IUP26" s="101"/>
      <c r="IUQ26" s="101"/>
      <c r="IUR26" s="101"/>
      <c r="IUS26" s="101"/>
      <c r="IUT26" s="101"/>
      <c r="IUU26" s="101"/>
      <c r="IUV26" s="101"/>
      <c r="IUW26" s="101"/>
      <c r="IUX26" s="101"/>
      <c r="IUY26" s="101"/>
      <c r="IUZ26" s="101"/>
      <c r="IVA26" s="101"/>
      <c r="IVB26" s="101"/>
      <c r="IVC26" s="101"/>
      <c r="IVD26" s="101"/>
      <c r="IVE26" s="101"/>
      <c r="IVF26" s="101"/>
      <c r="IVG26" s="101"/>
      <c r="IVH26" s="101"/>
      <c r="IVI26" s="101"/>
      <c r="IVJ26" s="101"/>
      <c r="IVK26" s="101"/>
      <c r="IVL26" s="101"/>
      <c r="IVM26" s="101"/>
      <c r="IVN26" s="101"/>
      <c r="IVO26" s="101"/>
      <c r="IVP26" s="101"/>
      <c r="IVQ26" s="101"/>
      <c r="IVR26" s="101"/>
      <c r="IVS26" s="101"/>
      <c r="IVT26" s="101"/>
      <c r="IVU26" s="101"/>
      <c r="IVV26" s="101"/>
      <c r="IVW26" s="101"/>
      <c r="IVX26" s="101"/>
      <c r="IVY26" s="101"/>
      <c r="IVZ26" s="101"/>
      <c r="IWA26" s="101"/>
      <c r="IWB26" s="101"/>
      <c r="IWC26" s="101"/>
      <c r="IWD26" s="101"/>
      <c r="IWE26" s="101"/>
      <c r="IWF26" s="101"/>
      <c r="IWG26" s="101"/>
      <c r="IWH26" s="101"/>
      <c r="IWI26" s="101"/>
      <c r="IWJ26" s="101"/>
      <c r="IWK26" s="101"/>
      <c r="IWL26" s="101"/>
      <c r="IWM26" s="101"/>
      <c r="IWN26" s="101"/>
      <c r="IWO26" s="101"/>
      <c r="IWP26" s="101"/>
      <c r="IWQ26" s="101"/>
      <c r="IWR26" s="101"/>
      <c r="IWS26" s="101"/>
      <c r="IWT26" s="101"/>
      <c r="IWU26" s="101"/>
      <c r="IWV26" s="101"/>
      <c r="IWW26" s="101"/>
      <c r="IWX26" s="101"/>
      <c r="IWY26" s="101"/>
      <c r="IWZ26" s="101"/>
      <c r="IXA26" s="101"/>
      <c r="IXB26" s="101"/>
      <c r="IXC26" s="101"/>
      <c r="IXD26" s="101"/>
      <c r="IXE26" s="101"/>
      <c r="IXF26" s="101"/>
      <c r="IXG26" s="101"/>
      <c r="IXH26" s="101"/>
      <c r="IXI26" s="101"/>
      <c r="IXJ26" s="101"/>
      <c r="IXK26" s="101"/>
      <c r="IXL26" s="101"/>
      <c r="IXM26" s="101"/>
      <c r="IXN26" s="101"/>
      <c r="IXO26" s="101"/>
      <c r="IXP26" s="101"/>
      <c r="IXQ26" s="101"/>
      <c r="IXR26" s="101"/>
      <c r="IXS26" s="101"/>
      <c r="IXT26" s="101"/>
      <c r="IXU26" s="101"/>
      <c r="IXV26" s="101"/>
      <c r="IXW26" s="101"/>
      <c r="IXX26" s="101"/>
      <c r="IXY26" s="101"/>
      <c r="IXZ26" s="101"/>
      <c r="IYA26" s="101"/>
      <c r="IYB26" s="101"/>
      <c r="IYC26" s="101"/>
      <c r="IYD26" s="101"/>
      <c r="IYE26" s="101"/>
      <c r="IYF26" s="101"/>
      <c r="IYG26" s="101"/>
      <c r="IYH26" s="101"/>
      <c r="IYI26" s="101"/>
      <c r="IYJ26" s="101"/>
      <c r="IYK26" s="101"/>
      <c r="IYL26" s="101"/>
      <c r="IYM26" s="101"/>
      <c r="IYN26" s="101"/>
      <c r="IYO26" s="101"/>
      <c r="IYP26" s="101"/>
      <c r="IYQ26" s="101"/>
      <c r="IYR26" s="101"/>
      <c r="IYS26" s="101"/>
      <c r="IYT26" s="101"/>
      <c r="IYU26" s="101"/>
      <c r="IYV26" s="101"/>
      <c r="IYW26" s="101"/>
      <c r="IYX26" s="101"/>
      <c r="IYY26" s="101"/>
      <c r="IYZ26" s="101"/>
      <c r="IZA26" s="101"/>
      <c r="IZB26" s="101"/>
      <c r="IZC26" s="101"/>
      <c r="IZD26" s="101"/>
      <c r="IZE26" s="101"/>
      <c r="IZF26" s="101"/>
      <c r="IZG26" s="101"/>
      <c r="IZH26" s="101"/>
      <c r="IZI26" s="101"/>
      <c r="IZJ26" s="101"/>
      <c r="IZK26" s="101"/>
      <c r="IZL26" s="101"/>
      <c r="IZM26" s="101"/>
      <c r="IZN26" s="101"/>
      <c r="IZO26" s="101"/>
      <c r="IZP26" s="101"/>
      <c r="IZQ26" s="101"/>
      <c r="IZR26" s="101"/>
      <c r="IZS26" s="101"/>
      <c r="IZT26" s="101"/>
      <c r="IZU26" s="101"/>
      <c r="IZV26" s="101"/>
      <c r="IZW26" s="101"/>
      <c r="IZX26" s="101"/>
      <c r="IZY26" s="101"/>
      <c r="IZZ26" s="101"/>
      <c r="JAA26" s="101"/>
      <c r="JAB26" s="101"/>
      <c r="JAC26" s="101"/>
      <c r="JAD26" s="101"/>
      <c r="JAE26" s="101"/>
      <c r="JAF26" s="101"/>
      <c r="JAG26" s="101"/>
      <c r="JAH26" s="101"/>
      <c r="JAI26" s="101"/>
      <c r="JAJ26" s="101"/>
      <c r="JAK26" s="101"/>
      <c r="JAL26" s="101"/>
      <c r="JAM26" s="101"/>
      <c r="JAN26" s="101"/>
      <c r="JAO26" s="101"/>
      <c r="JAP26" s="101"/>
      <c r="JAQ26" s="101"/>
      <c r="JAR26" s="101"/>
      <c r="JAS26" s="101"/>
      <c r="JAT26" s="101"/>
      <c r="JAU26" s="101"/>
      <c r="JAV26" s="101"/>
      <c r="JAW26" s="101"/>
      <c r="JAX26" s="101"/>
      <c r="JAY26" s="101"/>
      <c r="JAZ26" s="101"/>
      <c r="JBA26" s="101"/>
      <c r="JBB26" s="101"/>
      <c r="JBC26" s="101"/>
      <c r="JBD26" s="101"/>
      <c r="JBE26" s="101"/>
      <c r="JBF26" s="101"/>
      <c r="JBG26" s="101"/>
      <c r="JBH26" s="101"/>
      <c r="JBI26" s="101"/>
      <c r="JBJ26" s="101"/>
      <c r="JBK26" s="101"/>
      <c r="JBL26" s="101"/>
      <c r="JBM26" s="101"/>
      <c r="JBN26" s="101"/>
      <c r="JBO26" s="101"/>
      <c r="JBP26" s="101"/>
      <c r="JBQ26" s="101"/>
      <c r="JBR26" s="101"/>
      <c r="JBS26" s="101"/>
      <c r="JBT26" s="101"/>
      <c r="JBU26" s="101"/>
      <c r="JBV26" s="101"/>
      <c r="JBW26" s="101"/>
      <c r="JBX26" s="101"/>
      <c r="JBY26" s="101"/>
      <c r="JBZ26" s="101"/>
      <c r="JCA26" s="101"/>
      <c r="JCB26" s="101"/>
      <c r="JCC26" s="101"/>
      <c r="JCD26" s="101"/>
      <c r="JCE26" s="101"/>
      <c r="JCF26" s="101"/>
      <c r="JCG26" s="101"/>
      <c r="JCH26" s="101"/>
      <c r="JCI26" s="101"/>
      <c r="JCJ26" s="101"/>
      <c r="JCK26" s="101"/>
      <c r="JCL26" s="101"/>
      <c r="JCM26" s="101"/>
      <c r="JCN26" s="101"/>
      <c r="JCO26" s="101"/>
      <c r="JCP26" s="101"/>
      <c r="JCQ26" s="101"/>
      <c r="JCR26" s="101"/>
      <c r="JCS26" s="101"/>
      <c r="JCT26" s="101"/>
      <c r="JCU26" s="101"/>
      <c r="JCV26" s="101"/>
      <c r="JCW26" s="101"/>
      <c r="JCX26" s="101"/>
      <c r="JCY26" s="101"/>
      <c r="JCZ26" s="101"/>
      <c r="JDA26" s="101"/>
      <c r="JDB26" s="101"/>
      <c r="JDC26" s="101"/>
      <c r="JDD26" s="101"/>
      <c r="JDE26" s="101"/>
      <c r="JDF26" s="101"/>
      <c r="JDG26" s="101"/>
      <c r="JDH26" s="101"/>
      <c r="JDI26" s="101"/>
      <c r="JDJ26" s="101"/>
      <c r="JDK26" s="101"/>
      <c r="JDL26" s="101"/>
      <c r="JDM26" s="101"/>
      <c r="JDN26" s="101"/>
      <c r="JDO26" s="101"/>
      <c r="JDP26" s="101"/>
      <c r="JDQ26" s="101"/>
      <c r="JDR26" s="101"/>
      <c r="JDS26" s="101"/>
      <c r="JDT26" s="101"/>
      <c r="JDU26" s="101"/>
      <c r="JDV26" s="101"/>
      <c r="JDW26" s="101"/>
      <c r="JDX26" s="101"/>
      <c r="JDY26" s="101"/>
      <c r="JDZ26" s="101"/>
      <c r="JEA26" s="101"/>
      <c r="JEB26" s="101"/>
      <c r="JEC26" s="101"/>
      <c r="JED26" s="101"/>
      <c r="JEE26" s="101"/>
      <c r="JEF26" s="101"/>
      <c r="JEG26" s="101"/>
      <c r="JEH26" s="101"/>
      <c r="JEI26" s="101"/>
      <c r="JEJ26" s="101"/>
      <c r="JEK26" s="101"/>
      <c r="JEL26" s="101"/>
      <c r="JEM26" s="101"/>
      <c r="JEN26" s="101"/>
      <c r="JEO26" s="101"/>
      <c r="JEP26" s="101"/>
      <c r="JEQ26" s="101"/>
      <c r="JER26" s="101"/>
      <c r="JES26" s="101"/>
      <c r="JET26" s="101"/>
      <c r="JEU26" s="101"/>
      <c r="JEV26" s="101"/>
      <c r="JEW26" s="101"/>
      <c r="JEX26" s="101"/>
      <c r="JEY26" s="101"/>
      <c r="JEZ26" s="101"/>
      <c r="JFA26" s="101"/>
      <c r="JFB26" s="101"/>
      <c r="JFC26" s="101"/>
      <c r="JFD26" s="101"/>
      <c r="JFE26" s="101"/>
      <c r="JFF26" s="101"/>
      <c r="JFG26" s="101"/>
      <c r="JFH26" s="101"/>
      <c r="JFI26" s="101"/>
      <c r="JFJ26" s="101"/>
      <c r="JFK26" s="101"/>
      <c r="JFL26" s="101"/>
      <c r="JFM26" s="101"/>
      <c r="JFN26" s="101"/>
      <c r="JFO26" s="101"/>
      <c r="JFP26" s="101"/>
      <c r="JFQ26" s="101"/>
      <c r="JFR26" s="101"/>
      <c r="JFS26" s="101"/>
      <c r="JFT26" s="101"/>
      <c r="JFU26" s="101"/>
      <c r="JFV26" s="101"/>
      <c r="JFW26" s="101"/>
      <c r="JFX26" s="101"/>
      <c r="JFY26" s="101"/>
      <c r="JFZ26" s="101"/>
      <c r="JGA26" s="101"/>
      <c r="JGB26" s="101"/>
      <c r="JGC26" s="101"/>
      <c r="JGD26" s="101"/>
      <c r="JGE26" s="101"/>
      <c r="JGF26" s="101"/>
      <c r="JGG26" s="101"/>
      <c r="JGH26" s="101"/>
      <c r="JGI26" s="101"/>
      <c r="JGJ26" s="101"/>
      <c r="JGK26" s="101"/>
      <c r="JGL26" s="101"/>
      <c r="JGM26" s="101"/>
      <c r="JGN26" s="101"/>
      <c r="JGO26" s="101"/>
      <c r="JGP26" s="101"/>
      <c r="JGQ26" s="101"/>
      <c r="JGR26" s="101"/>
      <c r="JGS26" s="101"/>
      <c r="JGT26" s="101"/>
      <c r="JGU26" s="101"/>
      <c r="JGV26" s="101"/>
      <c r="JGW26" s="101"/>
      <c r="JGX26" s="101"/>
      <c r="JGY26" s="101"/>
      <c r="JGZ26" s="101"/>
      <c r="JHA26" s="101"/>
      <c r="JHB26" s="101"/>
      <c r="JHC26" s="101"/>
      <c r="JHD26" s="101"/>
      <c r="JHE26" s="101"/>
      <c r="JHF26" s="101"/>
      <c r="JHG26" s="101"/>
      <c r="JHH26" s="101"/>
      <c r="JHI26" s="101"/>
      <c r="JHJ26" s="101"/>
      <c r="JHK26" s="101"/>
      <c r="JHL26" s="101"/>
      <c r="JHM26" s="101"/>
      <c r="JHN26" s="101"/>
      <c r="JHO26" s="101"/>
      <c r="JHP26" s="101"/>
      <c r="JHQ26" s="101"/>
      <c r="JHR26" s="101"/>
      <c r="JHS26" s="101"/>
      <c r="JHT26" s="101"/>
      <c r="JHU26" s="101"/>
      <c r="JHV26" s="101"/>
      <c r="JHW26" s="101"/>
      <c r="JHX26" s="101"/>
      <c r="JHY26" s="101"/>
      <c r="JHZ26" s="101"/>
      <c r="JIA26" s="101"/>
      <c r="JIB26" s="101"/>
      <c r="JIC26" s="101"/>
      <c r="JID26" s="101"/>
      <c r="JIE26" s="101"/>
      <c r="JIF26" s="101"/>
      <c r="JIG26" s="101"/>
      <c r="JIH26" s="101"/>
      <c r="JII26" s="101"/>
      <c r="JIJ26" s="101"/>
      <c r="JIK26" s="101"/>
      <c r="JIL26" s="101"/>
      <c r="JIM26" s="101"/>
      <c r="JIN26" s="101"/>
      <c r="JIO26" s="101"/>
      <c r="JIP26" s="101"/>
      <c r="JIQ26" s="101"/>
      <c r="JIR26" s="101"/>
      <c r="JIS26" s="101"/>
      <c r="JIT26" s="101"/>
      <c r="JIU26" s="101"/>
      <c r="JIV26" s="101"/>
      <c r="JIW26" s="101"/>
      <c r="JIX26" s="101"/>
      <c r="JIY26" s="101"/>
      <c r="JIZ26" s="101"/>
      <c r="JJA26" s="101"/>
      <c r="JJB26" s="101"/>
      <c r="JJC26" s="101"/>
      <c r="JJD26" s="101"/>
      <c r="JJE26" s="101"/>
      <c r="JJF26" s="101"/>
      <c r="JJG26" s="101"/>
      <c r="JJH26" s="101"/>
      <c r="JJI26" s="101"/>
      <c r="JJJ26" s="101"/>
      <c r="JJK26" s="101"/>
      <c r="JJL26" s="101"/>
      <c r="JJM26" s="101"/>
      <c r="JJN26" s="101"/>
      <c r="JJO26" s="101"/>
      <c r="JJP26" s="101"/>
      <c r="JJQ26" s="101"/>
      <c r="JJR26" s="101"/>
      <c r="JJS26" s="101"/>
      <c r="JJT26" s="101"/>
      <c r="JJU26" s="101"/>
      <c r="JJV26" s="101"/>
      <c r="JJW26" s="101"/>
      <c r="JJX26" s="101"/>
      <c r="JJY26" s="101"/>
      <c r="JJZ26" s="101"/>
      <c r="JKA26" s="101"/>
      <c r="JKB26" s="101"/>
      <c r="JKC26" s="101"/>
      <c r="JKD26" s="101"/>
      <c r="JKE26" s="101"/>
      <c r="JKF26" s="101"/>
      <c r="JKG26" s="101"/>
      <c r="JKH26" s="101"/>
      <c r="JKI26" s="101"/>
      <c r="JKJ26" s="101"/>
      <c r="JKK26" s="101"/>
      <c r="JKL26" s="101"/>
      <c r="JKM26" s="101"/>
      <c r="JKN26" s="101"/>
      <c r="JKO26" s="101"/>
      <c r="JKP26" s="101"/>
      <c r="JKQ26" s="101"/>
      <c r="JKR26" s="101"/>
      <c r="JKS26" s="101"/>
      <c r="JKT26" s="101"/>
      <c r="JKU26" s="101"/>
      <c r="JKV26" s="101"/>
      <c r="JKW26" s="101"/>
      <c r="JKX26" s="101"/>
      <c r="JKY26" s="101"/>
      <c r="JKZ26" s="101"/>
      <c r="JLA26" s="101"/>
      <c r="JLB26" s="101"/>
      <c r="JLC26" s="101"/>
      <c r="JLD26" s="101"/>
      <c r="JLE26" s="101"/>
      <c r="JLF26" s="101"/>
      <c r="JLG26" s="101"/>
      <c r="JLH26" s="101"/>
      <c r="JLI26" s="101"/>
      <c r="JLJ26" s="101"/>
      <c r="JLK26" s="101"/>
      <c r="JLL26" s="101"/>
      <c r="JLM26" s="101"/>
      <c r="JLN26" s="101"/>
      <c r="JLO26" s="101"/>
      <c r="JLP26" s="101"/>
      <c r="JLQ26" s="101"/>
      <c r="JLR26" s="101"/>
      <c r="JLS26" s="101"/>
      <c r="JLT26" s="101"/>
      <c r="JLU26" s="101"/>
      <c r="JLV26" s="101"/>
      <c r="JLW26" s="101"/>
      <c r="JLX26" s="101"/>
      <c r="JLY26" s="101"/>
      <c r="JLZ26" s="101"/>
      <c r="JMA26" s="101"/>
      <c r="JMB26" s="101"/>
      <c r="JMC26" s="101"/>
      <c r="JMD26" s="101"/>
      <c r="JME26" s="101"/>
      <c r="JMF26" s="101"/>
      <c r="JMG26" s="101"/>
      <c r="JMH26" s="101"/>
      <c r="JMI26" s="101"/>
      <c r="JMJ26" s="101"/>
      <c r="JMK26" s="101"/>
      <c r="JML26" s="101"/>
      <c r="JMM26" s="101"/>
      <c r="JMN26" s="101"/>
      <c r="JMO26" s="101"/>
      <c r="JMP26" s="101"/>
      <c r="JMQ26" s="101"/>
      <c r="JMR26" s="101"/>
      <c r="JMS26" s="101"/>
      <c r="JMT26" s="101"/>
      <c r="JMU26" s="101"/>
      <c r="JMV26" s="101"/>
      <c r="JMW26" s="101"/>
      <c r="JMX26" s="101"/>
      <c r="JMY26" s="101"/>
      <c r="JMZ26" s="101"/>
      <c r="JNA26" s="101"/>
      <c r="JNB26" s="101"/>
      <c r="JNC26" s="101"/>
      <c r="JND26" s="101"/>
      <c r="JNE26" s="101"/>
      <c r="JNF26" s="101"/>
      <c r="JNG26" s="101"/>
      <c r="JNH26" s="101"/>
      <c r="JNI26" s="101"/>
      <c r="JNJ26" s="101"/>
      <c r="JNK26" s="101"/>
      <c r="JNL26" s="101"/>
      <c r="JNM26" s="101"/>
      <c r="JNN26" s="101"/>
      <c r="JNO26" s="101"/>
      <c r="JNP26" s="101"/>
      <c r="JNQ26" s="101"/>
      <c r="JNR26" s="101"/>
      <c r="JNS26" s="101"/>
      <c r="JNT26" s="101"/>
      <c r="JNU26" s="101"/>
      <c r="JNV26" s="101"/>
      <c r="JNW26" s="101"/>
      <c r="JNX26" s="101"/>
      <c r="JNY26" s="101"/>
      <c r="JNZ26" s="101"/>
      <c r="JOA26" s="101"/>
      <c r="JOB26" s="101"/>
      <c r="JOC26" s="101"/>
      <c r="JOD26" s="101"/>
      <c r="JOE26" s="101"/>
      <c r="JOF26" s="101"/>
      <c r="JOG26" s="101"/>
      <c r="JOH26" s="101"/>
      <c r="JOI26" s="101"/>
      <c r="JOJ26" s="101"/>
      <c r="JOK26" s="101"/>
      <c r="JOL26" s="101"/>
      <c r="JOM26" s="101"/>
      <c r="JON26" s="101"/>
      <c r="JOO26" s="101"/>
      <c r="JOP26" s="101"/>
      <c r="JOQ26" s="101"/>
      <c r="JOR26" s="101"/>
      <c r="JOS26" s="101"/>
      <c r="JOT26" s="101"/>
      <c r="JOU26" s="101"/>
      <c r="JOV26" s="101"/>
      <c r="JOW26" s="101"/>
      <c r="JOX26" s="101"/>
      <c r="JOY26" s="101"/>
      <c r="JOZ26" s="101"/>
      <c r="JPA26" s="101"/>
      <c r="JPB26" s="101"/>
      <c r="JPC26" s="101"/>
      <c r="JPD26" s="101"/>
      <c r="JPE26" s="101"/>
      <c r="JPF26" s="101"/>
      <c r="JPG26" s="101"/>
      <c r="JPH26" s="101"/>
      <c r="JPI26" s="101"/>
      <c r="JPJ26" s="101"/>
      <c r="JPK26" s="101"/>
      <c r="JPL26" s="101"/>
      <c r="JPM26" s="101"/>
      <c r="JPN26" s="101"/>
      <c r="JPO26" s="101"/>
      <c r="JPP26" s="101"/>
      <c r="JPQ26" s="101"/>
      <c r="JPR26" s="101"/>
      <c r="JPS26" s="101"/>
      <c r="JPT26" s="101"/>
      <c r="JPU26" s="101"/>
      <c r="JPV26" s="101"/>
      <c r="JPW26" s="101"/>
      <c r="JPX26" s="101"/>
      <c r="JPY26" s="101"/>
      <c r="JPZ26" s="101"/>
      <c r="JQA26" s="101"/>
      <c r="JQB26" s="101"/>
      <c r="JQC26" s="101"/>
      <c r="JQD26" s="101"/>
      <c r="JQE26" s="101"/>
      <c r="JQF26" s="101"/>
      <c r="JQG26" s="101"/>
      <c r="JQH26" s="101"/>
      <c r="JQI26" s="101"/>
      <c r="JQJ26" s="101"/>
      <c r="JQK26" s="101"/>
      <c r="JQL26" s="101"/>
      <c r="JQM26" s="101"/>
      <c r="JQN26" s="101"/>
      <c r="JQO26" s="101"/>
      <c r="JQP26" s="101"/>
      <c r="JQQ26" s="101"/>
      <c r="JQR26" s="101"/>
      <c r="JQS26" s="101"/>
      <c r="JQT26" s="101"/>
      <c r="JQU26" s="101"/>
      <c r="JQV26" s="101"/>
      <c r="JQW26" s="101"/>
      <c r="JQX26" s="101"/>
      <c r="JQY26" s="101"/>
      <c r="JQZ26" s="101"/>
      <c r="JRA26" s="101"/>
      <c r="JRB26" s="101"/>
      <c r="JRC26" s="101"/>
      <c r="JRD26" s="101"/>
      <c r="JRE26" s="101"/>
      <c r="JRF26" s="101"/>
      <c r="JRG26" s="101"/>
      <c r="JRH26" s="101"/>
      <c r="JRI26" s="101"/>
      <c r="JRJ26" s="101"/>
      <c r="JRK26" s="101"/>
      <c r="JRL26" s="101"/>
      <c r="JRM26" s="101"/>
      <c r="JRN26" s="101"/>
      <c r="JRO26" s="101"/>
      <c r="JRP26" s="101"/>
      <c r="JRQ26" s="101"/>
      <c r="JRR26" s="101"/>
      <c r="JRS26" s="101"/>
      <c r="JRT26" s="101"/>
      <c r="JRU26" s="101"/>
      <c r="JRV26" s="101"/>
      <c r="JRW26" s="101"/>
      <c r="JRX26" s="101"/>
      <c r="JRY26" s="101"/>
      <c r="JRZ26" s="101"/>
      <c r="JSA26" s="101"/>
      <c r="JSB26" s="101"/>
      <c r="JSC26" s="101"/>
      <c r="JSD26" s="101"/>
      <c r="JSE26" s="101"/>
      <c r="JSF26" s="101"/>
      <c r="JSG26" s="101"/>
      <c r="JSH26" s="101"/>
      <c r="JSI26" s="101"/>
      <c r="JSJ26" s="101"/>
      <c r="JSK26" s="101"/>
      <c r="JSL26" s="101"/>
      <c r="JSM26" s="101"/>
      <c r="JSN26" s="101"/>
      <c r="JSO26" s="101"/>
      <c r="JSP26" s="101"/>
      <c r="JSQ26" s="101"/>
      <c r="JSR26" s="101"/>
      <c r="JSS26" s="101"/>
      <c r="JST26" s="101"/>
      <c r="JSU26" s="101"/>
      <c r="JSV26" s="101"/>
      <c r="JSW26" s="101"/>
      <c r="JSX26" s="101"/>
      <c r="JSY26" s="101"/>
      <c r="JSZ26" s="101"/>
      <c r="JTA26" s="101"/>
      <c r="JTB26" s="101"/>
      <c r="JTC26" s="101"/>
      <c r="JTD26" s="101"/>
      <c r="JTE26" s="101"/>
      <c r="JTF26" s="101"/>
      <c r="JTG26" s="101"/>
      <c r="JTH26" s="101"/>
      <c r="JTI26" s="101"/>
      <c r="JTJ26" s="101"/>
      <c r="JTK26" s="101"/>
      <c r="JTL26" s="101"/>
      <c r="JTM26" s="101"/>
      <c r="JTN26" s="101"/>
      <c r="JTO26" s="101"/>
      <c r="JTP26" s="101"/>
      <c r="JTQ26" s="101"/>
      <c r="JTR26" s="101"/>
      <c r="JTS26" s="101"/>
      <c r="JTT26" s="101"/>
      <c r="JTU26" s="101"/>
      <c r="JTV26" s="101"/>
      <c r="JTW26" s="101"/>
      <c r="JTX26" s="101"/>
      <c r="JTY26" s="101"/>
      <c r="JTZ26" s="101"/>
      <c r="JUA26" s="101"/>
      <c r="JUB26" s="101"/>
      <c r="JUC26" s="101"/>
      <c r="JUD26" s="101"/>
      <c r="JUE26" s="101"/>
      <c r="JUF26" s="101"/>
      <c r="JUG26" s="101"/>
      <c r="JUH26" s="101"/>
      <c r="JUI26" s="101"/>
      <c r="JUJ26" s="101"/>
      <c r="JUK26" s="101"/>
      <c r="JUL26" s="101"/>
      <c r="JUM26" s="101"/>
      <c r="JUN26" s="101"/>
      <c r="JUO26" s="101"/>
      <c r="JUP26" s="101"/>
      <c r="JUQ26" s="101"/>
      <c r="JUR26" s="101"/>
      <c r="JUS26" s="101"/>
      <c r="JUT26" s="101"/>
      <c r="JUU26" s="101"/>
      <c r="JUV26" s="101"/>
      <c r="JUW26" s="101"/>
      <c r="JUX26" s="101"/>
      <c r="JUY26" s="101"/>
      <c r="JUZ26" s="101"/>
      <c r="JVA26" s="101"/>
      <c r="JVB26" s="101"/>
      <c r="JVC26" s="101"/>
      <c r="JVD26" s="101"/>
      <c r="JVE26" s="101"/>
      <c r="JVF26" s="101"/>
      <c r="JVG26" s="101"/>
      <c r="JVH26" s="101"/>
      <c r="JVI26" s="101"/>
      <c r="JVJ26" s="101"/>
      <c r="JVK26" s="101"/>
      <c r="JVL26" s="101"/>
      <c r="JVM26" s="101"/>
      <c r="JVN26" s="101"/>
      <c r="JVO26" s="101"/>
      <c r="JVP26" s="101"/>
      <c r="JVQ26" s="101"/>
      <c r="JVR26" s="101"/>
      <c r="JVS26" s="101"/>
      <c r="JVT26" s="101"/>
      <c r="JVU26" s="101"/>
      <c r="JVV26" s="101"/>
      <c r="JVW26" s="101"/>
      <c r="JVX26" s="101"/>
      <c r="JVY26" s="101"/>
      <c r="JVZ26" s="101"/>
      <c r="JWA26" s="101"/>
      <c r="JWB26" s="101"/>
      <c r="JWC26" s="101"/>
      <c r="JWD26" s="101"/>
      <c r="JWE26" s="101"/>
      <c r="JWF26" s="101"/>
      <c r="JWG26" s="101"/>
      <c r="JWH26" s="101"/>
      <c r="JWI26" s="101"/>
      <c r="JWJ26" s="101"/>
      <c r="JWK26" s="101"/>
      <c r="JWL26" s="101"/>
      <c r="JWM26" s="101"/>
      <c r="JWN26" s="101"/>
      <c r="JWO26" s="101"/>
      <c r="JWP26" s="101"/>
      <c r="JWQ26" s="101"/>
      <c r="JWR26" s="101"/>
      <c r="JWS26" s="101"/>
      <c r="JWT26" s="101"/>
      <c r="JWU26" s="101"/>
      <c r="JWV26" s="101"/>
      <c r="JWW26" s="101"/>
      <c r="JWX26" s="101"/>
      <c r="JWY26" s="101"/>
      <c r="JWZ26" s="101"/>
      <c r="JXA26" s="101"/>
      <c r="JXB26" s="101"/>
      <c r="JXC26" s="101"/>
      <c r="JXD26" s="101"/>
      <c r="JXE26" s="101"/>
      <c r="JXF26" s="101"/>
      <c r="JXG26" s="101"/>
      <c r="JXH26" s="101"/>
      <c r="JXI26" s="101"/>
      <c r="JXJ26" s="101"/>
      <c r="JXK26" s="101"/>
      <c r="JXL26" s="101"/>
      <c r="JXM26" s="101"/>
      <c r="JXN26" s="101"/>
      <c r="JXO26" s="101"/>
      <c r="JXP26" s="101"/>
      <c r="JXQ26" s="101"/>
      <c r="JXR26" s="101"/>
      <c r="JXS26" s="101"/>
      <c r="JXT26" s="101"/>
      <c r="JXU26" s="101"/>
      <c r="JXV26" s="101"/>
      <c r="JXW26" s="101"/>
      <c r="JXX26" s="101"/>
      <c r="JXY26" s="101"/>
      <c r="JXZ26" s="101"/>
      <c r="JYA26" s="101"/>
      <c r="JYB26" s="101"/>
      <c r="JYC26" s="101"/>
      <c r="JYD26" s="101"/>
      <c r="JYE26" s="101"/>
      <c r="JYF26" s="101"/>
      <c r="JYG26" s="101"/>
      <c r="JYH26" s="101"/>
      <c r="JYI26" s="101"/>
      <c r="JYJ26" s="101"/>
      <c r="JYK26" s="101"/>
      <c r="JYL26" s="101"/>
      <c r="JYM26" s="101"/>
      <c r="JYN26" s="101"/>
      <c r="JYO26" s="101"/>
      <c r="JYP26" s="101"/>
      <c r="JYQ26" s="101"/>
      <c r="JYR26" s="101"/>
      <c r="JYS26" s="101"/>
      <c r="JYT26" s="101"/>
      <c r="JYU26" s="101"/>
      <c r="JYV26" s="101"/>
      <c r="JYW26" s="101"/>
      <c r="JYX26" s="101"/>
      <c r="JYY26" s="101"/>
      <c r="JYZ26" s="101"/>
      <c r="JZA26" s="101"/>
      <c r="JZB26" s="101"/>
      <c r="JZC26" s="101"/>
      <c r="JZD26" s="101"/>
      <c r="JZE26" s="101"/>
      <c r="JZF26" s="101"/>
      <c r="JZG26" s="101"/>
      <c r="JZH26" s="101"/>
      <c r="JZI26" s="101"/>
      <c r="JZJ26" s="101"/>
      <c r="JZK26" s="101"/>
      <c r="JZL26" s="101"/>
      <c r="JZM26" s="101"/>
      <c r="JZN26" s="101"/>
      <c r="JZO26" s="101"/>
      <c r="JZP26" s="101"/>
      <c r="JZQ26" s="101"/>
      <c r="JZR26" s="101"/>
      <c r="JZS26" s="101"/>
      <c r="JZT26" s="101"/>
      <c r="JZU26" s="101"/>
      <c r="JZV26" s="101"/>
      <c r="JZW26" s="101"/>
      <c r="JZX26" s="101"/>
      <c r="JZY26" s="101"/>
      <c r="JZZ26" s="101"/>
      <c r="KAA26" s="101"/>
      <c r="KAB26" s="101"/>
      <c r="KAC26" s="101"/>
      <c r="KAD26" s="101"/>
      <c r="KAE26" s="101"/>
      <c r="KAF26" s="101"/>
      <c r="KAG26" s="101"/>
      <c r="KAH26" s="101"/>
      <c r="KAI26" s="101"/>
      <c r="KAJ26" s="101"/>
      <c r="KAK26" s="101"/>
      <c r="KAL26" s="101"/>
      <c r="KAM26" s="101"/>
      <c r="KAN26" s="101"/>
      <c r="KAO26" s="101"/>
      <c r="KAP26" s="101"/>
      <c r="KAQ26" s="101"/>
      <c r="KAR26" s="101"/>
      <c r="KAS26" s="101"/>
      <c r="KAT26" s="101"/>
      <c r="KAU26" s="101"/>
      <c r="KAV26" s="101"/>
      <c r="KAW26" s="101"/>
      <c r="KAX26" s="101"/>
      <c r="KAY26" s="101"/>
      <c r="KAZ26" s="101"/>
      <c r="KBA26" s="101"/>
      <c r="KBB26" s="101"/>
      <c r="KBC26" s="101"/>
      <c r="KBD26" s="101"/>
      <c r="KBE26" s="101"/>
      <c r="KBF26" s="101"/>
      <c r="KBG26" s="101"/>
      <c r="KBH26" s="101"/>
      <c r="KBI26" s="101"/>
      <c r="KBJ26" s="101"/>
      <c r="KBK26" s="101"/>
      <c r="KBL26" s="101"/>
      <c r="KBM26" s="101"/>
      <c r="KBN26" s="101"/>
      <c r="KBO26" s="101"/>
      <c r="KBP26" s="101"/>
      <c r="KBQ26" s="101"/>
      <c r="KBR26" s="101"/>
      <c r="KBS26" s="101"/>
      <c r="KBT26" s="101"/>
      <c r="KBU26" s="101"/>
      <c r="KBV26" s="101"/>
      <c r="KBW26" s="101"/>
      <c r="KBX26" s="101"/>
      <c r="KBY26" s="101"/>
      <c r="KBZ26" s="101"/>
      <c r="KCA26" s="101"/>
      <c r="KCB26" s="101"/>
      <c r="KCC26" s="101"/>
      <c r="KCD26" s="101"/>
      <c r="KCE26" s="101"/>
      <c r="KCF26" s="101"/>
      <c r="KCG26" s="101"/>
      <c r="KCH26" s="101"/>
      <c r="KCI26" s="101"/>
      <c r="KCJ26" s="101"/>
      <c r="KCK26" s="101"/>
      <c r="KCL26" s="101"/>
      <c r="KCM26" s="101"/>
      <c r="KCN26" s="101"/>
      <c r="KCO26" s="101"/>
      <c r="KCP26" s="101"/>
      <c r="KCQ26" s="101"/>
      <c r="KCR26" s="101"/>
      <c r="KCS26" s="101"/>
      <c r="KCT26" s="101"/>
      <c r="KCU26" s="101"/>
      <c r="KCV26" s="101"/>
      <c r="KCW26" s="101"/>
      <c r="KCX26" s="101"/>
      <c r="KCY26" s="101"/>
      <c r="KCZ26" s="101"/>
      <c r="KDA26" s="101"/>
      <c r="KDB26" s="101"/>
      <c r="KDC26" s="101"/>
      <c r="KDD26" s="101"/>
      <c r="KDE26" s="101"/>
      <c r="KDF26" s="101"/>
      <c r="KDG26" s="101"/>
      <c r="KDH26" s="101"/>
      <c r="KDI26" s="101"/>
      <c r="KDJ26" s="101"/>
      <c r="KDK26" s="101"/>
      <c r="KDL26" s="101"/>
      <c r="KDM26" s="101"/>
      <c r="KDN26" s="101"/>
      <c r="KDO26" s="101"/>
      <c r="KDP26" s="101"/>
      <c r="KDQ26" s="101"/>
      <c r="KDR26" s="101"/>
      <c r="KDS26" s="101"/>
      <c r="KDT26" s="101"/>
      <c r="KDU26" s="101"/>
      <c r="KDV26" s="101"/>
      <c r="KDW26" s="101"/>
      <c r="KDX26" s="101"/>
      <c r="KDY26" s="101"/>
      <c r="KDZ26" s="101"/>
      <c r="KEA26" s="101"/>
      <c r="KEB26" s="101"/>
      <c r="KEC26" s="101"/>
      <c r="KED26" s="101"/>
      <c r="KEE26" s="101"/>
      <c r="KEF26" s="101"/>
      <c r="KEG26" s="101"/>
      <c r="KEH26" s="101"/>
      <c r="KEI26" s="101"/>
      <c r="KEJ26" s="101"/>
      <c r="KEK26" s="101"/>
      <c r="KEL26" s="101"/>
      <c r="KEM26" s="101"/>
      <c r="KEN26" s="101"/>
      <c r="KEO26" s="101"/>
      <c r="KEP26" s="101"/>
      <c r="KEQ26" s="101"/>
      <c r="KER26" s="101"/>
      <c r="KES26" s="101"/>
      <c r="KET26" s="101"/>
      <c r="KEU26" s="101"/>
      <c r="KEV26" s="101"/>
      <c r="KEW26" s="101"/>
      <c r="KEX26" s="101"/>
      <c r="KEY26" s="101"/>
      <c r="KEZ26" s="101"/>
      <c r="KFA26" s="101"/>
      <c r="KFB26" s="101"/>
      <c r="KFC26" s="101"/>
      <c r="KFD26" s="101"/>
      <c r="KFE26" s="101"/>
      <c r="KFF26" s="101"/>
      <c r="KFG26" s="101"/>
      <c r="KFH26" s="101"/>
      <c r="KFI26" s="101"/>
      <c r="KFJ26" s="101"/>
      <c r="KFK26" s="101"/>
      <c r="KFL26" s="101"/>
      <c r="KFM26" s="101"/>
      <c r="KFN26" s="101"/>
      <c r="KFO26" s="101"/>
      <c r="KFP26" s="101"/>
      <c r="KFQ26" s="101"/>
      <c r="KFR26" s="101"/>
      <c r="KFS26" s="101"/>
      <c r="KFT26" s="101"/>
      <c r="KFU26" s="101"/>
      <c r="KFV26" s="101"/>
      <c r="KFW26" s="101"/>
      <c r="KFX26" s="101"/>
      <c r="KFY26" s="101"/>
      <c r="KFZ26" s="101"/>
      <c r="KGA26" s="101"/>
      <c r="KGB26" s="101"/>
      <c r="KGC26" s="101"/>
      <c r="KGD26" s="101"/>
      <c r="KGE26" s="101"/>
      <c r="KGF26" s="101"/>
      <c r="KGG26" s="101"/>
      <c r="KGH26" s="101"/>
      <c r="KGI26" s="101"/>
      <c r="KGJ26" s="101"/>
      <c r="KGK26" s="101"/>
      <c r="KGL26" s="101"/>
      <c r="KGM26" s="101"/>
      <c r="KGN26" s="101"/>
      <c r="KGO26" s="101"/>
      <c r="KGP26" s="101"/>
      <c r="KGQ26" s="101"/>
      <c r="KGR26" s="101"/>
      <c r="KGS26" s="101"/>
      <c r="KGT26" s="101"/>
      <c r="KGU26" s="101"/>
      <c r="KGV26" s="101"/>
      <c r="KGW26" s="101"/>
      <c r="KGX26" s="101"/>
      <c r="KGY26" s="101"/>
      <c r="KGZ26" s="101"/>
      <c r="KHA26" s="101"/>
      <c r="KHB26" s="101"/>
      <c r="KHC26" s="101"/>
      <c r="KHD26" s="101"/>
      <c r="KHE26" s="101"/>
      <c r="KHF26" s="101"/>
      <c r="KHG26" s="101"/>
      <c r="KHH26" s="101"/>
      <c r="KHI26" s="101"/>
      <c r="KHJ26" s="101"/>
      <c r="KHK26" s="101"/>
      <c r="KHL26" s="101"/>
      <c r="KHM26" s="101"/>
      <c r="KHN26" s="101"/>
      <c r="KHO26" s="101"/>
      <c r="KHP26" s="101"/>
      <c r="KHQ26" s="101"/>
      <c r="KHR26" s="101"/>
      <c r="KHS26" s="101"/>
      <c r="KHT26" s="101"/>
      <c r="KHU26" s="101"/>
      <c r="KHV26" s="101"/>
      <c r="KHW26" s="101"/>
      <c r="KHX26" s="101"/>
      <c r="KHY26" s="101"/>
      <c r="KHZ26" s="101"/>
      <c r="KIA26" s="101"/>
      <c r="KIB26" s="101"/>
      <c r="KIC26" s="101"/>
      <c r="KID26" s="101"/>
      <c r="KIE26" s="101"/>
      <c r="KIF26" s="101"/>
      <c r="KIG26" s="101"/>
      <c r="KIH26" s="101"/>
      <c r="KII26" s="101"/>
      <c r="KIJ26" s="101"/>
      <c r="KIK26" s="101"/>
      <c r="KIL26" s="101"/>
      <c r="KIM26" s="101"/>
      <c r="KIN26" s="101"/>
      <c r="KIO26" s="101"/>
      <c r="KIP26" s="101"/>
      <c r="KIQ26" s="101"/>
      <c r="KIR26" s="101"/>
      <c r="KIS26" s="101"/>
      <c r="KIT26" s="101"/>
      <c r="KIU26" s="101"/>
      <c r="KIV26" s="101"/>
      <c r="KIW26" s="101"/>
      <c r="KIX26" s="101"/>
      <c r="KIY26" s="101"/>
      <c r="KIZ26" s="101"/>
      <c r="KJA26" s="101"/>
      <c r="KJB26" s="101"/>
      <c r="KJC26" s="101"/>
      <c r="KJD26" s="101"/>
      <c r="KJE26" s="101"/>
      <c r="KJF26" s="101"/>
      <c r="KJG26" s="101"/>
      <c r="KJH26" s="101"/>
      <c r="KJI26" s="101"/>
      <c r="KJJ26" s="101"/>
      <c r="KJK26" s="101"/>
      <c r="KJL26" s="101"/>
      <c r="KJM26" s="101"/>
      <c r="KJN26" s="101"/>
      <c r="KJO26" s="101"/>
      <c r="KJP26" s="101"/>
      <c r="KJQ26" s="101"/>
      <c r="KJR26" s="101"/>
      <c r="KJS26" s="101"/>
      <c r="KJT26" s="101"/>
      <c r="KJU26" s="101"/>
      <c r="KJV26" s="101"/>
      <c r="KJW26" s="101"/>
      <c r="KJX26" s="101"/>
      <c r="KJY26" s="101"/>
      <c r="KJZ26" s="101"/>
      <c r="KKA26" s="101"/>
      <c r="KKB26" s="101"/>
      <c r="KKC26" s="101"/>
      <c r="KKD26" s="101"/>
      <c r="KKE26" s="101"/>
      <c r="KKF26" s="101"/>
      <c r="KKG26" s="101"/>
      <c r="KKH26" s="101"/>
      <c r="KKI26" s="101"/>
      <c r="KKJ26" s="101"/>
      <c r="KKK26" s="101"/>
      <c r="KKL26" s="101"/>
      <c r="KKM26" s="101"/>
      <c r="KKN26" s="101"/>
      <c r="KKO26" s="101"/>
      <c r="KKP26" s="101"/>
      <c r="KKQ26" s="101"/>
      <c r="KKR26" s="101"/>
      <c r="KKS26" s="101"/>
      <c r="KKT26" s="101"/>
      <c r="KKU26" s="101"/>
      <c r="KKV26" s="101"/>
      <c r="KKW26" s="101"/>
      <c r="KKX26" s="101"/>
      <c r="KKY26" s="101"/>
      <c r="KKZ26" s="101"/>
      <c r="KLA26" s="101"/>
      <c r="KLB26" s="101"/>
      <c r="KLC26" s="101"/>
      <c r="KLD26" s="101"/>
      <c r="KLE26" s="101"/>
      <c r="KLF26" s="101"/>
      <c r="KLG26" s="101"/>
      <c r="KLH26" s="101"/>
      <c r="KLI26" s="101"/>
      <c r="KLJ26" s="101"/>
      <c r="KLK26" s="101"/>
      <c r="KLL26" s="101"/>
      <c r="KLM26" s="101"/>
      <c r="KLN26" s="101"/>
      <c r="KLO26" s="101"/>
      <c r="KLP26" s="101"/>
      <c r="KLQ26" s="101"/>
      <c r="KLR26" s="101"/>
      <c r="KLS26" s="101"/>
      <c r="KLT26" s="101"/>
      <c r="KLU26" s="101"/>
      <c r="KLV26" s="101"/>
      <c r="KLW26" s="101"/>
      <c r="KLX26" s="101"/>
      <c r="KLY26" s="101"/>
      <c r="KLZ26" s="101"/>
      <c r="KMA26" s="101"/>
      <c r="KMB26" s="101"/>
      <c r="KMC26" s="101"/>
      <c r="KMD26" s="101"/>
      <c r="KME26" s="101"/>
      <c r="KMF26" s="101"/>
      <c r="KMG26" s="101"/>
      <c r="KMH26" s="101"/>
      <c r="KMI26" s="101"/>
      <c r="KMJ26" s="101"/>
      <c r="KMK26" s="101"/>
      <c r="KML26" s="101"/>
      <c r="KMM26" s="101"/>
      <c r="KMN26" s="101"/>
      <c r="KMO26" s="101"/>
      <c r="KMP26" s="101"/>
      <c r="KMQ26" s="101"/>
      <c r="KMR26" s="101"/>
      <c r="KMS26" s="101"/>
      <c r="KMT26" s="101"/>
      <c r="KMU26" s="101"/>
      <c r="KMV26" s="101"/>
      <c r="KMW26" s="101"/>
      <c r="KMX26" s="101"/>
      <c r="KMY26" s="101"/>
      <c r="KMZ26" s="101"/>
      <c r="KNA26" s="101"/>
      <c r="KNB26" s="101"/>
      <c r="KNC26" s="101"/>
      <c r="KND26" s="101"/>
      <c r="KNE26" s="101"/>
      <c r="KNF26" s="101"/>
      <c r="KNG26" s="101"/>
      <c r="KNH26" s="101"/>
      <c r="KNI26" s="101"/>
      <c r="KNJ26" s="101"/>
      <c r="KNK26" s="101"/>
      <c r="KNL26" s="101"/>
      <c r="KNM26" s="101"/>
      <c r="KNN26" s="101"/>
      <c r="KNO26" s="101"/>
      <c r="KNP26" s="101"/>
      <c r="KNQ26" s="101"/>
      <c r="KNR26" s="101"/>
      <c r="KNS26" s="101"/>
      <c r="KNT26" s="101"/>
      <c r="KNU26" s="101"/>
      <c r="KNV26" s="101"/>
      <c r="KNW26" s="101"/>
      <c r="KNX26" s="101"/>
      <c r="KNY26" s="101"/>
      <c r="KNZ26" s="101"/>
      <c r="KOA26" s="101"/>
      <c r="KOB26" s="101"/>
      <c r="KOC26" s="101"/>
      <c r="KOD26" s="101"/>
      <c r="KOE26" s="101"/>
      <c r="KOF26" s="101"/>
      <c r="KOG26" s="101"/>
      <c r="KOH26" s="101"/>
      <c r="KOI26" s="101"/>
      <c r="KOJ26" s="101"/>
      <c r="KOK26" s="101"/>
      <c r="KOL26" s="101"/>
      <c r="KOM26" s="101"/>
      <c r="KON26" s="101"/>
      <c r="KOO26" s="101"/>
      <c r="KOP26" s="101"/>
      <c r="KOQ26" s="101"/>
      <c r="KOR26" s="101"/>
      <c r="KOS26" s="101"/>
      <c r="KOT26" s="101"/>
      <c r="KOU26" s="101"/>
      <c r="KOV26" s="101"/>
      <c r="KOW26" s="101"/>
      <c r="KOX26" s="101"/>
      <c r="KOY26" s="101"/>
      <c r="KOZ26" s="101"/>
      <c r="KPA26" s="101"/>
      <c r="KPB26" s="101"/>
      <c r="KPC26" s="101"/>
      <c r="KPD26" s="101"/>
      <c r="KPE26" s="101"/>
      <c r="KPF26" s="101"/>
      <c r="KPG26" s="101"/>
      <c r="KPH26" s="101"/>
      <c r="KPI26" s="101"/>
      <c r="KPJ26" s="101"/>
      <c r="KPK26" s="101"/>
      <c r="KPL26" s="101"/>
      <c r="KPM26" s="101"/>
      <c r="KPN26" s="101"/>
      <c r="KPO26" s="101"/>
      <c r="KPP26" s="101"/>
      <c r="KPQ26" s="101"/>
      <c r="KPR26" s="101"/>
      <c r="KPS26" s="101"/>
      <c r="KPT26" s="101"/>
      <c r="KPU26" s="101"/>
      <c r="KPV26" s="101"/>
      <c r="KPW26" s="101"/>
      <c r="KPX26" s="101"/>
      <c r="KPY26" s="101"/>
      <c r="KPZ26" s="101"/>
      <c r="KQA26" s="101"/>
      <c r="KQB26" s="101"/>
      <c r="KQC26" s="101"/>
      <c r="KQD26" s="101"/>
      <c r="KQE26" s="101"/>
      <c r="KQF26" s="101"/>
      <c r="KQG26" s="101"/>
      <c r="KQH26" s="101"/>
      <c r="KQI26" s="101"/>
      <c r="KQJ26" s="101"/>
      <c r="KQK26" s="101"/>
      <c r="KQL26" s="101"/>
      <c r="KQM26" s="101"/>
      <c r="KQN26" s="101"/>
      <c r="KQO26" s="101"/>
      <c r="KQP26" s="101"/>
      <c r="KQQ26" s="101"/>
      <c r="KQR26" s="101"/>
      <c r="KQS26" s="101"/>
      <c r="KQT26" s="101"/>
      <c r="KQU26" s="101"/>
      <c r="KQV26" s="101"/>
      <c r="KQW26" s="101"/>
      <c r="KQX26" s="101"/>
      <c r="KQY26" s="101"/>
      <c r="KQZ26" s="101"/>
      <c r="KRA26" s="101"/>
      <c r="KRB26" s="101"/>
      <c r="KRC26" s="101"/>
      <c r="KRD26" s="101"/>
      <c r="KRE26" s="101"/>
      <c r="KRF26" s="101"/>
      <c r="KRG26" s="101"/>
      <c r="KRH26" s="101"/>
      <c r="KRI26" s="101"/>
      <c r="KRJ26" s="101"/>
      <c r="KRK26" s="101"/>
      <c r="KRL26" s="101"/>
      <c r="KRM26" s="101"/>
      <c r="KRN26" s="101"/>
      <c r="KRO26" s="101"/>
      <c r="KRP26" s="101"/>
      <c r="KRQ26" s="101"/>
      <c r="KRR26" s="101"/>
      <c r="KRS26" s="101"/>
      <c r="KRT26" s="101"/>
      <c r="KRU26" s="101"/>
      <c r="KRV26" s="101"/>
      <c r="KRW26" s="101"/>
      <c r="KRX26" s="101"/>
      <c r="KRY26" s="101"/>
      <c r="KRZ26" s="101"/>
      <c r="KSA26" s="101"/>
      <c r="KSB26" s="101"/>
      <c r="KSC26" s="101"/>
      <c r="KSD26" s="101"/>
      <c r="KSE26" s="101"/>
      <c r="KSF26" s="101"/>
      <c r="KSG26" s="101"/>
      <c r="KSH26" s="101"/>
      <c r="KSI26" s="101"/>
      <c r="KSJ26" s="101"/>
      <c r="KSK26" s="101"/>
      <c r="KSL26" s="101"/>
      <c r="KSM26" s="101"/>
      <c r="KSN26" s="101"/>
      <c r="KSO26" s="101"/>
      <c r="KSP26" s="101"/>
      <c r="KSQ26" s="101"/>
      <c r="KSR26" s="101"/>
      <c r="KSS26" s="101"/>
      <c r="KST26" s="101"/>
      <c r="KSU26" s="101"/>
      <c r="KSV26" s="101"/>
      <c r="KSW26" s="101"/>
      <c r="KSX26" s="101"/>
      <c r="KSY26" s="101"/>
      <c r="KSZ26" s="101"/>
      <c r="KTA26" s="101"/>
      <c r="KTB26" s="101"/>
      <c r="KTC26" s="101"/>
      <c r="KTD26" s="101"/>
      <c r="KTE26" s="101"/>
      <c r="KTF26" s="101"/>
      <c r="KTG26" s="101"/>
      <c r="KTH26" s="101"/>
      <c r="KTI26" s="101"/>
      <c r="KTJ26" s="101"/>
      <c r="KTK26" s="101"/>
      <c r="KTL26" s="101"/>
      <c r="KTM26" s="101"/>
      <c r="KTN26" s="101"/>
      <c r="KTO26" s="101"/>
      <c r="KTP26" s="101"/>
      <c r="KTQ26" s="101"/>
      <c r="KTR26" s="101"/>
      <c r="KTS26" s="101"/>
      <c r="KTT26" s="101"/>
      <c r="KTU26" s="101"/>
      <c r="KTV26" s="101"/>
      <c r="KTW26" s="101"/>
      <c r="KTX26" s="101"/>
      <c r="KTY26" s="101"/>
      <c r="KTZ26" s="101"/>
      <c r="KUA26" s="101"/>
      <c r="KUB26" s="101"/>
      <c r="KUC26" s="101"/>
      <c r="KUD26" s="101"/>
      <c r="KUE26" s="101"/>
      <c r="KUF26" s="101"/>
      <c r="KUG26" s="101"/>
      <c r="KUH26" s="101"/>
      <c r="KUI26" s="101"/>
      <c r="KUJ26" s="101"/>
      <c r="KUK26" s="101"/>
      <c r="KUL26" s="101"/>
      <c r="KUM26" s="101"/>
      <c r="KUN26" s="101"/>
      <c r="KUO26" s="101"/>
      <c r="KUP26" s="101"/>
      <c r="KUQ26" s="101"/>
      <c r="KUR26" s="101"/>
      <c r="KUS26" s="101"/>
      <c r="KUT26" s="101"/>
      <c r="KUU26" s="101"/>
      <c r="KUV26" s="101"/>
      <c r="KUW26" s="101"/>
      <c r="KUX26" s="101"/>
      <c r="KUY26" s="101"/>
      <c r="KUZ26" s="101"/>
      <c r="KVA26" s="101"/>
      <c r="KVB26" s="101"/>
      <c r="KVC26" s="101"/>
      <c r="KVD26" s="101"/>
      <c r="KVE26" s="101"/>
      <c r="KVF26" s="101"/>
      <c r="KVG26" s="101"/>
      <c r="KVH26" s="101"/>
      <c r="KVI26" s="101"/>
      <c r="KVJ26" s="101"/>
      <c r="KVK26" s="101"/>
      <c r="KVL26" s="101"/>
      <c r="KVM26" s="101"/>
      <c r="KVN26" s="101"/>
      <c r="KVO26" s="101"/>
      <c r="KVP26" s="101"/>
      <c r="KVQ26" s="101"/>
      <c r="KVR26" s="101"/>
      <c r="KVS26" s="101"/>
      <c r="KVT26" s="101"/>
      <c r="KVU26" s="101"/>
      <c r="KVV26" s="101"/>
      <c r="KVW26" s="101"/>
      <c r="KVX26" s="101"/>
      <c r="KVY26" s="101"/>
      <c r="KVZ26" s="101"/>
      <c r="KWA26" s="101"/>
      <c r="KWB26" s="101"/>
      <c r="KWC26" s="101"/>
      <c r="KWD26" s="101"/>
      <c r="KWE26" s="101"/>
      <c r="KWF26" s="101"/>
      <c r="KWG26" s="101"/>
      <c r="KWH26" s="101"/>
      <c r="KWI26" s="101"/>
      <c r="KWJ26" s="101"/>
      <c r="KWK26" s="101"/>
      <c r="KWL26" s="101"/>
      <c r="KWM26" s="101"/>
      <c r="KWN26" s="101"/>
      <c r="KWO26" s="101"/>
      <c r="KWP26" s="101"/>
      <c r="KWQ26" s="101"/>
      <c r="KWR26" s="101"/>
      <c r="KWS26" s="101"/>
      <c r="KWT26" s="101"/>
      <c r="KWU26" s="101"/>
      <c r="KWV26" s="101"/>
      <c r="KWW26" s="101"/>
      <c r="KWX26" s="101"/>
      <c r="KWY26" s="101"/>
      <c r="KWZ26" s="101"/>
      <c r="KXA26" s="101"/>
      <c r="KXB26" s="101"/>
      <c r="KXC26" s="101"/>
      <c r="KXD26" s="101"/>
      <c r="KXE26" s="101"/>
      <c r="KXF26" s="101"/>
      <c r="KXG26" s="101"/>
      <c r="KXH26" s="101"/>
      <c r="KXI26" s="101"/>
      <c r="KXJ26" s="101"/>
      <c r="KXK26" s="101"/>
      <c r="KXL26" s="101"/>
      <c r="KXM26" s="101"/>
      <c r="KXN26" s="101"/>
      <c r="KXO26" s="101"/>
      <c r="KXP26" s="101"/>
      <c r="KXQ26" s="101"/>
      <c r="KXR26" s="101"/>
      <c r="KXS26" s="101"/>
      <c r="KXT26" s="101"/>
      <c r="KXU26" s="101"/>
      <c r="KXV26" s="101"/>
      <c r="KXW26" s="101"/>
      <c r="KXX26" s="101"/>
      <c r="KXY26" s="101"/>
      <c r="KXZ26" s="101"/>
      <c r="KYA26" s="101"/>
      <c r="KYB26" s="101"/>
      <c r="KYC26" s="101"/>
      <c r="KYD26" s="101"/>
      <c r="KYE26" s="101"/>
      <c r="KYF26" s="101"/>
      <c r="KYG26" s="101"/>
      <c r="KYH26" s="101"/>
      <c r="KYI26" s="101"/>
      <c r="KYJ26" s="101"/>
      <c r="KYK26" s="101"/>
      <c r="KYL26" s="101"/>
      <c r="KYM26" s="101"/>
      <c r="KYN26" s="101"/>
      <c r="KYO26" s="101"/>
      <c r="KYP26" s="101"/>
      <c r="KYQ26" s="101"/>
      <c r="KYR26" s="101"/>
      <c r="KYS26" s="101"/>
      <c r="KYT26" s="101"/>
      <c r="KYU26" s="101"/>
      <c r="KYV26" s="101"/>
      <c r="KYW26" s="101"/>
      <c r="KYX26" s="101"/>
      <c r="KYY26" s="101"/>
      <c r="KYZ26" s="101"/>
      <c r="KZA26" s="101"/>
      <c r="KZB26" s="101"/>
      <c r="KZC26" s="101"/>
      <c r="KZD26" s="101"/>
      <c r="KZE26" s="101"/>
      <c r="KZF26" s="101"/>
      <c r="KZG26" s="101"/>
      <c r="KZH26" s="101"/>
      <c r="KZI26" s="101"/>
      <c r="KZJ26" s="101"/>
      <c r="KZK26" s="101"/>
      <c r="KZL26" s="101"/>
      <c r="KZM26" s="101"/>
      <c r="KZN26" s="101"/>
      <c r="KZO26" s="101"/>
      <c r="KZP26" s="101"/>
      <c r="KZQ26" s="101"/>
      <c r="KZR26" s="101"/>
      <c r="KZS26" s="101"/>
      <c r="KZT26" s="101"/>
      <c r="KZU26" s="101"/>
      <c r="KZV26" s="101"/>
      <c r="KZW26" s="101"/>
      <c r="KZX26" s="101"/>
      <c r="KZY26" s="101"/>
      <c r="KZZ26" s="101"/>
      <c r="LAA26" s="101"/>
      <c r="LAB26" s="101"/>
      <c r="LAC26" s="101"/>
      <c r="LAD26" s="101"/>
      <c r="LAE26" s="101"/>
      <c r="LAF26" s="101"/>
      <c r="LAG26" s="101"/>
      <c r="LAH26" s="101"/>
      <c r="LAI26" s="101"/>
      <c r="LAJ26" s="101"/>
      <c r="LAK26" s="101"/>
      <c r="LAL26" s="101"/>
      <c r="LAM26" s="101"/>
      <c r="LAN26" s="101"/>
      <c r="LAO26" s="101"/>
      <c r="LAP26" s="101"/>
      <c r="LAQ26" s="101"/>
      <c r="LAR26" s="101"/>
      <c r="LAS26" s="101"/>
      <c r="LAT26" s="101"/>
      <c r="LAU26" s="101"/>
      <c r="LAV26" s="101"/>
      <c r="LAW26" s="101"/>
      <c r="LAX26" s="101"/>
      <c r="LAY26" s="101"/>
      <c r="LAZ26" s="101"/>
      <c r="LBA26" s="101"/>
      <c r="LBB26" s="101"/>
      <c r="LBC26" s="101"/>
      <c r="LBD26" s="101"/>
      <c r="LBE26" s="101"/>
      <c r="LBF26" s="101"/>
      <c r="LBG26" s="101"/>
      <c r="LBH26" s="101"/>
      <c r="LBI26" s="101"/>
      <c r="LBJ26" s="101"/>
      <c r="LBK26" s="101"/>
      <c r="LBL26" s="101"/>
      <c r="LBM26" s="101"/>
      <c r="LBN26" s="101"/>
      <c r="LBO26" s="101"/>
      <c r="LBP26" s="101"/>
      <c r="LBQ26" s="101"/>
      <c r="LBR26" s="101"/>
      <c r="LBS26" s="101"/>
      <c r="LBT26" s="101"/>
      <c r="LBU26" s="101"/>
      <c r="LBV26" s="101"/>
      <c r="LBW26" s="101"/>
      <c r="LBX26" s="101"/>
      <c r="LBY26" s="101"/>
      <c r="LBZ26" s="101"/>
      <c r="LCA26" s="101"/>
      <c r="LCB26" s="101"/>
      <c r="LCC26" s="101"/>
      <c r="LCD26" s="101"/>
      <c r="LCE26" s="101"/>
      <c r="LCF26" s="101"/>
      <c r="LCG26" s="101"/>
      <c r="LCH26" s="101"/>
      <c r="LCI26" s="101"/>
      <c r="LCJ26" s="101"/>
      <c r="LCK26" s="101"/>
      <c r="LCL26" s="101"/>
      <c r="LCM26" s="101"/>
      <c r="LCN26" s="101"/>
      <c r="LCO26" s="101"/>
      <c r="LCP26" s="101"/>
      <c r="LCQ26" s="101"/>
      <c r="LCR26" s="101"/>
      <c r="LCS26" s="101"/>
      <c r="LCT26" s="101"/>
      <c r="LCU26" s="101"/>
      <c r="LCV26" s="101"/>
      <c r="LCW26" s="101"/>
      <c r="LCX26" s="101"/>
      <c r="LCY26" s="101"/>
      <c r="LCZ26" s="101"/>
      <c r="LDA26" s="101"/>
      <c r="LDB26" s="101"/>
      <c r="LDC26" s="101"/>
      <c r="LDD26" s="101"/>
      <c r="LDE26" s="101"/>
      <c r="LDF26" s="101"/>
      <c r="LDG26" s="101"/>
      <c r="LDH26" s="101"/>
      <c r="LDI26" s="101"/>
      <c r="LDJ26" s="101"/>
      <c r="LDK26" s="101"/>
      <c r="LDL26" s="101"/>
      <c r="LDM26" s="101"/>
      <c r="LDN26" s="101"/>
      <c r="LDO26" s="101"/>
      <c r="LDP26" s="101"/>
      <c r="LDQ26" s="101"/>
      <c r="LDR26" s="101"/>
      <c r="LDS26" s="101"/>
      <c r="LDT26" s="101"/>
      <c r="LDU26" s="101"/>
      <c r="LDV26" s="101"/>
      <c r="LDW26" s="101"/>
      <c r="LDX26" s="101"/>
      <c r="LDY26" s="101"/>
      <c r="LDZ26" s="101"/>
      <c r="LEA26" s="101"/>
      <c r="LEB26" s="101"/>
      <c r="LEC26" s="101"/>
      <c r="LED26" s="101"/>
      <c r="LEE26" s="101"/>
      <c r="LEF26" s="101"/>
      <c r="LEG26" s="101"/>
      <c r="LEH26" s="101"/>
      <c r="LEI26" s="101"/>
      <c r="LEJ26" s="101"/>
      <c r="LEK26" s="101"/>
      <c r="LEL26" s="101"/>
      <c r="LEM26" s="101"/>
      <c r="LEN26" s="101"/>
      <c r="LEO26" s="101"/>
      <c r="LEP26" s="101"/>
      <c r="LEQ26" s="101"/>
      <c r="LER26" s="101"/>
      <c r="LES26" s="101"/>
      <c r="LET26" s="101"/>
      <c r="LEU26" s="101"/>
      <c r="LEV26" s="101"/>
      <c r="LEW26" s="101"/>
      <c r="LEX26" s="101"/>
      <c r="LEY26" s="101"/>
      <c r="LEZ26" s="101"/>
      <c r="LFA26" s="101"/>
      <c r="LFB26" s="101"/>
      <c r="LFC26" s="101"/>
      <c r="LFD26" s="101"/>
      <c r="LFE26" s="101"/>
      <c r="LFF26" s="101"/>
      <c r="LFG26" s="101"/>
      <c r="LFH26" s="101"/>
      <c r="LFI26" s="101"/>
      <c r="LFJ26" s="101"/>
      <c r="LFK26" s="101"/>
      <c r="LFL26" s="101"/>
      <c r="LFM26" s="101"/>
      <c r="LFN26" s="101"/>
      <c r="LFO26" s="101"/>
      <c r="LFP26" s="101"/>
      <c r="LFQ26" s="101"/>
      <c r="LFR26" s="101"/>
      <c r="LFS26" s="101"/>
      <c r="LFT26" s="101"/>
      <c r="LFU26" s="101"/>
      <c r="LFV26" s="101"/>
      <c r="LFW26" s="101"/>
      <c r="LFX26" s="101"/>
      <c r="LFY26" s="101"/>
      <c r="LFZ26" s="101"/>
      <c r="LGA26" s="101"/>
      <c r="LGB26" s="101"/>
      <c r="LGC26" s="101"/>
      <c r="LGD26" s="101"/>
      <c r="LGE26" s="101"/>
      <c r="LGF26" s="101"/>
      <c r="LGG26" s="101"/>
      <c r="LGH26" s="101"/>
      <c r="LGI26" s="101"/>
      <c r="LGJ26" s="101"/>
      <c r="LGK26" s="101"/>
      <c r="LGL26" s="101"/>
      <c r="LGM26" s="101"/>
      <c r="LGN26" s="101"/>
      <c r="LGO26" s="101"/>
      <c r="LGP26" s="101"/>
      <c r="LGQ26" s="101"/>
      <c r="LGR26" s="101"/>
      <c r="LGS26" s="101"/>
      <c r="LGT26" s="101"/>
      <c r="LGU26" s="101"/>
      <c r="LGV26" s="101"/>
      <c r="LGW26" s="101"/>
      <c r="LGX26" s="101"/>
      <c r="LGY26" s="101"/>
      <c r="LGZ26" s="101"/>
      <c r="LHA26" s="101"/>
      <c r="LHB26" s="101"/>
      <c r="LHC26" s="101"/>
      <c r="LHD26" s="101"/>
      <c r="LHE26" s="101"/>
      <c r="LHF26" s="101"/>
      <c r="LHG26" s="101"/>
      <c r="LHH26" s="101"/>
      <c r="LHI26" s="101"/>
      <c r="LHJ26" s="101"/>
      <c r="LHK26" s="101"/>
      <c r="LHL26" s="101"/>
      <c r="LHM26" s="101"/>
      <c r="LHN26" s="101"/>
      <c r="LHO26" s="101"/>
      <c r="LHP26" s="101"/>
      <c r="LHQ26" s="101"/>
      <c r="LHR26" s="101"/>
      <c r="LHS26" s="101"/>
      <c r="LHT26" s="101"/>
      <c r="LHU26" s="101"/>
      <c r="LHV26" s="101"/>
      <c r="LHW26" s="101"/>
      <c r="LHX26" s="101"/>
      <c r="LHY26" s="101"/>
      <c r="LHZ26" s="101"/>
      <c r="LIA26" s="101"/>
      <c r="LIB26" s="101"/>
      <c r="LIC26" s="101"/>
      <c r="LID26" s="101"/>
      <c r="LIE26" s="101"/>
      <c r="LIF26" s="101"/>
      <c r="LIG26" s="101"/>
      <c r="LIH26" s="101"/>
      <c r="LII26" s="101"/>
      <c r="LIJ26" s="101"/>
      <c r="LIK26" s="101"/>
      <c r="LIL26" s="101"/>
      <c r="LIM26" s="101"/>
      <c r="LIN26" s="101"/>
      <c r="LIO26" s="101"/>
      <c r="LIP26" s="101"/>
      <c r="LIQ26" s="101"/>
      <c r="LIR26" s="101"/>
      <c r="LIS26" s="101"/>
      <c r="LIT26" s="101"/>
      <c r="LIU26" s="101"/>
      <c r="LIV26" s="101"/>
      <c r="LIW26" s="101"/>
      <c r="LIX26" s="101"/>
      <c r="LIY26" s="101"/>
      <c r="LIZ26" s="101"/>
      <c r="LJA26" s="101"/>
      <c r="LJB26" s="101"/>
      <c r="LJC26" s="101"/>
      <c r="LJD26" s="101"/>
      <c r="LJE26" s="101"/>
      <c r="LJF26" s="101"/>
      <c r="LJG26" s="101"/>
      <c r="LJH26" s="101"/>
      <c r="LJI26" s="101"/>
      <c r="LJJ26" s="101"/>
      <c r="LJK26" s="101"/>
      <c r="LJL26" s="101"/>
      <c r="LJM26" s="101"/>
      <c r="LJN26" s="101"/>
      <c r="LJO26" s="101"/>
      <c r="LJP26" s="101"/>
      <c r="LJQ26" s="101"/>
      <c r="LJR26" s="101"/>
      <c r="LJS26" s="101"/>
      <c r="LJT26" s="101"/>
      <c r="LJU26" s="101"/>
      <c r="LJV26" s="101"/>
      <c r="LJW26" s="101"/>
      <c r="LJX26" s="101"/>
      <c r="LJY26" s="101"/>
      <c r="LJZ26" s="101"/>
      <c r="LKA26" s="101"/>
      <c r="LKB26" s="101"/>
      <c r="LKC26" s="101"/>
      <c r="LKD26" s="101"/>
      <c r="LKE26" s="101"/>
      <c r="LKF26" s="101"/>
      <c r="LKG26" s="101"/>
      <c r="LKH26" s="101"/>
      <c r="LKI26" s="101"/>
      <c r="LKJ26" s="101"/>
      <c r="LKK26" s="101"/>
      <c r="LKL26" s="101"/>
      <c r="LKM26" s="101"/>
      <c r="LKN26" s="101"/>
      <c r="LKO26" s="101"/>
      <c r="LKP26" s="101"/>
      <c r="LKQ26" s="101"/>
      <c r="LKR26" s="101"/>
      <c r="LKS26" s="101"/>
      <c r="LKT26" s="101"/>
      <c r="LKU26" s="101"/>
      <c r="LKV26" s="101"/>
      <c r="LKW26" s="101"/>
      <c r="LKX26" s="101"/>
      <c r="LKY26" s="101"/>
      <c r="LKZ26" s="101"/>
      <c r="LLA26" s="101"/>
      <c r="LLB26" s="101"/>
      <c r="LLC26" s="101"/>
      <c r="LLD26" s="101"/>
      <c r="LLE26" s="101"/>
      <c r="LLF26" s="101"/>
      <c r="LLG26" s="101"/>
      <c r="LLH26" s="101"/>
      <c r="LLI26" s="101"/>
      <c r="LLJ26" s="101"/>
      <c r="LLK26" s="101"/>
      <c r="LLL26" s="101"/>
      <c r="LLM26" s="101"/>
      <c r="LLN26" s="101"/>
      <c r="LLO26" s="101"/>
      <c r="LLP26" s="101"/>
      <c r="LLQ26" s="101"/>
      <c r="LLR26" s="101"/>
      <c r="LLS26" s="101"/>
      <c r="LLT26" s="101"/>
      <c r="LLU26" s="101"/>
      <c r="LLV26" s="101"/>
      <c r="LLW26" s="101"/>
      <c r="LLX26" s="101"/>
      <c r="LLY26" s="101"/>
      <c r="LLZ26" s="101"/>
      <c r="LMA26" s="101"/>
      <c r="LMB26" s="101"/>
      <c r="LMC26" s="101"/>
      <c r="LMD26" s="101"/>
      <c r="LME26" s="101"/>
      <c r="LMF26" s="101"/>
      <c r="LMG26" s="101"/>
      <c r="LMH26" s="101"/>
      <c r="LMI26" s="101"/>
      <c r="LMJ26" s="101"/>
      <c r="LMK26" s="101"/>
      <c r="LML26" s="101"/>
      <c r="LMM26" s="101"/>
      <c r="LMN26" s="101"/>
      <c r="LMO26" s="101"/>
      <c r="LMP26" s="101"/>
      <c r="LMQ26" s="101"/>
      <c r="LMR26" s="101"/>
      <c r="LMS26" s="101"/>
      <c r="LMT26" s="101"/>
      <c r="LMU26" s="101"/>
      <c r="LMV26" s="101"/>
      <c r="LMW26" s="101"/>
      <c r="LMX26" s="101"/>
      <c r="LMY26" s="101"/>
      <c r="LMZ26" s="101"/>
      <c r="LNA26" s="101"/>
      <c r="LNB26" s="101"/>
      <c r="LNC26" s="101"/>
      <c r="LND26" s="101"/>
      <c r="LNE26" s="101"/>
      <c r="LNF26" s="101"/>
      <c r="LNG26" s="101"/>
      <c r="LNH26" s="101"/>
      <c r="LNI26" s="101"/>
      <c r="LNJ26" s="101"/>
      <c r="LNK26" s="101"/>
      <c r="LNL26" s="101"/>
      <c r="LNM26" s="101"/>
      <c r="LNN26" s="101"/>
      <c r="LNO26" s="101"/>
      <c r="LNP26" s="101"/>
      <c r="LNQ26" s="101"/>
      <c r="LNR26" s="101"/>
      <c r="LNS26" s="101"/>
      <c r="LNT26" s="101"/>
      <c r="LNU26" s="101"/>
      <c r="LNV26" s="101"/>
      <c r="LNW26" s="101"/>
      <c r="LNX26" s="101"/>
      <c r="LNY26" s="101"/>
      <c r="LNZ26" s="101"/>
      <c r="LOA26" s="101"/>
      <c r="LOB26" s="101"/>
      <c r="LOC26" s="101"/>
      <c r="LOD26" s="101"/>
      <c r="LOE26" s="101"/>
      <c r="LOF26" s="101"/>
      <c r="LOG26" s="101"/>
      <c r="LOH26" s="101"/>
      <c r="LOI26" s="101"/>
      <c r="LOJ26" s="101"/>
      <c r="LOK26" s="101"/>
      <c r="LOL26" s="101"/>
      <c r="LOM26" s="101"/>
      <c r="LON26" s="101"/>
      <c r="LOO26" s="101"/>
      <c r="LOP26" s="101"/>
      <c r="LOQ26" s="101"/>
      <c r="LOR26" s="101"/>
      <c r="LOS26" s="101"/>
      <c r="LOT26" s="101"/>
      <c r="LOU26" s="101"/>
      <c r="LOV26" s="101"/>
      <c r="LOW26" s="101"/>
      <c r="LOX26" s="101"/>
      <c r="LOY26" s="101"/>
      <c r="LOZ26" s="101"/>
      <c r="LPA26" s="101"/>
      <c r="LPB26" s="101"/>
      <c r="LPC26" s="101"/>
      <c r="LPD26" s="101"/>
      <c r="LPE26" s="101"/>
      <c r="LPF26" s="101"/>
      <c r="LPG26" s="101"/>
      <c r="LPH26" s="101"/>
      <c r="LPI26" s="101"/>
      <c r="LPJ26" s="101"/>
      <c r="LPK26" s="101"/>
      <c r="LPL26" s="101"/>
      <c r="LPM26" s="101"/>
      <c r="LPN26" s="101"/>
      <c r="LPO26" s="101"/>
      <c r="LPP26" s="101"/>
      <c r="LPQ26" s="101"/>
      <c r="LPR26" s="101"/>
      <c r="LPS26" s="101"/>
      <c r="LPT26" s="101"/>
      <c r="LPU26" s="101"/>
      <c r="LPV26" s="101"/>
      <c r="LPW26" s="101"/>
      <c r="LPX26" s="101"/>
      <c r="LPY26" s="101"/>
      <c r="LPZ26" s="101"/>
      <c r="LQA26" s="101"/>
      <c r="LQB26" s="101"/>
      <c r="LQC26" s="101"/>
      <c r="LQD26" s="101"/>
      <c r="LQE26" s="101"/>
      <c r="LQF26" s="101"/>
      <c r="LQG26" s="101"/>
      <c r="LQH26" s="101"/>
      <c r="LQI26" s="101"/>
      <c r="LQJ26" s="101"/>
      <c r="LQK26" s="101"/>
      <c r="LQL26" s="101"/>
      <c r="LQM26" s="101"/>
      <c r="LQN26" s="101"/>
      <c r="LQO26" s="101"/>
      <c r="LQP26" s="101"/>
      <c r="LQQ26" s="101"/>
      <c r="LQR26" s="101"/>
      <c r="LQS26" s="101"/>
      <c r="LQT26" s="101"/>
      <c r="LQU26" s="101"/>
      <c r="LQV26" s="101"/>
      <c r="LQW26" s="101"/>
      <c r="LQX26" s="101"/>
      <c r="LQY26" s="101"/>
      <c r="LQZ26" s="101"/>
      <c r="LRA26" s="101"/>
      <c r="LRB26" s="101"/>
      <c r="LRC26" s="101"/>
      <c r="LRD26" s="101"/>
      <c r="LRE26" s="101"/>
      <c r="LRF26" s="101"/>
      <c r="LRG26" s="101"/>
      <c r="LRH26" s="101"/>
      <c r="LRI26" s="101"/>
      <c r="LRJ26" s="101"/>
      <c r="LRK26" s="101"/>
      <c r="LRL26" s="101"/>
      <c r="LRM26" s="101"/>
      <c r="LRN26" s="101"/>
      <c r="LRO26" s="101"/>
      <c r="LRP26" s="101"/>
      <c r="LRQ26" s="101"/>
      <c r="LRR26" s="101"/>
      <c r="LRS26" s="101"/>
      <c r="LRT26" s="101"/>
      <c r="LRU26" s="101"/>
      <c r="LRV26" s="101"/>
      <c r="LRW26" s="101"/>
      <c r="LRX26" s="101"/>
      <c r="LRY26" s="101"/>
      <c r="LRZ26" s="101"/>
      <c r="LSA26" s="101"/>
      <c r="LSB26" s="101"/>
      <c r="LSC26" s="101"/>
      <c r="LSD26" s="101"/>
      <c r="LSE26" s="101"/>
      <c r="LSF26" s="101"/>
      <c r="LSG26" s="101"/>
      <c r="LSH26" s="101"/>
      <c r="LSI26" s="101"/>
      <c r="LSJ26" s="101"/>
      <c r="LSK26" s="101"/>
      <c r="LSL26" s="101"/>
      <c r="LSM26" s="101"/>
      <c r="LSN26" s="101"/>
      <c r="LSO26" s="101"/>
      <c r="LSP26" s="101"/>
      <c r="LSQ26" s="101"/>
      <c r="LSR26" s="101"/>
      <c r="LSS26" s="101"/>
      <c r="LST26" s="101"/>
      <c r="LSU26" s="101"/>
      <c r="LSV26" s="101"/>
      <c r="LSW26" s="101"/>
      <c r="LSX26" s="101"/>
      <c r="LSY26" s="101"/>
      <c r="LSZ26" s="101"/>
      <c r="LTA26" s="101"/>
      <c r="LTB26" s="101"/>
      <c r="LTC26" s="101"/>
      <c r="LTD26" s="101"/>
      <c r="LTE26" s="101"/>
      <c r="LTF26" s="101"/>
      <c r="LTG26" s="101"/>
      <c r="LTH26" s="101"/>
      <c r="LTI26" s="101"/>
      <c r="LTJ26" s="101"/>
      <c r="LTK26" s="101"/>
      <c r="LTL26" s="101"/>
      <c r="LTM26" s="101"/>
      <c r="LTN26" s="101"/>
      <c r="LTO26" s="101"/>
      <c r="LTP26" s="101"/>
      <c r="LTQ26" s="101"/>
      <c r="LTR26" s="101"/>
      <c r="LTS26" s="101"/>
      <c r="LTT26" s="101"/>
      <c r="LTU26" s="101"/>
      <c r="LTV26" s="101"/>
      <c r="LTW26" s="101"/>
      <c r="LTX26" s="101"/>
      <c r="LTY26" s="101"/>
      <c r="LTZ26" s="101"/>
      <c r="LUA26" s="101"/>
      <c r="LUB26" s="101"/>
      <c r="LUC26" s="101"/>
      <c r="LUD26" s="101"/>
      <c r="LUE26" s="101"/>
      <c r="LUF26" s="101"/>
      <c r="LUG26" s="101"/>
      <c r="LUH26" s="101"/>
      <c r="LUI26" s="101"/>
      <c r="LUJ26" s="101"/>
      <c r="LUK26" s="101"/>
      <c r="LUL26" s="101"/>
      <c r="LUM26" s="101"/>
      <c r="LUN26" s="101"/>
      <c r="LUO26" s="101"/>
      <c r="LUP26" s="101"/>
      <c r="LUQ26" s="101"/>
      <c r="LUR26" s="101"/>
      <c r="LUS26" s="101"/>
      <c r="LUT26" s="101"/>
      <c r="LUU26" s="101"/>
      <c r="LUV26" s="101"/>
      <c r="LUW26" s="101"/>
      <c r="LUX26" s="101"/>
      <c r="LUY26" s="101"/>
      <c r="LUZ26" s="101"/>
      <c r="LVA26" s="101"/>
      <c r="LVB26" s="101"/>
      <c r="LVC26" s="101"/>
      <c r="LVD26" s="101"/>
      <c r="LVE26" s="101"/>
      <c r="LVF26" s="101"/>
      <c r="LVG26" s="101"/>
      <c r="LVH26" s="101"/>
      <c r="LVI26" s="101"/>
      <c r="LVJ26" s="101"/>
      <c r="LVK26" s="101"/>
      <c r="LVL26" s="101"/>
      <c r="LVM26" s="101"/>
      <c r="LVN26" s="101"/>
      <c r="LVO26" s="101"/>
      <c r="LVP26" s="101"/>
      <c r="LVQ26" s="101"/>
      <c r="LVR26" s="101"/>
      <c r="LVS26" s="101"/>
      <c r="LVT26" s="101"/>
      <c r="LVU26" s="101"/>
      <c r="LVV26" s="101"/>
      <c r="LVW26" s="101"/>
      <c r="LVX26" s="101"/>
      <c r="LVY26" s="101"/>
      <c r="LVZ26" s="101"/>
      <c r="LWA26" s="101"/>
      <c r="LWB26" s="101"/>
      <c r="LWC26" s="101"/>
      <c r="LWD26" s="101"/>
      <c r="LWE26" s="101"/>
      <c r="LWF26" s="101"/>
      <c r="LWG26" s="101"/>
      <c r="LWH26" s="101"/>
      <c r="LWI26" s="101"/>
      <c r="LWJ26" s="101"/>
      <c r="LWK26" s="101"/>
      <c r="LWL26" s="101"/>
      <c r="LWM26" s="101"/>
      <c r="LWN26" s="101"/>
      <c r="LWO26" s="101"/>
      <c r="LWP26" s="101"/>
      <c r="LWQ26" s="101"/>
      <c r="LWR26" s="101"/>
      <c r="LWS26" s="101"/>
      <c r="LWT26" s="101"/>
      <c r="LWU26" s="101"/>
      <c r="LWV26" s="101"/>
      <c r="LWW26" s="101"/>
      <c r="LWX26" s="101"/>
      <c r="LWY26" s="101"/>
      <c r="LWZ26" s="101"/>
      <c r="LXA26" s="101"/>
      <c r="LXB26" s="101"/>
      <c r="LXC26" s="101"/>
      <c r="LXD26" s="101"/>
      <c r="LXE26" s="101"/>
      <c r="LXF26" s="101"/>
      <c r="LXG26" s="101"/>
      <c r="LXH26" s="101"/>
      <c r="LXI26" s="101"/>
      <c r="LXJ26" s="101"/>
      <c r="LXK26" s="101"/>
      <c r="LXL26" s="101"/>
      <c r="LXM26" s="101"/>
      <c r="LXN26" s="101"/>
      <c r="LXO26" s="101"/>
      <c r="LXP26" s="101"/>
      <c r="LXQ26" s="101"/>
      <c r="LXR26" s="101"/>
      <c r="LXS26" s="101"/>
      <c r="LXT26" s="101"/>
      <c r="LXU26" s="101"/>
      <c r="LXV26" s="101"/>
      <c r="LXW26" s="101"/>
      <c r="LXX26" s="101"/>
      <c r="LXY26" s="101"/>
      <c r="LXZ26" s="101"/>
      <c r="LYA26" s="101"/>
      <c r="LYB26" s="101"/>
      <c r="LYC26" s="101"/>
      <c r="LYD26" s="101"/>
      <c r="LYE26" s="101"/>
      <c r="LYF26" s="101"/>
      <c r="LYG26" s="101"/>
      <c r="LYH26" s="101"/>
      <c r="LYI26" s="101"/>
      <c r="LYJ26" s="101"/>
      <c r="LYK26" s="101"/>
      <c r="LYL26" s="101"/>
      <c r="LYM26" s="101"/>
      <c r="LYN26" s="101"/>
      <c r="LYO26" s="101"/>
      <c r="LYP26" s="101"/>
      <c r="LYQ26" s="101"/>
      <c r="LYR26" s="101"/>
      <c r="LYS26" s="101"/>
      <c r="LYT26" s="101"/>
      <c r="LYU26" s="101"/>
      <c r="LYV26" s="101"/>
      <c r="LYW26" s="101"/>
      <c r="LYX26" s="101"/>
      <c r="LYY26" s="101"/>
      <c r="LYZ26" s="101"/>
      <c r="LZA26" s="101"/>
      <c r="LZB26" s="101"/>
      <c r="LZC26" s="101"/>
      <c r="LZD26" s="101"/>
      <c r="LZE26" s="101"/>
      <c r="LZF26" s="101"/>
      <c r="LZG26" s="101"/>
      <c r="LZH26" s="101"/>
      <c r="LZI26" s="101"/>
      <c r="LZJ26" s="101"/>
      <c r="LZK26" s="101"/>
      <c r="LZL26" s="101"/>
      <c r="LZM26" s="101"/>
      <c r="LZN26" s="101"/>
      <c r="LZO26" s="101"/>
      <c r="LZP26" s="101"/>
      <c r="LZQ26" s="101"/>
      <c r="LZR26" s="101"/>
      <c r="LZS26" s="101"/>
      <c r="LZT26" s="101"/>
      <c r="LZU26" s="101"/>
      <c r="LZV26" s="101"/>
      <c r="LZW26" s="101"/>
      <c r="LZX26" s="101"/>
      <c r="LZY26" s="101"/>
      <c r="LZZ26" s="101"/>
      <c r="MAA26" s="101"/>
      <c r="MAB26" s="101"/>
      <c r="MAC26" s="101"/>
      <c r="MAD26" s="101"/>
      <c r="MAE26" s="101"/>
      <c r="MAF26" s="101"/>
      <c r="MAG26" s="101"/>
      <c r="MAH26" s="101"/>
      <c r="MAI26" s="101"/>
      <c r="MAJ26" s="101"/>
      <c r="MAK26" s="101"/>
      <c r="MAL26" s="101"/>
      <c r="MAM26" s="101"/>
      <c r="MAN26" s="101"/>
      <c r="MAO26" s="101"/>
      <c r="MAP26" s="101"/>
      <c r="MAQ26" s="101"/>
      <c r="MAR26" s="101"/>
      <c r="MAS26" s="101"/>
      <c r="MAT26" s="101"/>
      <c r="MAU26" s="101"/>
      <c r="MAV26" s="101"/>
      <c r="MAW26" s="101"/>
      <c r="MAX26" s="101"/>
      <c r="MAY26" s="101"/>
      <c r="MAZ26" s="101"/>
      <c r="MBA26" s="101"/>
      <c r="MBB26" s="101"/>
      <c r="MBC26" s="101"/>
      <c r="MBD26" s="101"/>
      <c r="MBE26" s="101"/>
      <c r="MBF26" s="101"/>
      <c r="MBG26" s="101"/>
      <c r="MBH26" s="101"/>
      <c r="MBI26" s="101"/>
      <c r="MBJ26" s="101"/>
      <c r="MBK26" s="101"/>
      <c r="MBL26" s="101"/>
      <c r="MBM26" s="101"/>
      <c r="MBN26" s="101"/>
      <c r="MBO26" s="101"/>
      <c r="MBP26" s="101"/>
      <c r="MBQ26" s="101"/>
      <c r="MBR26" s="101"/>
      <c r="MBS26" s="101"/>
      <c r="MBT26" s="101"/>
      <c r="MBU26" s="101"/>
      <c r="MBV26" s="101"/>
      <c r="MBW26" s="101"/>
      <c r="MBX26" s="101"/>
      <c r="MBY26" s="101"/>
      <c r="MBZ26" s="101"/>
      <c r="MCA26" s="101"/>
      <c r="MCB26" s="101"/>
      <c r="MCC26" s="101"/>
      <c r="MCD26" s="101"/>
      <c r="MCE26" s="101"/>
      <c r="MCF26" s="101"/>
      <c r="MCG26" s="101"/>
      <c r="MCH26" s="101"/>
      <c r="MCI26" s="101"/>
      <c r="MCJ26" s="101"/>
      <c r="MCK26" s="101"/>
      <c r="MCL26" s="101"/>
      <c r="MCM26" s="101"/>
      <c r="MCN26" s="101"/>
      <c r="MCO26" s="101"/>
      <c r="MCP26" s="101"/>
      <c r="MCQ26" s="101"/>
      <c r="MCR26" s="101"/>
      <c r="MCS26" s="101"/>
      <c r="MCT26" s="101"/>
      <c r="MCU26" s="101"/>
      <c r="MCV26" s="101"/>
      <c r="MCW26" s="101"/>
      <c r="MCX26" s="101"/>
      <c r="MCY26" s="101"/>
      <c r="MCZ26" s="101"/>
      <c r="MDA26" s="101"/>
      <c r="MDB26" s="101"/>
      <c r="MDC26" s="101"/>
      <c r="MDD26" s="101"/>
      <c r="MDE26" s="101"/>
      <c r="MDF26" s="101"/>
      <c r="MDG26" s="101"/>
      <c r="MDH26" s="101"/>
      <c r="MDI26" s="101"/>
      <c r="MDJ26" s="101"/>
      <c r="MDK26" s="101"/>
      <c r="MDL26" s="101"/>
      <c r="MDM26" s="101"/>
      <c r="MDN26" s="101"/>
      <c r="MDO26" s="101"/>
      <c r="MDP26" s="101"/>
      <c r="MDQ26" s="101"/>
      <c r="MDR26" s="101"/>
      <c r="MDS26" s="101"/>
      <c r="MDT26" s="101"/>
      <c r="MDU26" s="101"/>
      <c r="MDV26" s="101"/>
      <c r="MDW26" s="101"/>
      <c r="MDX26" s="101"/>
      <c r="MDY26" s="101"/>
      <c r="MDZ26" s="101"/>
      <c r="MEA26" s="101"/>
      <c r="MEB26" s="101"/>
      <c r="MEC26" s="101"/>
      <c r="MED26" s="101"/>
      <c r="MEE26" s="101"/>
      <c r="MEF26" s="101"/>
      <c r="MEG26" s="101"/>
      <c r="MEH26" s="101"/>
      <c r="MEI26" s="101"/>
      <c r="MEJ26" s="101"/>
      <c r="MEK26" s="101"/>
      <c r="MEL26" s="101"/>
      <c r="MEM26" s="101"/>
      <c r="MEN26" s="101"/>
      <c r="MEO26" s="101"/>
      <c r="MEP26" s="101"/>
      <c r="MEQ26" s="101"/>
      <c r="MER26" s="101"/>
      <c r="MES26" s="101"/>
      <c r="MET26" s="101"/>
      <c r="MEU26" s="101"/>
      <c r="MEV26" s="101"/>
      <c r="MEW26" s="101"/>
      <c r="MEX26" s="101"/>
      <c r="MEY26" s="101"/>
      <c r="MEZ26" s="101"/>
      <c r="MFA26" s="101"/>
      <c r="MFB26" s="101"/>
      <c r="MFC26" s="101"/>
      <c r="MFD26" s="101"/>
      <c r="MFE26" s="101"/>
      <c r="MFF26" s="101"/>
      <c r="MFG26" s="101"/>
      <c r="MFH26" s="101"/>
      <c r="MFI26" s="101"/>
      <c r="MFJ26" s="101"/>
      <c r="MFK26" s="101"/>
      <c r="MFL26" s="101"/>
      <c r="MFM26" s="101"/>
      <c r="MFN26" s="101"/>
      <c r="MFO26" s="101"/>
      <c r="MFP26" s="101"/>
      <c r="MFQ26" s="101"/>
      <c r="MFR26" s="101"/>
      <c r="MFS26" s="101"/>
      <c r="MFT26" s="101"/>
      <c r="MFU26" s="101"/>
      <c r="MFV26" s="101"/>
      <c r="MFW26" s="101"/>
      <c r="MFX26" s="101"/>
      <c r="MFY26" s="101"/>
      <c r="MFZ26" s="101"/>
      <c r="MGA26" s="101"/>
      <c r="MGB26" s="101"/>
      <c r="MGC26" s="101"/>
      <c r="MGD26" s="101"/>
      <c r="MGE26" s="101"/>
      <c r="MGF26" s="101"/>
      <c r="MGG26" s="101"/>
      <c r="MGH26" s="101"/>
      <c r="MGI26" s="101"/>
      <c r="MGJ26" s="101"/>
      <c r="MGK26" s="101"/>
      <c r="MGL26" s="101"/>
      <c r="MGM26" s="101"/>
      <c r="MGN26" s="101"/>
      <c r="MGO26" s="101"/>
      <c r="MGP26" s="101"/>
      <c r="MGQ26" s="101"/>
      <c r="MGR26" s="101"/>
      <c r="MGS26" s="101"/>
      <c r="MGT26" s="101"/>
      <c r="MGU26" s="101"/>
      <c r="MGV26" s="101"/>
      <c r="MGW26" s="101"/>
      <c r="MGX26" s="101"/>
      <c r="MGY26" s="101"/>
      <c r="MGZ26" s="101"/>
      <c r="MHA26" s="101"/>
      <c r="MHB26" s="101"/>
      <c r="MHC26" s="101"/>
      <c r="MHD26" s="101"/>
      <c r="MHE26" s="101"/>
      <c r="MHF26" s="101"/>
      <c r="MHG26" s="101"/>
      <c r="MHH26" s="101"/>
      <c r="MHI26" s="101"/>
      <c r="MHJ26" s="101"/>
      <c r="MHK26" s="101"/>
      <c r="MHL26" s="101"/>
      <c r="MHM26" s="101"/>
      <c r="MHN26" s="101"/>
      <c r="MHO26" s="101"/>
      <c r="MHP26" s="101"/>
      <c r="MHQ26" s="101"/>
      <c r="MHR26" s="101"/>
      <c r="MHS26" s="101"/>
      <c r="MHT26" s="101"/>
      <c r="MHU26" s="101"/>
      <c r="MHV26" s="101"/>
      <c r="MHW26" s="101"/>
      <c r="MHX26" s="101"/>
      <c r="MHY26" s="101"/>
      <c r="MHZ26" s="101"/>
      <c r="MIA26" s="101"/>
      <c r="MIB26" s="101"/>
      <c r="MIC26" s="101"/>
      <c r="MID26" s="101"/>
      <c r="MIE26" s="101"/>
      <c r="MIF26" s="101"/>
      <c r="MIG26" s="101"/>
      <c r="MIH26" s="101"/>
      <c r="MII26" s="101"/>
      <c r="MIJ26" s="101"/>
      <c r="MIK26" s="101"/>
      <c r="MIL26" s="101"/>
      <c r="MIM26" s="101"/>
      <c r="MIN26" s="101"/>
      <c r="MIO26" s="101"/>
      <c r="MIP26" s="101"/>
      <c r="MIQ26" s="101"/>
      <c r="MIR26" s="101"/>
      <c r="MIS26" s="101"/>
      <c r="MIT26" s="101"/>
      <c r="MIU26" s="101"/>
      <c r="MIV26" s="101"/>
      <c r="MIW26" s="101"/>
      <c r="MIX26" s="101"/>
      <c r="MIY26" s="101"/>
      <c r="MIZ26" s="101"/>
      <c r="MJA26" s="101"/>
      <c r="MJB26" s="101"/>
      <c r="MJC26" s="101"/>
      <c r="MJD26" s="101"/>
      <c r="MJE26" s="101"/>
      <c r="MJF26" s="101"/>
      <c r="MJG26" s="101"/>
      <c r="MJH26" s="101"/>
      <c r="MJI26" s="101"/>
      <c r="MJJ26" s="101"/>
      <c r="MJK26" s="101"/>
      <c r="MJL26" s="101"/>
      <c r="MJM26" s="101"/>
      <c r="MJN26" s="101"/>
      <c r="MJO26" s="101"/>
      <c r="MJP26" s="101"/>
      <c r="MJQ26" s="101"/>
      <c r="MJR26" s="101"/>
      <c r="MJS26" s="101"/>
      <c r="MJT26" s="101"/>
      <c r="MJU26" s="101"/>
      <c r="MJV26" s="101"/>
      <c r="MJW26" s="101"/>
      <c r="MJX26" s="101"/>
      <c r="MJY26" s="101"/>
      <c r="MJZ26" s="101"/>
      <c r="MKA26" s="101"/>
      <c r="MKB26" s="101"/>
      <c r="MKC26" s="101"/>
      <c r="MKD26" s="101"/>
      <c r="MKE26" s="101"/>
      <c r="MKF26" s="101"/>
      <c r="MKG26" s="101"/>
      <c r="MKH26" s="101"/>
      <c r="MKI26" s="101"/>
      <c r="MKJ26" s="101"/>
      <c r="MKK26" s="101"/>
      <c r="MKL26" s="101"/>
      <c r="MKM26" s="101"/>
      <c r="MKN26" s="101"/>
      <c r="MKO26" s="101"/>
      <c r="MKP26" s="101"/>
      <c r="MKQ26" s="101"/>
      <c r="MKR26" s="101"/>
      <c r="MKS26" s="101"/>
      <c r="MKT26" s="101"/>
      <c r="MKU26" s="101"/>
      <c r="MKV26" s="101"/>
      <c r="MKW26" s="101"/>
      <c r="MKX26" s="101"/>
      <c r="MKY26" s="101"/>
      <c r="MKZ26" s="101"/>
      <c r="MLA26" s="101"/>
      <c r="MLB26" s="101"/>
      <c r="MLC26" s="101"/>
      <c r="MLD26" s="101"/>
      <c r="MLE26" s="101"/>
      <c r="MLF26" s="101"/>
      <c r="MLG26" s="101"/>
      <c r="MLH26" s="101"/>
      <c r="MLI26" s="101"/>
      <c r="MLJ26" s="101"/>
      <c r="MLK26" s="101"/>
      <c r="MLL26" s="101"/>
      <c r="MLM26" s="101"/>
      <c r="MLN26" s="101"/>
      <c r="MLO26" s="101"/>
      <c r="MLP26" s="101"/>
      <c r="MLQ26" s="101"/>
      <c r="MLR26" s="101"/>
      <c r="MLS26" s="101"/>
      <c r="MLT26" s="101"/>
      <c r="MLU26" s="101"/>
      <c r="MLV26" s="101"/>
      <c r="MLW26" s="101"/>
      <c r="MLX26" s="101"/>
      <c r="MLY26" s="101"/>
      <c r="MLZ26" s="101"/>
      <c r="MMA26" s="101"/>
      <c r="MMB26" s="101"/>
      <c r="MMC26" s="101"/>
      <c r="MMD26" s="101"/>
      <c r="MME26" s="101"/>
      <c r="MMF26" s="101"/>
      <c r="MMG26" s="101"/>
      <c r="MMH26" s="101"/>
      <c r="MMI26" s="101"/>
      <c r="MMJ26" s="101"/>
      <c r="MMK26" s="101"/>
      <c r="MML26" s="101"/>
      <c r="MMM26" s="101"/>
      <c r="MMN26" s="101"/>
      <c r="MMO26" s="101"/>
      <c r="MMP26" s="101"/>
      <c r="MMQ26" s="101"/>
      <c r="MMR26" s="101"/>
      <c r="MMS26" s="101"/>
      <c r="MMT26" s="101"/>
      <c r="MMU26" s="101"/>
      <c r="MMV26" s="101"/>
      <c r="MMW26" s="101"/>
      <c r="MMX26" s="101"/>
      <c r="MMY26" s="101"/>
      <c r="MMZ26" s="101"/>
      <c r="MNA26" s="101"/>
      <c r="MNB26" s="101"/>
      <c r="MNC26" s="101"/>
      <c r="MND26" s="101"/>
      <c r="MNE26" s="101"/>
      <c r="MNF26" s="101"/>
      <c r="MNG26" s="101"/>
      <c r="MNH26" s="101"/>
      <c r="MNI26" s="101"/>
      <c r="MNJ26" s="101"/>
      <c r="MNK26" s="101"/>
      <c r="MNL26" s="101"/>
      <c r="MNM26" s="101"/>
      <c r="MNN26" s="101"/>
      <c r="MNO26" s="101"/>
      <c r="MNP26" s="101"/>
      <c r="MNQ26" s="101"/>
      <c r="MNR26" s="101"/>
      <c r="MNS26" s="101"/>
      <c r="MNT26" s="101"/>
      <c r="MNU26" s="101"/>
      <c r="MNV26" s="101"/>
      <c r="MNW26" s="101"/>
      <c r="MNX26" s="101"/>
      <c r="MNY26" s="101"/>
      <c r="MNZ26" s="101"/>
      <c r="MOA26" s="101"/>
      <c r="MOB26" s="101"/>
      <c r="MOC26" s="101"/>
      <c r="MOD26" s="101"/>
      <c r="MOE26" s="101"/>
      <c r="MOF26" s="101"/>
      <c r="MOG26" s="101"/>
      <c r="MOH26" s="101"/>
      <c r="MOI26" s="101"/>
      <c r="MOJ26" s="101"/>
      <c r="MOK26" s="101"/>
      <c r="MOL26" s="101"/>
      <c r="MOM26" s="101"/>
      <c r="MON26" s="101"/>
      <c r="MOO26" s="101"/>
      <c r="MOP26" s="101"/>
      <c r="MOQ26" s="101"/>
      <c r="MOR26" s="101"/>
      <c r="MOS26" s="101"/>
      <c r="MOT26" s="101"/>
      <c r="MOU26" s="101"/>
      <c r="MOV26" s="101"/>
      <c r="MOW26" s="101"/>
      <c r="MOX26" s="101"/>
      <c r="MOY26" s="101"/>
      <c r="MOZ26" s="101"/>
      <c r="MPA26" s="101"/>
      <c r="MPB26" s="101"/>
      <c r="MPC26" s="101"/>
      <c r="MPD26" s="101"/>
      <c r="MPE26" s="101"/>
      <c r="MPF26" s="101"/>
      <c r="MPG26" s="101"/>
      <c r="MPH26" s="101"/>
      <c r="MPI26" s="101"/>
      <c r="MPJ26" s="101"/>
      <c r="MPK26" s="101"/>
      <c r="MPL26" s="101"/>
      <c r="MPM26" s="101"/>
      <c r="MPN26" s="101"/>
      <c r="MPO26" s="101"/>
      <c r="MPP26" s="101"/>
      <c r="MPQ26" s="101"/>
      <c r="MPR26" s="101"/>
      <c r="MPS26" s="101"/>
      <c r="MPT26" s="101"/>
      <c r="MPU26" s="101"/>
      <c r="MPV26" s="101"/>
      <c r="MPW26" s="101"/>
      <c r="MPX26" s="101"/>
      <c r="MPY26" s="101"/>
      <c r="MPZ26" s="101"/>
      <c r="MQA26" s="101"/>
      <c r="MQB26" s="101"/>
      <c r="MQC26" s="101"/>
      <c r="MQD26" s="101"/>
      <c r="MQE26" s="101"/>
      <c r="MQF26" s="101"/>
      <c r="MQG26" s="101"/>
      <c r="MQH26" s="101"/>
      <c r="MQI26" s="101"/>
      <c r="MQJ26" s="101"/>
      <c r="MQK26" s="101"/>
      <c r="MQL26" s="101"/>
      <c r="MQM26" s="101"/>
      <c r="MQN26" s="101"/>
      <c r="MQO26" s="101"/>
      <c r="MQP26" s="101"/>
      <c r="MQQ26" s="101"/>
      <c r="MQR26" s="101"/>
      <c r="MQS26" s="101"/>
      <c r="MQT26" s="101"/>
      <c r="MQU26" s="101"/>
      <c r="MQV26" s="101"/>
      <c r="MQW26" s="101"/>
      <c r="MQX26" s="101"/>
      <c r="MQY26" s="101"/>
      <c r="MQZ26" s="101"/>
      <c r="MRA26" s="101"/>
      <c r="MRB26" s="101"/>
      <c r="MRC26" s="101"/>
      <c r="MRD26" s="101"/>
      <c r="MRE26" s="101"/>
      <c r="MRF26" s="101"/>
      <c r="MRG26" s="101"/>
      <c r="MRH26" s="101"/>
      <c r="MRI26" s="101"/>
      <c r="MRJ26" s="101"/>
      <c r="MRK26" s="101"/>
      <c r="MRL26" s="101"/>
      <c r="MRM26" s="101"/>
      <c r="MRN26" s="101"/>
      <c r="MRO26" s="101"/>
      <c r="MRP26" s="101"/>
      <c r="MRQ26" s="101"/>
      <c r="MRR26" s="101"/>
      <c r="MRS26" s="101"/>
      <c r="MRT26" s="101"/>
      <c r="MRU26" s="101"/>
      <c r="MRV26" s="101"/>
      <c r="MRW26" s="101"/>
      <c r="MRX26" s="101"/>
      <c r="MRY26" s="101"/>
      <c r="MRZ26" s="101"/>
      <c r="MSA26" s="101"/>
      <c r="MSB26" s="101"/>
      <c r="MSC26" s="101"/>
      <c r="MSD26" s="101"/>
      <c r="MSE26" s="101"/>
      <c r="MSF26" s="101"/>
      <c r="MSG26" s="101"/>
      <c r="MSH26" s="101"/>
      <c r="MSI26" s="101"/>
      <c r="MSJ26" s="101"/>
      <c r="MSK26" s="101"/>
      <c r="MSL26" s="101"/>
      <c r="MSM26" s="101"/>
      <c r="MSN26" s="101"/>
      <c r="MSO26" s="101"/>
      <c r="MSP26" s="101"/>
      <c r="MSQ26" s="101"/>
      <c r="MSR26" s="101"/>
      <c r="MSS26" s="101"/>
      <c r="MST26" s="101"/>
      <c r="MSU26" s="101"/>
      <c r="MSV26" s="101"/>
      <c r="MSW26" s="101"/>
      <c r="MSX26" s="101"/>
      <c r="MSY26" s="101"/>
      <c r="MSZ26" s="101"/>
      <c r="MTA26" s="101"/>
      <c r="MTB26" s="101"/>
      <c r="MTC26" s="101"/>
      <c r="MTD26" s="101"/>
      <c r="MTE26" s="101"/>
      <c r="MTF26" s="101"/>
      <c r="MTG26" s="101"/>
      <c r="MTH26" s="101"/>
      <c r="MTI26" s="101"/>
      <c r="MTJ26" s="101"/>
      <c r="MTK26" s="101"/>
      <c r="MTL26" s="101"/>
      <c r="MTM26" s="101"/>
      <c r="MTN26" s="101"/>
      <c r="MTO26" s="101"/>
      <c r="MTP26" s="101"/>
      <c r="MTQ26" s="101"/>
      <c r="MTR26" s="101"/>
      <c r="MTS26" s="101"/>
      <c r="MTT26" s="101"/>
      <c r="MTU26" s="101"/>
      <c r="MTV26" s="101"/>
      <c r="MTW26" s="101"/>
      <c r="MTX26" s="101"/>
      <c r="MTY26" s="101"/>
      <c r="MTZ26" s="101"/>
      <c r="MUA26" s="101"/>
      <c r="MUB26" s="101"/>
      <c r="MUC26" s="101"/>
      <c r="MUD26" s="101"/>
      <c r="MUE26" s="101"/>
      <c r="MUF26" s="101"/>
      <c r="MUG26" s="101"/>
      <c r="MUH26" s="101"/>
      <c r="MUI26" s="101"/>
      <c r="MUJ26" s="101"/>
      <c r="MUK26" s="101"/>
      <c r="MUL26" s="101"/>
      <c r="MUM26" s="101"/>
      <c r="MUN26" s="101"/>
      <c r="MUO26" s="101"/>
      <c r="MUP26" s="101"/>
      <c r="MUQ26" s="101"/>
      <c r="MUR26" s="101"/>
      <c r="MUS26" s="101"/>
      <c r="MUT26" s="101"/>
      <c r="MUU26" s="101"/>
      <c r="MUV26" s="101"/>
      <c r="MUW26" s="101"/>
      <c r="MUX26" s="101"/>
      <c r="MUY26" s="101"/>
      <c r="MUZ26" s="101"/>
      <c r="MVA26" s="101"/>
      <c r="MVB26" s="101"/>
      <c r="MVC26" s="101"/>
      <c r="MVD26" s="101"/>
      <c r="MVE26" s="101"/>
      <c r="MVF26" s="101"/>
      <c r="MVG26" s="101"/>
      <c r="MVH26" s="101"/>
      <c r="MVI26" s="101"/>
      <c r="MVJ26" s="101"/>
      <c r="MVK26" s="101"/>
      <c r="MVL26" s="101"/>
      <c r="MVM26" s="101"/>
      <c r="MVN26" s="101"/>
      <c r="MVO26" s="101"/>
      <c r="MVP26" s="101"/>
      <c r="MVQ26" s="101"/>
      <c r="MVR26" s="101"/>
      <c r="MVS26" s="101"/>
      <c r="MVT26" s="101"/>
      <c r="MVU26" s="101"/>
      <c r="MVV26" s="101"/>
      <c r="MVW26" s="101"/>
      <c r="MVX26" s="101"/>
      <c r="MVY26" s="101"/>
      <c r="MVZ26" s="101"/>
      <c r="MWA26" s="101"/>
      <c r="MWB26" s="101"/>
      <c r="MWC26" s="101"/>
      <c r="MWD26" s="101"/>
      <c r="MWE26" s="101"/>
      <c r="MWF26" s="101"/>
      <c r="MWG26" s="101"/>
      <c r="MWH26" s="101"/>
      <c r="MWI26" s="101"/>
      <c r="MWJ26" s="101"/>
      <c r="MWK26" s="101"/>
      <c r="MWL26" s="101"/>
      <c r="MWM26" s="101"/>
      <c r="MWN26" s="101"/>
      <c r="MWO26" s="101"/>
      <c r="MWP26" s="101"/>
      <c r="MWQ26" s="101"/>
      <c r="MWR26" s="101"/>
      <c r="MWS26" s="101"/>
      <c r="MWT26" s="101"/>
      <c r="MWU26" s="101"/>
      <c r="MWV26" s="101"/>
      <c r="MWW26" s="101"/>
      <c r="MWX26" s="101"/>
      <c r="MWY26" s="101"/>
      <c r="MWZ26" s="101"/>
      <c r="MXA26" s="101"/>
      <c r="MXB26" s="101"/>
      <c r="MXC26" s="101"/>
      <c r="MXD26" s="101"/>
      <c r="MXE26" s="101"/>
      <c r="MXF26" s="101"/>
      <c r="MXG26" s="101"/>
      <c r="MXH26" s="101"/>
      <c r="MXI26" s="101"/>
      <c r="MXJ26" s="101"/>
      <c r="MXK26" s="101"/>
      <c r="MXL26" s="101"/>
      <c r="MXM26" s="101"/>
      <c r="MXN26" s="101"/>
      <c r="MXO26" s="101"/>
      <c r="MXP26" s="101"/>
      <c r="MXQ26" s="101"/>
      <c r="MXR26" s="101"/>
      <c r="MXS26" s="101"/>
      <c r="MXT26" s="101"/>
      <c r="MXU26" s="101"/>
      <c r="MXV26" s="101"/>
      <c r="MXW26" s="101"/>
      <c r="MXX26" s="101"/>
      <c r="MXY26" s="101"/>
      <c r="MXZ26" s="101"/>
      <c r="MYA26" s="101"/>
      <c r="MYB26" s="101"/>
      <c r="MYC26" s="101"/>
      <c r="MYD26" s="101"/>
      <c r="MYE26" s="101"/>
      <c r="MYF26" s="101"/>
      <c r="MYG26" s="101"/>
      <c r="MYH26" s="101"/>
      <c r="MYI26" s="101"/>
      <c r="MYJ26" s="101"/>
      <c r="MYK26" s="101"/>
      <c r="MYL26" s="101"/>
      <c r="MYM26" s="101"/>
      <c r="MYN26" s="101"/>
      <c r="MYO26" s="101"/>
      <c r="MYP26" s="101"/>
      <c r="MYQ26" s="101"/>
      <c r="MYR26" s="101"/>
      <c r="MYS26" s="101"/>
      <c r="MYT26" s="101"/>
      <c r="MYU26" s="101"/>
      <c r="MYV26" s="101"/>
      <c r="MYW26" s="101"/>
      <c r="MYX26" s="101"/>
      <c r="MYY26" s="101"/>
      <c r="MYZ26" s="101"/>
      <c r="MZA26" s="101"/>
      <c r="MZB26" s="101"/>
      <c r="MZC26" s="101"/>
      <c r="MZD26" s="101"/>
      <c r="MZE26" s="101"/>
      <c r="MZF26" s="101"/>
      <c r="MZG26" s="101"/>
      <c r="MZH26" s="101"/>
      <c r="MZI26" s="101"/>
      <c r="MZJ26" s="101"/>
      <c r="MZK26" s="101"/>
      <c r="MZL26" s="101"/>
      <c r="MZM26" s="101"/>
      <c r="MZN26" s="101"/>
      <c r="MZO26" s="101"/>
      <c r="MZP26" s="101"/>
      <c r="MZQ26" s="101"/>
      <c r="MZR26" s="101"/>
      <c r="MZS26" s="101"/>
      <c r="MZT26" s="101"/>
      <c r="MZU26" s="101"/>
      <c r="MZV26" s="101"/>
      <c r="MZW26" s="101"/>
      <c r="MZX26" s="101"/>
      <c r="MZY26" s="101"/>
      <c r="MZZ26" s="101"/>
      <c r="NAA26" s="101"/>
      <c r="NAB26" s="101"/>
      <c r="NAC26" s="101"/>
      <c r="NAD26" s="101"/>
      <c r="NAE26" s="101"/>
      <c r="NAF26" s="101"/>
      <c r="NAG26" s="101"/>
      <c r="NAH26" s="101"/>
      <c r="NAI26" s="101"/>
      <c r="NAJ26" s="101"/>
      <c r="NAK26" s="101"/>
      <c r="NAL26" s="101"/>
      <c r="NAM26" s="101"/>
      <c r="NAN26" s="101"/>
      <c r="NAO26" s="101"/>
      <c r="NAP26" s="101"/>
      <c r="NAQ26" s="101"/>
      <c r="NAR26" s="101"/>
      <c r="NAS26" s="101"/>
      <c r="NAT26" s="101"/>
      <c r="NAU26" s="101"/>
      <c r="NAV26" s="101"/>
      <c r="NAW26" s="101"/>
      <c r="NAX26" s="101"/>
      <c r="NAY26" s="101"/>
      <c r="NAZ26" s="101"/>
      <c r="NBA26" s="101"/>
      <c r="NBB26" s="101"/>
      <c r="NBC26" s="101"/>
      <c r="NBD26" s="101"/>
      <c r="NBE26" s="101"/>
      <c r="NBF26" s="101"/>
      <c r="NBG26" s="101"/>
      <c r="NBH26" s="101"/>
      <c r="NBI26" s="101"/>
      <c r="NBJ26" s="101"/>
      <c r="NBK26" s="101"/>
      <c r="NBL26" s="101"/>
      <c r="NBM26" s="101"/>
      <c r="NBN26" s="101"/>
      <c r="NBO26" s="101"/>
      <c r="NBP26" s="101"/>
      <c r="NBQ26" s="101"/>
      <c r="NBR26" s="101"/>
      <c r="NBS26" s="101"/>
      <c r="NBT26" s="101"/>
      <c r="NBU26" s="101"/>
      <c r="NBV26" s="101"/>
      <c r="NBW26" s="101"/>
      <c r="NBX26" s="101"/>
      <c r="NBY26" s="101"/>
      <c r="NBZ26" s="101"/>
      <c r="NCA26" s="101"/>
      <c r="NCB26" s="101"/>
      <c r="NCC26" s="101"/>
      <c r="NCD26" s="101"/>
      <c r="NCE26" s="101"/>
      <c r="NCF26" s="101"/>
      <c r="NCG26" s="101"/>
      <c r="NCH26" s="101"/>
      <c r="NCI26" s="101"/>
      <c r="NCJ26" s="101"/>
      <c r="NCK26" s="101"/>
      <c r="NCL26" s="101"/>
      <c r="NCM26" s="101"/>
      <c r="NCN26" s="101"/>
      <c r="NCO26" s="101"/>
      <c r="NCP26" s="101"/>
      <c r="NCQ26" s="101"/>
      <c r="NCR26" s="101"/>
      <c r="NCS26" s="101"/>
      <c r="NCT26" s="101"/>
      <c r="NCU26" s="101"/>
      <c r="NCV26" s="101"/>
      <c r="NCW26" s="101"/>
      <c r="NCX26" s="101"/>
      <c r="NCY26" s="101"/>
      <c r="NCZ26" s="101"/>
      <c r="NDA26" s="101"/>
      <c r="NDB26" s="101"/>
      <c r="NDC26" s="101"/>
      <c r="NDD26" s="101"/>
      <c r="NDE26" s="101"/>
      <c r="NDF26" s="101"/>
      <c r="NDG26" s="101"/>
      <c r="NDH26" s="101"/>
      <c r="NDI26" s="101"/>
      <c r="NDJ26" s="101"/>
      <c r="NDK26" s="101"/>
      <c r="NDL26" s="101"/>
      <c r="NDM26" s="101"/>
      <c r="NDN26" s="101"/>
      <c r="NDO26" s="101"/>
      <c r="NDP26" s="101"/>
      <c r="NDQ26" s="101"/>
      <c r="NDR26" s="101"/>
      <c r="NDS26" s="101"/>
      <c r="NDT26" s="101"/>
      <c r="NDU26" s="101"/>
      <c r="NDV26" s="101"/>
      <c r="NDW26" s="101"/>
      <c r="NDX26" s="101"/>
      <c r="NDY26" s="101"/>
      <c r="NDZ26" s="101"/>
      <c r="NEA26" s="101"/>
      <c r="NEB26" s="101"/>
      <c r="NEC26" s="101"/>
      <c r="NED26" s="101"/>
      <c r="NEE26" s="101"/>
      <c r="NEF26" s="101"/>
      <c r="NEG26" s="101"/>
      <c r="NEH26" s="101"/>
      <c r="NEI26" s="101"/>
      <c r="NEJ26" s="101"/>
      <c r="NEK26" s="101"/>
      <c r="NEL26" s="101"/>
      <c r="NEM26" s="101"/>
      <c r="NEN26" s="101"/>
      <c r="NEO26" s="101"/>
      <c r="NEP26" s="101"/>
      <c r="NEQ26" s="101"/>
      <c r="NER26" s="101"/>
      <c r="NES26" s="101"/>
      <c r="NET26" s="101"/>
      <c r="NEU26" s="101"/>
      <c r="NEV26" s="101"/>
      <c r="NEW26" s="101"/>
      <c r="NEX26" s="101"/>
      <c r="NEY26" s="101"/>
      <c r="NEZ26" s="101"/>
      <c r="NFA26" s="101"/>
      <c r="NFB26" s="101"/>
      <c r="NFC26" s="101"/>
      <c r="NFD26" s="101"/>
      <c r="NFE26" s="101"/>
      <c r="NFF26" s="101"/>
      <c r="NFG26" s="101"/>
      <c r="NFH26" s="101"/>
      <c r="NFI26" s="101"/>
      <c r="NFJ26" s="101"/>
      <c r="NFK26" s="101"/>
      <c r="NFL26" s="101"/>
      <c r="NFM26" s="101"/>
      <c r="NFN26" s="101"/>
      <c r="NFO26" s="101"/>
      <c r="NFP26" s="101"/>
      <c r="NFQ26" s="101"/>
      <c r="NFR26" s="101"/>
      <c r="NFS26" s="101"/>
      <c r="NFT26" s="101"/>
      <c r="NFU26" s="101"/>
      <c r="NFV26" s="101"/>
      <c r="NFW26" s="101"/>
      <c r="NFX26" s="101"/>
      <c r="NFY26" s="101"/>
      <c r="NFZ26" s="101"/>
      <c r="NGA26" s="101"/>
      <c r="NGB26" s="101"/>
      <c r="NGC26" s="101"/>
      <c r="NGD26" s="101"/>
      <c r="NGE26" s="101"/>
      <c r="NGF26" s="101"/>
      <c r="NGG26" s="101"/>
      <c r="NGH26" s="101"/>
      <c r="NGI26" s="101"/>
      <c r="NGJ26" s="101"/>
      <c r="NGK26" s="101"/>
      <c r="NGL26" s="101"/>
      <c r="NGM26" s="101"/>
      <c r="NGN26" s="101"/>
      <c r="NGO26" s="101"/>
      <c r="NGP26" s="101"/>
      <c r="NGQ26" s="101"/>
      <c r="NGR26" s="101"/>
      <c r="NGS26" s="101"/>
      <c r="NGT26" s="101"/>
      <c r="NGU26" s="101"/>
      <c r="NGV26" s="101"/>
      <c r="NGW26" s="101"/>
      <c r="NGX26" s="101"/>
      <c r="NGY26" s="101"/>
      <c r="NGZ26" s="101"/>
      <c r="NHA26" s="101"/>
      <c r="NHB26" s="101"/>
      <c r="NHC26" s="101"/>
      <c r="NHD26" s="101"/>
      <c r="NHE26" s="101"/>
      <c r="NHF26" s="101"/>
      <c r="NHG26" s="101"/>
      <c r="NHH26" s="101"/>
      <c r="NHI26" s="101"/>
      <c r="NHJ26" s="101"/>
      <c r="NHK26" s="101"/>
      <c r="NHL26" s="101"/>
      <c r="NHM26" s="101"/>
      <c r="NHN26" s="101"/>
      <c r="NHO26" s="101"/>
      <c r="NHP26" s="101"/>
      <c r="NHQ26" s="101"/>
      <c r="NHR26" s="101"/>
      <c r="NHS26" s="101"/>
      <c r="NHT26" s="101"/>
      <c r="NHU26" s="101"/>
      <c r="NHV26" s="101"/>
      <c r="NHW26" s="101"/>
      <c r="NHX26" s="101"/>
      <c r="NHY26" s="101"/>
      <c r="NHZ26" s="101"/>
      <c r="NIA26" s="101"/>
      <c r="NIB26" s="101"/>
      <c r="NIC26" s="101"/>
      <c r="NID26" s="101"/>
      <c r="NIE26" s="101"/>
      <c r="NIF26" s="101"/>
      <c r="NIG26" s="101"/>
      <c r="NIH26" s="101"/>
      <c r="NII26" s="101"/>
      <c r="NIJ26" s="101"/>
      <c r="NIK26" s="101"/>
      <c r="NIL26" s="101"/>
      <c r="NIM26" s="101"/>
      <c r="NIN26" s="101"/>
      <c r="NIO26" s="101"/>
      <c r="NIP26" s="101"/>
      <c r="NIQ26" s="101"/>
      <c r="NIR26" s="101"/>
      <c r="NIS26" s="101"/>
      <c r="NIT26" s="101"/>
      <c r="NIU26" s="101"/>
      <c r="NIV26" s="101"/>
      <c r="NIW26" s="101"/>
      <c r="NIX26" s="101"/>
      <c r="NIY26" s="101"/>
      <c r="NIZ26" s="101"/>
      <c r="NJA26" s="101"/>
      <c r="NJB26" s="101"/>
      <c r="NJC26" s="101"/>
      <c r="NJD26" s="101"/>
      <c r="NJE26" s="101"/>
      <c r="NJF26" s="101"/>
      <c r="NJG26" s="101"/>
      <c r="NJH26" s="101"/>
      <c r="NJI26" s="101"/>
      <c r="NJJ26" s="101"/>
      <c r="NJK26" s="101"/>
      <c r="NJL26" s="101"/>
      <c r="NJM26" s="101"/>
      <c r="NJN26" s="101"/>
      <c r="NJO26" s="101"/>
      <c r="NJP26" s="101"/>
      <c r="NJQ26" s="101"/>
      <c r="NJR26" s="101"/>
      <c r="NJS26" s="101"/>
      <c r="NJT26" s="101"/>
      <c r="NJU26" s="101"/>
      <c r="NJV26" s="101"/>
      <c r="NJW26" s="101"/>
      <c r="NJX26" s="101"/>
      <c r="NJY26" s="101"/>
      <c r="NJZ26" s="101"/>
      <c r="NKA26" s="101"/>
      <c r="NKB26" s="101"/>
      <c r="NKC26" s="101"/>
      <c r="NKD26" s="101"/>
      <c r="NKE26" s="101"/>
      <c r="NKF26" s="101"/>
      <c r="NKG26" s="101"/>
      <c r="NKH26" s="101"/>
      <c r="NKI26" s="101"/>
      <c r="NKJ26" s="101"/>
      <c r="NKK26" s="101"/>
      <c r="NKL26" s="101"/>
      <c r="NKM26" s="101"/>
      <c r="NKN26" s="101"/>
      <c r="NKO26" s="101"/>
      <c r="NKP26" s="101"/>
      <c r="NKQ26" s="101"/>
      <c r="NKR26" s="101"/>
      <c r="NKS26" s="101"/>
      <c r="NKT26" s="101"/>
      <c r="NKU26" s="101"/>
      <c r="NKV26" s="101"/>
      <c r="NKW26" s="101"/>
      <c r="NKX26" s="101"/>
      <c r="NKY26" s="101"/>
      <c r="NKZ26" s="101"/>
      <c r="NLA26" s="101"/>
      <c r="NLB26" s="101"/>
      <c r="NLC26" s="101"/>
      <c r="NLD26" s="101"/>
      <c r="NLE26" s="101"/>
      <c r="NLF26" s="101"/>
      <c r="NLG26" s="101"/>
      <c r="NLH26" s="101"/>
      <c r="NLI26" s="101"/>
      <c r="NLJ26" s="101"/>
      <c r="NLK26" s="101"/>
      <c r="NLL26" s="101"/>
      <c r="NLM26" s="101"/>
      <c r="NLN26" s="101"/>
      <c r="NLO26" s="101"/>
      <c r="NLP26" s="101"/>
      <c r="NLQ26" s="101"/>
      <c r="NLR26" s="101"/>
      <c r="NLS26" s="101"/>
      <c r="NLT26" s="101"/>
      <c r="NLU26" s="101"/>
      <c r="NLV26" s="101"/>
      <c r="NLW26" s="101"/>
      <c r="NLX26" s="101"/>
      <c r="NLY26" s="101"/>
      <c r="NLZ26" s="101"/>
      <c r="NMA26" s="101"/>
      <c r="NMB26" s="101"/>
      <c r="NMC26" s="101"/>
      <c r="NMD26" s="101"/>
      <c r="NME26" s="101"/>
      <c r="NMF26" s="101"/>
      <c r="NMG26" s="101"/>
      <c r="NMH26" s="101"/>
      <c r="NMI26" s="101"/>
      <c r="NMJ26" s="101"/>
      <c r="NMK26" s="101"/>
      <c r="NML26" s="101"/>
      <c r="NMM26" s="101"/>
      <c r="NMN26" s="101"/>
      <c r="NMO26" s="101"/>
      <c r="NMP26" s="101"/>
      <c r="NMQ26" s="101"/>
      <c r="NMR26" s="101"/>
      <c r="NMS26" s="101"/>
      <c r="NMT26" s="101"/>
      <c r="NMU26" s="101"/>
      <c r="NMV26" s="101"/>
      <c r="NMW26" s="101"/>
      <c r="NMX26" s="101"/>
      <c r="NMY26" s="101"/>
      <c r="NMZ26" s="101"/>
      <c r="NNA26" s="101"/>
      <c r="NNB26" s="101"/>
      <c r="NNC26" s="101"/>
      <c r="NND26" s="101"/>
      <c r="NNE26" s="101"/>
      <c r="NNF26" s="101"/>
      <c r="NNG26" s="101"/>
      <c r="NNH26" s="101"/>
      <c r="NNI26" s="101"/>
      <c r="NNJ26" s="101"/>
      <c r="NNK26" s="101"/>
      <c r="NNL26" s="101"/>
      <c r="NNM26" s="101"/>
      <c r="NNN26" s="101"/>
      <c r="NNO26" s="101"/>
      <c r="NNP26" s="101"/>
      <c r="NNQ26" s="101"/>
      <c r="NNR26" s="101"/>
      <c r="NNS26" s="101"/>
      <c r="NNT26" s="101"/>
      <c r="NNU26" s="101"/>
      <c r="NNV26" s="101"/>
      <c r="NNW26" s="101"/>
      <c r="NNX26" s="101"/>
      <c r="NNY26" s="101"/>
      <c r="NNZ26" s="101"/>
      <c r="NOA26" s="101"/>
      <c r="NOB26" s="101"/>
      <c r="NOC26" s="101"/>
      <c r="NOD26" s="101"/>
      <c r="NOE26" s="101"/>
      <c r="NOF26" s="101"/>
      <c r="NOG26" s="101"/>
      <c r="NOH26" s="101"/>
      <c r="NOI26" s="101"/>
      <c r="NOJ26" s="101"/>
      <c r="NOK26" s="101"/>
      <c r="NOL26" s="101"/>
      <c r="NOM26" s="101"/>
      <c r="NON26" s="101"/>
      <c r="NOO26" s="101"/>
      <c r="NOP26" s="101"/>
      <c r="NOQ26" s="101"/>
      <c r="NOR26" s="101"/>
      <c r="NOS26" s="101"/>
      <c r="NOT26" s="101"/>
      <c r="NOU26" s="101"/>
      <c r="NOV26" s="101"/>
      <c r="NOW26" s="101"/>
      <c r="NOX26" s="101"/>
      <c r="NOY26" s="101"/>
      <c r="NOZ26" s="101"/>
      <c r="NPA26" s="101"/>
      <c r="NPB26" s="101"/>
      <c r="NPC26" s="101"/>
      <c r="NPD26" s="101"/>
      <c r="NPE26" s="101"/>
      <c r="NPF26" s="101"/>
      <c r="NPG26" s="101"/>
      <c r="NPH26" s="101"/>
      <c r="NPI26" s="101"/>
      <c r="NPJ26" s="101"/>
      <c r="NPK26" s="101"/>
      <c r="NPL26" s="101"/>
      <c r="NPM26" s="101"/>
      <c r="NPN26" s="101"/>
      <c r="NPO26" s="101"/>
      <c r="NPP26" s="101"/>
      <c r="NPQ26" s="101"/>
      <c r="NPR26" s="101"/>
      <c r="NPS26" s="101"/>
      <c r="NPT26" s="101"/>
      <c r="NPU26" s="101"/>
      <c r="NPV26" s="101"/>
      <c r="NPW26" s="101"/>
      <c r="NPX26" s="101"/>
      <c r="NPY26" s="101"/>
      <c r="NPZ26" s="101"/>
      <c r="NQA26" s="101"/>
      <c r="NQB26" s="101"/>
      <c r="NQC26" s="101"/>
      <c r="NQD26" s="101"/>
      <c r="NQE26" s="101"/>
      <c r="NQF26" s="101"/>
      <c r="NQG26" s="101"/>
      <c r="NQH26" s="101"/>
      <c r="NQI26" s="101"/>
      <c r="NQJ26" s="101"/>
      <c r="NQK26" s="101"/>
      <c r="NQL26" s="101"/>
      <c r="NQM26" s="101"/>
      <c r="NQN26" s="101"/>
      <c r="NQO26" s="101"/>
      <c r="NQP26" s="101"/>
      <c r="NQQ26" s="101"/>
      <c r="NQR26" s="101"/>
      <c r="NQS26" s="101"/>
      <c r="NQT26" s="101"/>
      <c r="NQU26" s="101"/>
      <c r="NQV26" s="101"/>
      <c r="NQW26" s="101"/>
      <c r="NQX26" s="101"/>
      <c r="NQY26" s="101"/>
      <c r="NQZ26" s="101"/>
      <c r="NRA26" s="101"/>
      <c r="NRB26" s="101"/>
      <c r="NRC26" s="101"/>
      <c r="NRD26" s="101"/>
      <c r="NRE26" s="101"/>
      <c r="NRF26" s="101"/>
      <c r="NRG26" s="101"/>
      <c r="NRH26" s="101"/>
      <c r="NRI26" s="101"/>
      <c r="NRJ26" s="101"/>
      <c r="NRK26" s="101"/>
      <c r="NRL26" s="101"/>
      <c r="NRM26" s="101"/>
      <c r="NRN26" s="101"/>
      <c r="NRO26" s="101"/>
      <c r="NRP26" s="101"/>
      <c r="NRQ26" s="101"/>
      <c r="NRR26" s="101"/>
      <c r="NRS26" s="101"/>
      <c r="NRT26" s="101"/>
      <c r="NRU26" s="101"/>
      <c r="NRV26" s="101"/>
      <c r="NRW26" s="101"/>
      <c r="NRX26" s="101"/>
      <c r="NRY26" s="101"/>
      <c r="NRZ26" s="101"/>
      <c r="NSA26" s="101"/>
      <c r="NSB26" s="101"/>
      <c r="NSC26" s="101"/>
      <c r="NSD26" s="101"/>
      <c r="NSE26" s="101"/>
      <c r="NSF26" s="101"/>
      <c r="NSG26" s="101"/>
      <c r="NSH26" s="101"/>
      <c r="NSI26" s="101"/>
      <c r="NSJ26" s="101"/>
      <c r="NSK26" s="101"/>
      <c r="NSL26" s="101"/>
      <c r="NSM26" s="101"/>
      <c r="NSN26" s="101"/>
      <c r="NSO26" s="101"/>
      <c r="NSP26" s="101"/>
      <c r="NSQ26" s="101"/>
      <c r="NSR26" s="101"/>
      <c r="NSS26" s="101"/>
      <c r="NST26" s="101"/>
      <c r="NSU26" s="101"/>
      <c r="NSV26" s="101"/>
      <c r="NSW26" s="101"/>
      <c r="NSX26" s="101"/>
      <c r="NSY26" s="101"/>
      <c r="NSZ26" s="101"/>
      <c r="NTA26" s="101"/>
      <c r="NTB26" s="101"/>
      <c r="NTC26" s="101"/>
      <c r="NTD26" s="101"/>
      <c r="NTE26" s="101"/>
      <c r="NTF26" s="101"/>
      <c r="NTG26" s="101"/>
      <c r="NTH26" s="101"/>
      <c r="NTI26" s="101"/>
      <c r="NTJ26" s="101"/>
      <c r="NTK26" s="101"/>
      <c r="NTL26" s="101"/>
      <c r="NTM26" s="101"/>
      <c r="NTN26" s="101"/>
      <c r="NTO26" s="101"/>
      <c r="NTP26" s="101"/>
      <c r="NTQ26" s="101"/>
      <c r="NTR26" s="101"/>
      <c r="NTS26" s="101"/>
      <c r="NTT26" s="101"/>
      <c r="NTU26" s="101"/>
      <c r="NTV26" s="101"/>
      <c r="NTW26" s="101"/>
      <c r="NTX26" s="101"/>
      <c r="NTY26" s="101"/>
      <c r="NTZ26" s="101"/>
      <c r="NUA26" s="101"/>
      <c r="NUB26" s="101"/>
      <c r="NUC26" s="101"/>
      <c r="NUD26" s="101"/>
      <c r="NUE26" s="101"/>
      <c r="NUF26" s="101"/>
      <c r="NUG26" s="101"/>
      <c r="NUH26" s="101"/>
      <c r="NUI26" s="101"/>
      <c r="NUJ26" s="101"/>
      <c r="NUK26" s="101"/>
      <c r="NUL26" s="101"/>
      <c r="NUM26" s="101"/>
      <c r="NUN26" s="101"/>
      <c r="NUO26" s="101"/>
      <c r="NUP26" s="101"/>
      <c r="NUQ26" s="101"/>
      <c r="NUR26" s="101"/>
      <c r="NUS26" s="101"/>
      <c r="NUT26" s="101"/>
      <c r="NUU26" s="101"/>
      <c r="NUV26" s="101"/>
      <c r="NUW26" s="101"/>
      <c r="NUX26" s="101"/>
      <c r="NUY26" s="101"/>
      <c r="NUZ26" s="101"/>
      <c r="NVA26" s="101"/>
      <c r="NVB26" s="101"/>
      <c r="NVC26" s="101"/>
      <c r="NVD26" s="101"/>
      <c r="NVE26" s="101"/>
      <c r="NVF26" s="101"/>
      <c r="NVG26" s="101"/>
      <c r="NVH26" s="101"/>
      <c r="NVI26" s="101"/>
      <c r="NVJ26" s="101"/>
      <c r="NVK26" s="101"/>
      <c r="NVL26" s="101"/>
      <c r="NVM26" s="101"/>
      <c r="NVN26" s="101"/>
      <c r="NVO26" s="101"/>
      <c r="NVP26" s="101"/>
      <c r="NVQ26" s="101"/>
      <c r="NVR26" s="101"/>
      <c r="NVS26" s="101"/>
      <c r="NVT26" s="101"/>
      <c r="NVU26" s="101"/>
      <c r="NVV26" s="101"/>
      <c r="NVW26" s="101"/>
      <c r="NVX26" s="101"/>
      <c r="NVY26" s="101"/>
      <c r="NVZ26" s="101"/>
      <c r="NWA26" s="101"/>
      <c r="NWB26" s="101"/>
      <c r="NWC26" s="101"/>
      <c r="NWD26" s="101"/>
      <c r="NWE26" s="101"/>
      <c r="NWF26" s="101"/>
      <c r="NWG26" s="101"/>
      <c r="NWH26" s="101"/>
      <c r="NWI26" s="101"/>
      <c r="NWJ26" s="101"/>
      <c r="NWK26" s="101"/>
      <c r="NWL26" s="101"/>
      <c r="NWM26" s="101"/>
      <c r="NWN26" s="101"/>
      <c r="NWO26" s="101"/>
      <c r="NWP26" s="101"/>
      <c r="NWQ26" s="101"/>
      <c r="NWR26" s="101"/>
      <c r="NWS26" s="101"/>
      <c r="NWT26" s="101"/>
      <c r="NWU26" s="101"/>
      <c r="NWV26" s="101"/>
      <c r="NWW26" s="101"/>
      <c r="NWX26" s="101"/>
      <c r="NWY26" s="101"/>
      <c r="NWZ26" s="101"/>
      <c r="NXA26" s="101"/>
      <c r="NXB26" s="101"/>
      <c r="NXC26" s="101"/>
      <c r="NXD26" s="101"/>
      <c r="NXE26" s="101"/>
      <c r="NXF26" s="101"/>
      <c r="NXG26" s="101"/>
      <c r="NXH26" s="101"/>
      <c r="NXI26" s="101"/>
      <c r="NXJ26" s="101"/>
      <c r="NXK26" s="101"/>
      <c r="NXL26" s="101"/>
      <c r="NXM26" s="101"/>
      <c r="NXN26" s="101"/>
      <c r="NXO26" s="101"/>
      <c r="NXP26" s="101"/>
      <c r="NXQ26" s="101"/>
      <c r="NXR26" s="101"/>
      <c r="NXS26" s="101"/>
      <c r="NXT26" s="101"/>
      <c r="NXU26" s="101"/>
      <c r="NXV26" s="101"/>
      <c r="NXW26" s="101"/>
      <c r="NXX26" s="101"/>
      <c r="NXY26" s="101"/>
      <c r="NXZ26" s="101"/>
      <c r="NYA26" s="101"/>
      <c r="NYB26" s="101"/>
      <c r="NYC26" s="101"/>
      <c r="NYD26" s="101"/>
      <c r="NYE26" s="101"/>
      <c r="NYF26" s="101"/>
      <c r="NYG26" s="101"/>
      <c r="NYH26" s="101"/>
      <c r="NYI26" s="101"/>
      <c r="NYJ26" s="101"/>
      <c r="NYK26" s="101"/>
      <c r="NYL26" s="101"/>
      <c r="NYM26" s="101"/>
      <c r="NYN26" s="101"/>
      <c r="NYO26" s="101"/>
      <c r="NYP26" s="101"/>
      <c r="NYQ26" s="101"/>
      <c r="NYR26" s="101"/>
      <c r="NYS26" s="101"/>
      <c r="NYT26" s="101"/>
      <c r="NYU26" s="101"/>
      <c r="NYV26" s="101"/>
      <c r="NYW26" s="101"/>
      <c r="NYX26" s="101"/>
      <c r="NYY26" s="101"/>
      <c r="NYZ26" s="101"/>
      <c r="NZA26" s="101"/>
      <c r="NZB26" s="101"/>
      <c r="NZC26" s="101"/>
      <c r="NZD26" s="101"/>
      <c r="NZE26" s="101"/>
      <c r="NZF26" s="101"/>
      <c r="NZG26" s="101"/>
      <c r="NZH26" s="101"/>
      <c r="NZI26" s="101"/>
      <c r="NZJ26" s="101"/>
      <c r="NZK26" s="101"/>
      <c r="NZL26" s="101"/>
      <c r="NZM26" s="101"/>
      <c r="NZN26" s="101"/>
      <c r="NZO26" s="101"/>
      <c r="NZP26" s="101"/>
      <c r="NZQ26" s="101"/>
      <c r="NZR26" s="101"/>
      <c r="NZS26" s="101"/>
      <c r="NZT26" s="101"/>
      <c r="NZU26" s="101"/>
      <c r="NZV26" s="101"/>
      <c r="NZW26" s="101"/>
      <c r="NZX26" s="101"/>
      <c r="NZY26" s="101"/>
      <c r="NZZ26" s="101"/>
      <c r="OAA26" s="101"/>
      <c r="OAB26" s="101"/>
      <c r="OAC26" s="101"/>
      <c r="OAD26" s="101"/>
      <c r="OAE26" s="101"/>
      <c r="OAF26" s="101"/>
      <c r="OAG26" s="101"/>
      <c r="OAH26" s="101"/>
      <c r="OAI26" s="101"/>
      <c r="OAJ26" s="101"/>
      <c r="OAK26" s="101"/>
      <c r="OAL26" s="101"/>
      <c r="OAM26" s="101"/>
      <c r="OAN26" s="101"/>
      <c r="OAO26" s="101"/>
      <c r="OAP26" s="101"/>
      <c r="OAQ26" s="101"/>
      <c r="OAR26" s="101"/>
      <c r="OAS26" s="101"/>
      <c r="OAT26" s="101"/>
      <c r="OAU26" s="101"/>
      <c r="OAV26" s="101"/>
      <c r="OAW26" s="101"/>
      <c r="OAX26" s="101"/>
      <c r="OAY26" s="101"/>
      <c r="OAZ26" s="101"/>
      <c r="OBA26" s="101"/>
      <c r="OBB26" s="101"/>
      <c r="OBC26" s="101"/>
      <c r="OBD26" s="101"/>
      <c r="OBE26" s="101"/>
      <c r="OBF26" s="101"/>
      <c r="OBG26" s="101"/>
      <c r="OBH26" s="101"/>
      <c r="OBI26" s="101"/>
      <c r="OBJ26" s="101"/>
      <c r="OBK26" s="101"/>
      <c r="OBL26" s="101"/>
      <c r="OBM26" s="101"/>
      <c r="OBN26" s="101"/>
      <c r="OBO26" s="101"/>
      <c r="OBP26" s="101"/>
      <c r="OBQ26" s="101"/>
      <c r="OBR26" s="101"/>
      <c r="OBS26" s="101"/>
      <c r="OBT26" s="101"/>
      <c r="OBU26" s="101"/>
      <c r="OBV26" s="101"/>
      <c r="OBW26" s="101"/>
      <c r="OBX26" s="101"/>
      <c r="OBY26" s="101"/>
      <c r="OBZ26" s="101"/>
      <c r="OCA26" s="101"/>
      <c r="OCB26" s="101"/>
      <c r="OCC26" s="101"/>
      <c r="OCD26" s="101"/>
      <c r="OCE26" s="101"/>
      <c r="OCF26" s="101"/>
      <c r="OCG26" s="101"/>
      <c r="OCH26" s="101"/>
      <c r="OCI26" s="101"/>
      <c r="OCJ26" s="101"/>
      <c r="OCK26" s="101"/>
      <c r="OCL26" s="101"/>
      <c r="OCM26" s="101"/>
      <c r="OCN26" s="101"/>
      <c r="OCO26" s="101"/>
      <c r="OCP26" s="101"/>
      <c r="OCQ26" s="101"/>
      <c r="OCR26" s="101"/>
      <c r="OCS26" s="101"/>
      <c r="OCT26" s="101"/>
      <c r="OCU26" s="101"/>
      <c r="OCV26" s="101"/>
      <c r="OCW26" s="101"/>
      <c r="OCX26" s="101"/>
      <c r="OCY26" s="101"/>
      <c r="OCZ26" s="101"/>
      <c r="ODA26" s="101"/>
      <c r="ODB26" s="101"/>
      <c r="ODC26" s="101"/>
      <c r="ODD26" s="101"/>
      <c r="ODE26" s="101"/>
      <c r="ODF26" s="101"/>
      <c r="ODG26" s="101"/>
      <c r="ODH26" s="101"/>
      <c r="ODI26" s="101"/>
      <c r="ODJ26" s="101"/>
      <c r="ODK26" s="101"/>
      <c r="ODL26" s="101"/>
      <c r="ODM26" s="101"/>
      <c r="ODN26" s="101"/>
      <c r="ODO26" s="101"/>
      <c r="ODP26" s="101"/>
      <c r="ODQ26" s="101"/>
      <c r="ODR26" s="101"/>
      <c r="ODS26" s="101"/>
      <c r="ODT26" s="101"/>
      <c r="ODU26" s="101"/>
      <c r="ODV26" s="101"/>
      <c r="ODW26" s="101"/>
      <c r="ODX26" s="101"/>
      <c r="ODY26" s="101"/>
      <c r="ODZ26" s="101"/>
      <c r="OEA26" s="101"/>
      <c r="OEB26" s="101"/>
      <c r="OEC26" s="101"/>
      <c r="OED26" s="101"/>
      <c r="OEE26" s="101"/>
      <c r="OEF26" s="101"/>
      <c r="OEG26" s="101"/>
      <c r="OEH26" s="101"/>
      <c r="OEI26" s="101"/>
      <c r="OEJ26" s="101"/>
      <c r="OEK26" s="101"/>
      <c r="OEL26" s="101"/>
      <c r="OEM26" s="101"/>
      <c r="OEN26" s="101"/>
      <c r="OEO26" s="101"/>
      <c r="OEP26" s="101"/>
      <c r="OEQ26" s="101"/>
      <c r="OER26" s="101"/>
      <c r="OES26" s="101"/>
      <c r="OET26" s="101"/>
      <c r="OEU26" s="101"/>
      <c r="OEV26" s="101"/>
      <c r="OEW26" s="101"/>
      <c r="OEX26" s="101"/>
      <c r="OEY26" s="101"/>
      <c r="OEZ26" s="101"/>
      <c r="OFA26" s="101"/>
      <c r="OFB26" s="101"/>
      <c r="OFC26" s="101"/>
      <c r="OFD26" s="101"/>
      <c r="OFE26" s="101"/>
      <c r="OFF26" s="101"/>
      <c r="OFG26" s="101"/>
      <c r="OFH26" s="101"/>
      <c r="OFI26" s="101"/>
      <c r="OFJ26" s="101"/>
      <c r="OFK26" s="101"/>
      <c r="OFL26" s="101"/>
      <c r="OFM26" s="101"/>
      <c r="OFN26" s="101"/>
      <c r="OFO26" s="101"/>
      <c r="OFP26" s="101"/>
      <c r="OFQ26" s="101"/>
      <c r="OFR26" s="101"/>
      <c r="OFS26" s="101"/>
      <c r="OFT26" s="101"/>
      <c r="OFU26" s="101"/>
      <c r="OFV26" s="101"/>
      <c r="OFW26" s="101"/>
      <c r="OFX26" s="101"/>
      <c r="OFY26" s="101"/>
      <c r="OFZ26" s="101"/>
      <c r="OGA26" s="101"/>
      <c r="OGB26" s="101"/>
      <c r="OGC26" s="101"/>
      <c r="OGD26" s="101"/>
      <c r="OGE26" s="101"/>
      <c r="OGF26" s="101"/>
      <c r="OGG26" s="101"/>
      <c r="OGH26" s="101"/>
      <c r="OGI26" s="101"/>
      <c r="OGJ26" s="101"/>
      <c r="OGK26" s="101"/>
      <c r="OGL26" s="101"/>
      <c r="OGM26" s="101"/>
      <c r="OGN26" s="101"/>
      <c r="OGO26" s="101"/>
      <c r="OGP26" s="101"/>
      <c r="OGQ26" s="101"/>
      <c r="OGR26" s="101"/>
      <c r="OGS26" s="101"/>
      <c r="OGT26" s="101"/>
      <c r="OGU26" s="101"/>
      <c r="OGV26" s="101"/>
      <c r="OGW26" s="101"/>
      <c r="OGX26" s="101"/>
      <c r="OGY26" s="101"/>
      <c r="OGZ26" s="101"/>
      <c r="OHA26" s="101"/>
      <c r="OHB26" s="101"/>
      <c r="OHC26" s="101"/>
      <c r="OHD26" s="101"/>
      <c r="OHE26" s="101"/>
      <c r="OHF26" s="101"/>
      <c r="OHG26" s="101"/>
      <c r="OHH26" s="101"/>
      <c r="OHI26" s="101"/>
      <c r="OHJ26" s="101"/>
      <c r="OHK26" s="101"/>
      <c r="OHL26" s="101"/>
      <c r="OHM26" s="101"/>
      <c r="OHN26" s="101"/>
      <c r="OHO26" s="101"/>
      <c r="OHP26" s="101"/>
      <c r="OHQ26" s="101"/>
      <c r="OHR26" s="101"/>
      <c r="OHS26" s="101"/>
      <c r="OHT26" s="101"/>
      <c r="OHU26" s="101"/>
      <c r="OHV26" s="101"/>
      <c r="OHW26" s="101"/>
      <c r="OHX26" s="101"/>
      <c r="OHY26" s="101"/>
      <c r="OHZ26" s="101"/>
      <c r="OIA26" s="101"/>
      <c r="OIB26" s="101"/>
      <c r="OIC26" s="101"/>
      <c r="OID26" s="101"/>
      <c r="OIE26" s="101"/>
      <c r="OIF26" s="101"/>
      <c r="OIG26" s="101"/>
      <c r="OIH26" s="101"/>
      <c r="OII26" s="101"/>
      <c r="OIJ26" s="101"/>
      <c r="OIK26" s="101"/>
      <c r="OIL26" s="101"/>
      <c r="OIM26" s="101"/>
      <c r="OIN26" s="101"/>
      <c r="OIO26" s="101"/>
      <c r="OIP26" s="101"/>
      <c r="OIQ26" s="101"/>
      <c r="OIR26" s="101"/>
      <c r="OIS26" s="101"/>
      <c r="OIT26" s="101"/>
      <c r="OIU26" s="101"/>
      <c r="OIV26" s="101"/>
      <c r="OIW26" s="101"/>
      <c r="OIX26" s="101"/>
      <c r="OIY26" s="101"/>
      <c r="OIZ26" s="101"/>
      <c r="OJA26" s="101"/>
      <c r="OJB26" s="101"/>
      <c r="OJC26" s="101"/>
      <c r="OJD26" s="101"/>
      <c r="OJE26" s="101"/>
      <c r="OJF26" s="101"/>
      <c r="OJG26" s="101"/>
      <c r="OJH26" s="101"/>
      <c r="OJI26" s="101"/>
      <c r="OJJ26" s="101"/>
      <c r="OJK26" s="101"/>
      <c r="OJL26" s="101"/>
      <c r="OJM26" s="101"/>
      <c r="OJN26" s="101"/>
      <c r="OJO26" s="101"/>
      <c r="OJP26" s="101"/>
      <c r="OJQ26" s="101"/>
      <c r="OJR26" s="101"/>
      <c r="OJS26" s="101"/>
      <c r="OJT26" s="101"/>
      <c r="OJU26" s="101"/>
      <c r="OJV26" s="101"/>
      <c r="OJW26" s="101"/>
      <c r="OJX26" s="101"/>
      <c r="OJY26" s="101"/>
      <c r="OJZ26" s="101"/>
      <c r="OKA26" s="101"/>
      <c r="OKB26" s="101"/>
      <c r="OKC26" s="101"/>
      <c r="OKD26" s="101"/>
      <c r="OKE26" s="101"/>
      <c r="OKF26" s="101"/>
      <c r="OKG26" s="101"/>
      <c r="OKH26" s="101"/>
      <c r="OKI26" s="101"/>
      <c r="OKJ26" s="101"/>
      <c r="OKK26" s="101"/>
      <c r="OKL26" s="101"/>
      <c r="OKM26" s="101"/>
      <c r="OKN26" s="101"/>
      <c r="OKO26" s="101"/>
      <c r="OKP26" s="101"/>
      <c r="OKQ26" s="101"/>
      <c r="OKR26" s="101"/>
      <c r="OKS26" s="101"/>
      <c r="OKT26" s="101"/>
      <c r="OKU26" s="101"/>
      <c r="OKV26" s="101"/>
      <c r="OKW26" s="101"/>
      <c r="OKX26" s="101"/>
      <c r="OKY26" s="101"/>
      <c r="OKZ26" s="101"/>
      <c r="OLA26" s="101"/>
      <c r="OLB26" s="101"/>
      <c r="OLC26" s="101"/>
      <c r="OLD26" s="101"/>
      <c r="OLE26" s="101"/>
      <c r="OLF26" s="101"/>
      <c r="OLG26" s="101"/>
      <c r="OLH26" s="101"/>
      <c r="OLI26" s="101"/>
      <c r="OLJ26" s="101"/>
      <c r="OLK26" s="101"/>
      <c r="OLL26" s="101"/>
      <c r="OLM26" s="101"/>
      <c r="OLN26" s="101"/>
      <c r="OLO26" s="101"/>
      <c r="OLP26" s="101"/>
      <c r="OLQ26" s="101"/>
      <c r="OLR26" s="101"/>
      <c r="OLS26" s="101"/>
      <c r="OLT26" s="101"/>
      <c r="OLU26" s="101"/>
      <c r="OLV26" s="101"/>
      <c r="OLW26" s="101"/>
      <c r="OLX26" s="101"/>
      <c r="OLY26" s="101"/>
      <c r="OLZ26" s="101"/>
      <c r="OMA26" s="101"/>
      <c r="OMB26" s="101"/>
      <c r="OMC26" s="101"/>
      <c r="OMD26" s="101"/>
      <c r="OME26" s="101"/>
      <c r="OMF26" s="101"/>
      <c r="OMG26" s="101"/>
      <c r="OMH26" s="101"/>
      <c r="OMI26" s="101"/>
      <c r="OMJ26" s="101"/>
      <c r="OMK26" s="101"/>
      <c r="OML26" s="101"/>
      <c r="OMM26" s="101"/>
      <c r="OMN26" s="101"/>
      <c r="OMO26" s="101"/>
      <c r="OMP26" s="101"/>
      <c r="OMQ26" s="101"/>
      <c r="OMR26" s="101"/>
      <c r="OMS26" s="101"/>
      <c r="OMT26" s="101"/>
      <c r="OMU26" s="101"/>
      <c r="OMV26" s="101"/>
      <c r="OMW26" s="101"/>
      <c r="OMX26" s="101"/>
      <c r="OMY26" s="101"/>
      <c r="OMZ26" s="101"/>
      <c r="ONA26" s="101"/>
      <c r="ONB26" s="101"/>
      <c r="ONC26" s="101"/>
      <c r="OND26" s="101"/>
      <c r="ONE26" s="101"/>
      <c r="ONF26" s="101"/>
      <c r="ONG26" s="101"/>
      <c r="ONH26" s="101"/>
      <c r="ONI26" s="101"/>
      <c r="ONJ26" s="101"/>
      <c r="ONK26" s="101"/>
      <c r="ONL26" s="101"/>
      <c r="ONM26" s="101"/>
      <c r="ONN26" s="101"/>
      <c r="ONO26" s="101"/>
      <c r="ONP26" s="101"/>
      <c r="ONQ26" s="101"/>
      <c r="ONR26" s="101"/>
      <c r="ONS26" s="101"/>
      <c r="ONT26" s="101"/>
      <c r="ONU26" s="101"/>
      <c r="ONV26" s="101"/>
      <c r="ONW26" s="101"/>
      <c r="ONX26" s="101"/>
      <c r="ONY26" s="101"/>
      <c r="ONZ26" s="101"/>
      <c r="OOA26" s="101"/>
      <c r="OOB26" s="101"/>
      <c r="OOC26" s="101"/>
      <c r="OOD26" s="101"/>
      <c r="OOE26" s="101"/>
      <c r="OOF26" s="101"/>
      <c r="OOG26" s="101"/>
      <c r="OOH26" s="101"/>
      <c r="OOI26" s="101"/>
      <c r="OOJ26" s="101"/>
      <c r="OOK26" s="101"/>
      <c r="OOL26" s="101"/>
      <c r="OOM26" s="101"/>
      <c r="OON26" s="101"/>
      <c r="OOO26" s="101"/>
      <c r="OOP26" s="101"/>
      <c r="OOQ26" s="101"/>
      <c r="OOR26" s="101"/>
      <c r="OOS26" s="101"/>
      <c r="OOT26" s="101"/>
      <c r="OOU26" s="101"/>
      <c r="OOV26" s="101"/>
      <c r="OOW26" s="101"/>
      <c r="OOX26" s="101"/>
      <c r="OOY26" s="101"/>
      <c r="OOZ26" s="101"/>
      <c r="OPA26" s="101"/>
      <c r="OPB26" s="101"/>
      <c r="OPC26" s="101"/>
      <c r="OPD26" s="101"/>
      <c r="OPE26" s="101"/>
      <c r="OPF26" s="101"/>
      <c r="OPG26" s="101"/>
      <c r="OPH26" s="101"/>
      <c r="OPI26" s="101"/>
      <c r="OPJ26" s="101"/>
      <c r="OPK26" s="101"/>
      <c r="OPL26" s="101"/>
      <c r="OPM26" s="101"/>
      <c r="OPN26" s="101"/>
      <c r="OPO26" s="101"/>
      <c r="OPP26" s="101"/>
      <c r="OPQ26" s="101"/>
      <c r="OPR26" s="101"/>
      <c r="OPS26" s="101"/>
      <c r="OPT26" s="101"/>
      <c r="OPU26" s="101"/>
      <c r="OPV26" s="101"/>
      <c r="OPW26" s="101"/>
      <c r="OPX26" s="101"/>
      <c r="OPY26" s="101"/>
      <c r="OPZ26" s="101"/>
      <c r="OQA26" s="101"/>
      <c r="OQB26" s="101"/>
      <c r="OQC26" s="101"/>
      <c r="OQD26" s="101"/>
      <c r="OQE26" s="101"/>
      <c r="OQF26" s="101"/>
      <c r="OQG26" s="101"/>
      <c r="OQH26" s="101"/>
      <c r="OQI26" s="101"/>
      <c r="OQJ26" s="101"/>
      <c r="OQK26" s="101"/>
      <c r="OQL26" s="101"/>
      <c r="OQM26" s="101"/>
      <c r="OQN26" s="101"/>
      <c r="OQO26" s="101"/>
      <c r="OQP26" s="101"/>
      <c r="OQQ26" s="101"/>
      <c r="OQR26" s="101"/>
      <c r="OQS26" s="101"/>
      <c r="OQT26" s="101"/>
      <c r="OQU26" s="101"/>
      <c r="OQV26" s="101"/>
      <c r="OQW26" s="101"/>
      <c r="OQX26" s="101"/>
      <c r="OQY26" s="101"/>
      <c r="OQZ26" s="101"/>
      <c r="ORA26" s="101"/>
      <c r="ORB26" s="101"/>
      <c r="ORC26" s="101"/>
      <c r="ORD26" s="101"/>
      <c r="ORE26" s="101"/>
      <c r="ORF26" s="101"/>
      <c r="ORG26" s="101"/>
      <c r="ORH26" s="101"/>
      <c r="ORI26" s="101"/>
      <c r="ORJ26" s="101"/>
      <c r="ORK26" s="101"/>
      <c r="ORL26" s="101"/>
      <c r="ORM26" s="101"/>
      <c r="ORN26" s="101"/>
      <c r="ORO26" s="101"/>
      <c r="ORP26" s="101"/>
      <c r="ORQ26" s="101"/>
      <c r="ORR26" s="101"/>
      <c r="ORS26" s="101"/>
      <c r="ORT26" s="101"/>
      <c r="ORU26" s="101"/>
      <c r="ORV26" s="101"/>
      <c r="ORW26" s="101"/>
      <c r="ORX26" s="101"/>
      <c r="ORY26" s="101"/>
      <c r="ORZ26" s="101"/>
      <c r="OSA26" s="101"/>
      <c r="OSB26" s="101"/>
      <c r="OSC26" s="101"/>
      <c r="OSD26" s="101"/>
      <c r="OSE26" s="101"/>
      <c r="OSF26" s="101"/>
      <c r="OSG26" s="101"/>
      <c r="OSH26" s="101"/>
      <c r="OSI26" s="101"/>
      <c r="OSJ26" s="101"/>
      <c r="OSK26" s="101"/>
      <c r="OSL26" s="101"/>
      <c r="OSM26" s="101"/>
      <c r="OSN26" s="101"/>
      <c r="OSO26" s="101"/>
      <c r="OSP26" s="101"/>
      <c r="OSQ26" s="101"/>
      <c r="OSR26" s="101"/>
      <c r="OSS26" s="101"/>
      <c r="OST26" s="101"/>
      <c r="OSU26" s="101"/>
      <c r="OSV26" s="101"/>
      <c r="OSW26" s="101"/>
      <c r="OSX26" s="101"/>
      <c r="OSY26" s="101"/>
      <c r="OSZ26" s="101"/>
      <c r="OTA26" s="101"/>
      <c r="OTB26" s="101"/>
      <c r="OTC26" s="101"/>
      <c r="OTD26" s="101"/>
      <c r="OTE26" s="101"/>
      <c r="OTF26" s="101"/>
      <c r="OTG26" s="101"/>
      <c r="OTH26" s="101"/>
      <c r="OTI26" s="101"/>
      <c r="OTJ26" s="101"/>
      <c r="OTK26" s="101"/>
      <c r="OTL26" s="101"/>
      <c r="OTM26" s="101"/>
      <c r="OTN26" s="101"/>
      <c r="OTO26" s="101"/>
      <c r="OTP26" s="101"/>
      <c r="OTQ26" s="101"/>
      <c r="OTR26" s="101"/>
      <c r="OTS26" s="101"/>
      <c r="OTT26" s="101"/>
      <c r="OTU26" s="101"/>
      <c r="OTV26" s="101"/>
      <c r="OTW26" s="101"/>
      <c r="OTX26" s="101"/>
      <c r="OTY26" s="101"/>
      <c r="OTZ26" s="101"/>
      <c r="OUA26" s="101"/>
      <c r="OUB26" s="101"/>
      <c r="OUC26" s="101"/>
      <c r="OUD26" s="101"/>
      <c r="OUE26" s="101"/>
      <c r="OUF26" s="101"/>
      <c r="OUG26" s="101"/>
      <c r="OUH26" s="101"/>
      <c r="OUI26" s="101"/>
      <c r="OUJ26" s="101"/>
      <c r="OUK26" s="101"/>
      <c r="OUL26" s="101"/>
      <c r="OUM26" s="101"/>
      <c r="OUN26" s="101"/>
      <c r="OUO26" s="101"/>
      <c r="OUP26" s="101"/>
      <c r="OUQ26" s="101"/>
      <c r="OUR26" s="101"/>
      <c r="OUS26" s="101"/>
      <c r="OUT26" s="101"/>
      <c r="OUU26" s="101"/>
      <c r="OUV26" s="101"/>
      <c r="OUW26" s="101"/>
      <c r="OUX26" s="101"/>
      <c r="OUY26" s="101"/>
      <c r="OUZ26" s="101"/>
      <c r="OVA26" s="101"/>
      <c r="OVB26" s="101"/>
      <c r="OVC26" s="101"/>
      <c r="OVD26" s="101"/>
      <c r="OVE26" s="101"/>
      <c r="OVF26" s="101"/>
      <c r="OVG26" s="101"/>
      <c r="OVH26" s="101"/>
      <c r="OVI26" s="101"/>
      <c r="OVJ26" s="101"/>
      <c r="OVK26" s="101"/>
      <c r="OVL26" s="101"/>
      <c r="OVM26" s="101"/>
      <c r="OVN26" s="101"/>
      <c r="OVO26" s="101"/>
      <c r="OVP26" s="101"/>
      <c r="OVQ26" s="101"/>
      <c r="OVR26" s="101"/>
      <c r="OVS26" s="101"/>
      <c r="OVT26" s="101"/>
      <c r="OVU26" s="101"/>
      <c r="OVV26" s="101"/>
      <c r="OVW26" s="101"/>
      <c r="OVX26" s="101"/>
      <c r="OVY26" s="101"/>
      <c r="OVZ26" s="101"/>
      <c r="OWA26" s="101"/>
      <c r="OWB26" s="101"/>
      <c r="OWC26" s="101"/>
      <c r="OWD26" s="101"/>
      <c r="OWE26" s="101"/>
      <c r="OWF26" s="101"/>
      <c r="OWG26" s="101"/>
      <c r="OWH26" s="101"/>
      <c r="OWI26" s="101"/>
      <c r="OWJ26" s="101"/>
      <c r="OWK26" s="101"/>
      <c r="OWL26" s="101"/>
      <c r="OWM26" s="101"/>
      <c r="OWN26" s="101"/>
      <c r="OWO26" s="101"/>
      <c r="OWP26" s="101"/>
      <c r="OWQ26" s="101"/>
      <c r="OWR26" s="101"/>
      <c r="OWS26" s="101"/>
      <c r="OWT26" s="101"/>
      <c r="OWU26" s="101"/>
      <c r="OWV26" s="101"/>
      <c r="OWW26" s="101"/>
      <c r="OWX26" s="101"/>
      <c r="OWY26" s="101"/>
      <c r="OWZ26" s="101"/>
      <c r="OXA26" s="101"/>
      <c r="OXB26" s="101"/>
      <c r="OXC26" s="101"/>
      <c r="OXD26" s="101"/>
      <c r="OXE26" s="101"/>
      <c r="OXF26" s="101"/>
      <c r="OXG26" s="101"/>
      <c r="OXH26" s="101"/>
      <c r="OXI26" s="101"/>
      <c r="OXJ26" s="101"/>
      <c r="OXK26" s="101"/>
      <c r="OXL26" s="101"/>
      <c r="OXM26" s="101"/>
      <c r="OXN26" s="101"/>
      <c r="OXO26" s="101"/>
      <c r="OXP26" s="101"/>
      <c r="OXQ26" s="101"/>
      <c r="OXR26" s="101"/>
      <c r="OXS26" s="101"/>
      <c r="OXT26" s="101"/>
      <c r="OXU26" s="101"/>
      <c r="OXV26" s="101"/>
      <c r="OXW26" s="101"/>
      <c r="OXX26" s="101"/>
      <c r="OXY26" s="101"/>
      <c r="OXZ26" s="101"/>
      <c r="OYA26" s="101"/>
      <c r="OYB26" s="101"/>
      <c r="OYC26" s="101"/>
      <c r="OYD26" s="101"/>
      <c r="OYE26" s="101"/>
      <c r="OYF26" s="101"/>
      <c r="OYG26" s="101"/>
      <c r="OYH26" s="101"/>
      <c r="OYI26" s="101"/>
      <c r="OYJ26" s="101"/>
      <c r="OYK26" s="101"/>
      <c r="OYL26" s="101"/>
      <c r="OYM26" s="101"/>
      <c r="OYN26" s="101"/>
      <c r="OYO26" s="101"/>
      <c r="OYP26" s="101"/>
      <c r="OYQ26" s="101"/>
      <c r="OYR26" s="101"/>
      <c r="OYS26" s="101"/>
      <c r="OYT26" s="101"/>
      <c r="OYU26" s="101"/>
      <c r="OYV26" s="101"/>
      <c r="OYW26" s="101"/>
      <c r="OYX26" s="101"/>
      <c r="OYY26" s="101"/>
      <c r="OYZ26" s="101"/>
      <c r="OZA26" s="101"/>
      <c r="OZB26" s="101"/>
      <c r="OZC26" s="101"/>
      <c r="OZD26" s="101"/>
      <c r="OZE26" s="101"/>
      <c r="OZF26" s="101"/>
      <c r="OZG26" s="101"/>
      <c r="OZH26" s="101"/>
      <c r="OZI26" s="101"/>
      <c r="OZJ26" s="101"/>
      <c r="OZK26" s="101"/>
      <c r="OZL26" s="101"/>
      <c r="OZM26" s="101"/>
      <c r="OZN26" s="101"/>
      <c r="OZO26" s="101"/>
      <c r="OZP26" s="101"/>
      <c r="OZQ26" s="101"/>
      <c r="OZR26" s="101"/>
      <c r="OZS26" s="101"/>
      <c r="OZT26" s="101"/>
      <c r="OZU26" s="101"/>
      <c r="OZV26" s="101"/>
      <c r="OZW26" s="101"/>
      <c r="OZX26" s="101"/>
      <c r="OZY26" s="101"/>
      <c r="OZZ26" s="101"/>
      <c r="PAA26" s="101"/>
      <c r="PAB26" s="101"/>
      <c r="PAC26" s="101"/>
      <c r="PAD26" s="101"/>
      <c r="PAE26" s="101"/>
      <c r="PAF26" s="101"/>
      <c r="PAG26" s="101"/>
      <c r="PAH26" s="101"/>
      <c r="PAI26" s="101"/>
      <c r="PAJ26" s="101"/>
      <c r="PAK26" s="101"/>
      <c r="PAL26" s="101"/>
      <c r="PAM26" s="101"/>
      <c r="PAN26" s="101"/>
      <c r="PAO26" s="101"/>
      <c r="PAP26" s="101"/>
      <c r="PAQ26" s="101"/>
      <c r="PAR26" s="101"/>
      <c r="PAS26" s="101"/>
      <c r="PAT26" s="101"/>
      <c r="PAU26" s="101"/>
      <c r="PAV26" s="101"/>
      <c r="PAW26" s="101"/>
      <c r="PAX26" s="101"/>
      <c r="PAY26" s="101"/>
      <c r="PAZ26" s="101"/>
      <c r="PBA26" s="101"/>
      <c r="PBB26" s="101"/>
      <c r="PBC26" s="101"/>
      <c r="PBD26" s="101"/>
      <c r="PBE26" s="101"/>
      <c r="PBF26" s="101"/>
      <c r="PBG26" s="101"/>
      <c r="PBH26" s="101"/>
      <c r="PBI26" s="101"/>
      <c r="PBJ26" s="101"/>
      <c r="PBK26" s="101"/>
      <c r="PBL26" s="101"/>
      <c r="PBM26" s="101"/>
      <c r="PBN26" s="101"/>
      <c r="PBO26" s="101"/>
      <c r="PBP26" s="101"/>
      <c r="PBQ26" s="101"/>
      <c r="PBR26" s="101"/>
      <c r="PBS26" s="101"/>
      <c r="PBT26" s="101"/>
      <c r="PBU26" s="101"/>
      <c r="PBV26" s="101"/>
      <c r="PBW26" s="101"/>
      <c r="PBX26" s="101"/>
      <c r="PBY26" s="101"/>
      <c r="PBZ26" s="101"/>
      <c r="PCA26" s="101"/>
      <c r="PCB26" s="101"/>
      <c r="PCC26" s="101"/>
      <c r="PCD26" s="101"/>
      <c r="PCE26" s="101"/>
      <c r="PCF26" s="101"/>
      <c r="PCG26" s="101"/>
      <c r="PCH26" s="101"/>
      <c r="PCI26" s="101"/>
      <c r="PCJ26" s="101"/>
      <c r="PCK26" s="101"/>
      <c r="PCL26" s="101"/>
      <c r="PCM26" s="101"/>
      <c r="PCN26" s="101"/>
      <c r="PCO26" s="101"/>
      <c r="PCP26" s="101"/>
      <c r="PCQ26" s="101"/>
      <c r="PCR26" s="101"/>
      <c r="PCS26" s="101"/>
      <c r="PCT26" s="101"/>
      <c r="PCU26" s="101"/>
      <c r="PCV26" s="101"/>
      <c r="PCW26" s="101"/>
      <c r="PCX26" s="101"/>
      <c r="PCY26" s="101"/>
      <c r="PCZ26" s="101"/>
      <c r="PDA26" s="101"/>
      <c r="PDB26" s="101"/>
      <c r="PDC26" s="101"/>
      <c r="PDD26" s="101"/>
      <c r="PDE26" s="101"/>
      <c r="PDF26" s="101"/>
      <c r="PDG26" s="101"/>
      <c r="PDH26" s="101"/>
      <c r="PDI26" s="101"/>
      <c r="PDJ26" s="101"/>
      <c r="PDK26" s="101"/>
      <c r="PDL26" s="101"/>
      <c r="PDM26" s="101"/>
      <c r="PDN26" s="101"/>
      <c r="PDO26" s="101"/>
      <c r="PDP26" s="101"/>
      <c r="PDQ26" s="101"/>
      <c r="PDR26" s="101"/>
      <c r="PDS26" s="101"/>
      <c r="PDT26" s="101"/>
      <c r="PDU26" s="101"/>
      <c r="PDV26" s="101"/>
      <c r="PDW26" s="101"/>
      <c r="PDX26" s="101"/>
      <c r="PDY26" s="101"/>
      <c r="PDZ26" s="101"/>
      <c r="PEA26" s="101"/>
      <c r="PEB26" s="101"/>
      <c r="PEC26" s="101"/>
      <c r="PED26" s="101"/>
      <c r="PEE26" s="101"/>
      <c r="PEF26" s="101"/>
      <c r="PEG26" s="101"/>
      <c r="PEH26" s="101"/>
      <c r="PEI26" s="101"/>
      <c r="PEJ26" s="101"/>
      <c r="PEK26" s="101"/>
      <c r="PEL26" s="101"/>
      <c r="PEM26" s="101"/>
      <c r="PEN26" s="101"/>
      <c r="PEO26" s="101"/>
      <c r="PEP26" s="101"/>
      <c r="PEQ26" s="101"/>
      <c r="PER26" s="101"/>
      <c r="PES26" s="101"/>
      <c r="PET26" s="101"/>
      <c r="PEU26" s="101"/>
      <c r="PEV26" s="101"/>
      <c r="PEW26" s="101"/>
      <c r="PEX26" s="101"/>
      <c r="PEY26" s="101"/>
      <c r="PEZ26" s="101"/>
      <c r="PFA26" s="101"/>
      <c r="PFB26" s="101"/>
      <c r="PFC26" s="101"/>
      <c r="PFD26" s="101"/>
      <c r="PFE26" s="101"/>
      <c r="PFF26" s="101"/>
      <c r="PFG26" s="101"/>
      <c r="PFH26" s="101"/>
      <c r="PFI26" s="101"/>
      <c r="PFJ26" s="101"/>
      <c r="PFK26" s="101"/>
      <c r="PFL26" s="101"/>
      <c r="PFM26" s="101"/>
      <c r="PFN26" s="101"/>
      <c r="PFO26" s="101"/>
      <c r="PFP26" s="101"/>
      <c r="PFQ26" s="101"/>
      <c r="PFR26" s="101"/>
      <c r="PFS26" s="101"/>
      <c r="PFT26" s="101"/>
      <c r="PFU26" s="101"/>
      <c r="PFV26" s="101"/>
      <c r="PFW26" s="101"/>
      <c r="PFX26" s="101"/>
      <c r="PFY26" s="101"/>
      <c r="PFZ26" s="101"/>
      <c r="PGA26" s="101"/>
      <c r="PGB26" s="101"/>
      <c r="PGC26" s="101"/>
      <c r="PGD26" s="101"/>
      <c r="PGE26" s="101"/>
      <c r="PGF26" s="101"/>
      <c r="PGG26" s="101"/>
      <c r="PGH26" s="101"/>
      <c r="PGI26" s="101"/>
      <c r="PGJ26" s="101"/>
      <c r="PGK26" s="101"/>
      <c r="PGL26" s="101"/>
      <c r="PGM26" s="101"/>
      <c r="PGN26" s="101"/>
      <c r="PGO26" s="101"/>
      <c r="PGP26" s="101"/>
      <c r="PGQ26" s="101"/>
      <c r="PGR26" s="101"/>
      <c r="PGS26" s="101"/>
      <c r="PGT26" s="101"/>
      <c r="PGU26" s="101"/>
      <c r="PGV26" s="101"/>
      <c r="PGW26" s="101"/>
      <c r="PGX26" s="101"/>
      <c r="PGY26" s="101"/>
      <c r="PGZ26" s="101"/>
      <c r="PHA26" s="101"/>
      <c r="PHB26" s="101"/>
      <c r="PHC26" s="101"/>
      <c r="PHD26" s="101"/>
      <c r="PHE26" s="101"/>
      <c r="PHF26" s="101"/>
      <c r="PHG26" s="101"/>
      <c r="PHH26" s="101"/>
      <c r="PHI26" s="101"/>
      <c r="PHJ26" s="101"/>
      <c r="PHK26" s="101"/>
      <c r="PHL26" s="101"/>
      <c r="PHM26" s="101"/>
      <c r="PHN26" s="101"/>
      <c r="PHO26" s="101"/>
      <c r="PHP26" s="101"/>
      <c r="PHQ26" s="101"/>
      <c r="PHR26" s="101"/>
      <c r="PHS26" s="101"/>
      <c r="PHT26" s="101"/>
      <c r="PHU26" s="101"/>
      <c r="PHV26" s="101"/>
      <c r="PHW26" s="101"/>
      <c r="PHX26" s="101"/>
      <c r="PHY26" s="101"/>
      <c r="PHZ26" s="101"/>
      <c r="PIA26" s="101"/>
      <c r="PIB26" s="101"/>
      <c r="PIC26" s="101"/>
      <c r="PID26" s="101"/>
      <c r="PIE26" s="101"/>
      <c r="PIF26" s="101"/>
      <c r="PIG26" s="101"/>
      <c r="PIH26" s="101"/>
      <c r="PII26" s="101"/>
      <c r="PIJ26" s="101"/>
      <c r="PIK26" s="101"/>
      <c r="PIL26" s="101"/>
      <c r="PIM26" s="101"/>
      <c r="PIN26" s="101"/>
      <c r="PIO26" s="101"/>
      <c r="PIP26" s="101"/>
      <c r="PIQ26" s="101"/>
      <c r="PIR26" s="101"/>
      <c r="PIS26" s="101"/>
      <c r="PIT26" s="101"/>
      <c r="PIU26" s="101"/>
      <c r="PIV26" s="101"/>
      <c r="PIW26" s="101"/>
      <c r="PIX26" s="101"/>
      <c r="PIY26" s="101"/>
      <c r="PIZ26" s="101"/>
      <c r="PJA26" s="101"/>
      <c r="PJB26" s="101"/>
      <c r="PJC26" s="101"/>
      <c r="PJD26" s="101"/>
      <c r="PJE26" s="101"/>
      <c r="PJF26" s="101"/>
      <c r="PJG26" s="101"/>
      <c r="PJH26" s="101"/>
      <c r="PJI26" s="101"/>
      <c r="PJJ26" s="101"/>
      <c r="PJK26" s="101"/>
      <c r="PJL26" s="101"/>
      <c r="PJM26" s="101"/>
      <c r="PJN26" s="101"/>
      <c r="PJO26" s="101"/>
      <c r="PJP26" s="101"/>
      <c r="PJQ26" s="101"/>
      <c r="PJR26" s="101"/>
      <c r="PJS26" s="101"/>
      <c r="PJT26" s="101"/>
      <c r="PJU26" s="101"/>
      <c r="PJV26" s="101"/>
      <c r="PJW26" s="101"/>
      <c r="PJX26" s="101"/>
      <c r="PJY26" s="101"/>
      <c r="PJZ26" s="101"/>
      <c r="PKA26" s="101"/>
      <c r="PKB26" s="101"/>
      <c r="PKC26" s="101"/>
      <c r="PKD26" s="101"/>
      <c r="PKE26" s="101"/>
      <c r="PKF26" s="101"/>
      <c r="PKG26" s="101"/>
      <c r="PKH26" s="101"/>
      <c r="PKI26" s="101"/>
      <c r="PKJ26" s="101"/>
      <c r="PKK26" s="101"/>
      <c r="PKL26" s="101"/>
      <c r="PKM26" s="101"/>
      <c r="PKN26" s="101"/>
      <c r="PKO26" s="101"/>
      <c r="PKP26" s="101"/>
      <c r="PKQ26" s="101"/>
      <c r="PKR26" s="101"/>
      <c r="PKS26" s="101"/>
      <c r="PKT26" s="101"/>
      <c r="PKU26" s="101"/>
      <c r="PKV26" s="101"/>
      <c r="PKW26" s="101"/>
      <c r="PKX26" s="101"/>
      <c r="PKY26" s="101"/>
      <c r="PKZ26" s="101"/>
      <c r="PLA26" s="101"/>
      <c r="PLB26" s="101"/>
      <c r="PLC26" s="101"/>
      <c r="PLD26" s="101"/>
      <c r="PLE26" s="101"/>
      <c r="PLF26" s="101"/>
      <c r="PLG26" s="101"/>
      <c r="PLH26" s="101"/>
      <c r="PLI26" s="101"/>
      <c r="PLJ26" s="101"/>
      <c r="PLK26" s="101"/>
      <c r="PLL26" s="101"/>
      <c r="PLM26" s="101"/>
      <c r="PLN26" s="101"/>
      <c r="PLO26" s="101"/>
      <c r="PLP26" s="101"/>
      <c r="PLQ26" s="101"/>
      <c r="PLR26" s="101"/>
      <c r="PLS26" s="101"/>
      <c r="PLT26" s="101"/>
      <c r="PLU26" s="101"/>
      <c r="PLV26" s="101"/>
      <c r="PLW26" s="101"/>
      <c r="PLX26" s="101"/>
      <c r="PLY26" s="101"/>
      <c r="PLZ26" s="101"/>
      <c r="PMA26" s="101"/>
      <c r="PMB26" s="101"/>
      <c r="PMC26" s="101"/>
      <c r="PMD26" s="101"/>
      <c r="PME26" s="101"/>
      <c r="PMF26" s="101"/>
      <c r="PMG26" s="101"/>
      <c r="PMH26" s="101"/>
      <c r="PMI26" s="101"/>
      <c r="PMJ26" s="101"/>
      <c r="PMK26" s="101"/>
      <c r="PML26" s="101"/>
      <c r="PMM26" s="101"/>
      <c r="PMN26" s="101"/>
      <c r="PMO26" s="101"/>
      <c r="PMP26" s="101"/>
      <c r="PMQ26" s="101"/>
      <c r="PMR26" s="101"/>
      <c r="PMS26" s="101"/>
      <c r="PMT26" s="101"/>
      <c r="PMU26" s="101"/>
      <c r="PMV26" s="101"/>
      <c r="PMW26" s="101"/>
      <c r="PMX26" s="101"/>
      <c r="PMY26" s="101"/>
      <c r="PMZ26" s="101"/>
      <c r="PNA26" s="101"/>
      <c r="PNB26" s="101"/>
      <c r="PNC26" s="101"/>
      <c r="PND26" s="101"/>
      <c r="PNE26" s="101"/>
      <c r="PNF26" s="101"/>
      <c r="PNG26" s="101"/>
      <c r="PNH26" s="101"/>
      <c r="PNI26" s="101"/>
      <c r="PNJ26" s="101"/>
      <c r="PNK26" s="101"/>
      <c r="PNL26" s="101"/>
      <c r="PNM26" s="101"/>
      <c r="PNN26" s="101"/>
      <c r="PNO26" s="101"/>
      <c r="PNP26" s="101"/>
      <c r="PNQ26" s="101"/>
      <c r="PNR26" s="101"/>
      <c r="PNS26" s="101"/>
      <c r="PNT26" s="101"/>
      <c r="PNU26" s="101"/>
      <c r="PNV26" s="101"/>
      <c r="PNW26" s="101"/>
      <c r="PNX26" s="101"/>
      <c r="PNY26" s="101"/>
      <c r="PNZ26" s="101"/>
      <c r="POA26" s="101"/>
      <c r="POB26" s="101"/>
      <c r="POC26" s="101"/>
      <c r="POD26" s="101"/>
      <c r="POE26" s="101"/>
      <c r="POF26" s="101"/>
      <c r="POG26" s="101"/>
      <c r="POH26" s="101"/>
      <c r="POI26" s="101"/>
      <c r="POJ26" s="101"/>
      <c r="POK26" s="101"/>
      <c r="POL26" s="101"/>
      <c r="POM26" s="101"/>
      <c r="PON26" s="101"/>
      <c r="POO26" s="101"/>
      <c r="POP26" s="101"/>
      <c r="POQ26" s="101"/>
      <c r="POR26" s="101"/>
      <c r="POS26" s="101"/>
      <c r="POT26" s="101"/>
      <c r="POU26" s="101"/>
      <c r="POV26" s="101"/>
      <c r="POW26" s="101"/>
      <c r="POX26" s="101"/>
      <c r="POY26" s="101"/>
      <c r="POZ26" s="101"/>
      <c r="PPA26" s="101"/>
      <c r="PPB26" s="101"/>
      <c r="PPC26" s="101"/>
      <c r="PPD26" s="101"/>
      <c r="PPE26" s="101"/>
      <c r="PPF26" s="101"/>
      <c r="PPG26" s="101"/>
      <c r="PPH26" s="101"/>
      <c r="PPI26" s="101"/>
      <c r="PPJ26" s="101"/>
      <c r="PPK26" s="101"/>
      <c r="PPL26" s="101"/>
      <c r="PPM26" s="101"/>
      <c r="PPN26" s="101"/>
      <c r="PPO26" s="101"/>
      <c r="PPP26" s="101"/>
      <c r="PPQ26" s="101"/>
      <c r="PPR26" s="101"/>
      <c r="PPS26" s="101"/>
      <c r="PPT26" s="101"/>
      <c r="PPU26" s="101"/>
      <c r="PPV26" s="101"/>
      <c r="PPW26" s="101"/>
      <c r="PPX26" s="101"/>
      <c r="PPY26" s="101"/>
      <c r="PPZ26" s="101"/>
      <c r="PQA26" s="101"/>
      <c r="PQB26" s="101"/>
      <c r="PQC26" s="101"/>
      <c r="PQD26" s="101"/>
      <c r="PQE26" s="101"/>
      <c r="PQF26" s="101"/>
      <c r="PQG26" s="101"/>
      <c r="PQH26" s="101"/>
      <c r="PQI26" s="101"/>
      <c r="PQJ26" s="101"/>
      <c r="PQK26" s="101"/>
      <c r="PQL26" s="101"/>
      <c r="PQM26" s="101"/>
      <c r="PQN26" s="101"/>
      <c r="PQO26" s="101"/>
      <c r="PQP26" s="101"/>
      <c r="PQQ26" s="101"/>
      <c r="PQR26" s="101"/>
      <c r="PQS26" s="101"/>
      <c r="PQT26" s="101"/>
      <c r="PQU26" s="101"/>
      <c r="PQV26" s="101"/>
      <c r="PQW26" s="101"/>
      <c r="PQX26" s="101"/>
      <c r="PQY26" s="101"/>
      <c r="PQZ26" s="101"/>
      <c r="PRA26" s="101"/>
      <c r="PRB26" s="101"/>
      <c r="PRC26" s="101"/>
      <c r="PRD26" s="101"/>
      <c r="PRE26" s="101"/>
      <c r="PRF26" s="101"/>
      <c r="PRG26" s="101"/>
      <c r="PRH26" s="101"/>
      <c r="PRI26" s="101"/>
      <c r="PRJ26" s="101"/>
      <c r="PRK26" s="101"/>
      <c r="PRL26" s="101"/>
      <c r="PRM26" s="101"/>
      <c r="PRN26" s="101"/>
      <c r="PRO26" s="101"/>
      <c r="PRP26" s="101"/>
      <c r="PRQ26" s="101"/>
      <c r="PRR26" s="101"/>
      <c r="PRS26" s="101"/>
      <c r="PRT26" s="101"/>
      <c r="PRU26" s="101"/>
      <c r="PRV26" s="101"/>
      <c r="PRW26" s="101"/>
      <c r="PRX26" s="101"/>
      <c r="PRY26" s="101"/>
      <c r="PRZ26" s="101"/>
      <c r="PSA26" s="101"/>
      <c r="PSB26" s="101"/>
      <c r="PSC26" s="101"/>
      <c r="PSD26" s="101"/>
      <c r="PSE26" s="101"/>
      <c r="PSF26" s="101"/>
      <c r="PSG26" s="101"/>
      <c r="PSH26" s="101"/>
      <c r="PSI26" s="101"/>
      <c r="PSJ26" s="101"/>
      <c r="PSK26" s="101"/>
      <c r="PSL26" s="101"/>
      <c r="PSM26" s="101"/>
      <c r="PSN26" s="101"/>
      <c r="PSO26" s="101"/>
      <c r="PSP26" s="101"/>
      <c r="PSQ26" s="101"/>
      <c r="PSR26" s="101"/>
      <c r="PSS26" s="101"/>
      <c r="PST26" s="101"/>
      <c r="PSU26" s="101"/>
      <c r="PSV26" s="101"/>
      <c r="PSW26" s="101"/>
      <c r="PSX26" s="101"/>
      <c r="PSY26" s="101"/>
      <c r="PSZ26" s="101"/>
      <c r="PTA26" s="101"/>
      <c r="PTB26" s="101"/>
      <c r="PTC26" s="101"/>
      <c r="PTD26" s="101"/>
      <c r="PTE26" s="101"/>
      <c r="PTF26" s="101"/>
      <c r="PTG26" s="101"/>
      <c r="PTH26" s="101"/>
      <c r="PTI26" s="101"/>
      <c r="PTJ26" s="101"/>
      <c r="PTK26" s="101"/>
      <c r="PTL26" s="101"/>
      <c r="PTM26" s="101"/>
      <c r="PTN26" s="101"/>
      <c r="PTO26" s="101"/>
      <c r="PTP26" s="101"/>
      <c r="PTQ26" s="101"/>
      <c r="PTR26" s="101"/>
      <c r="PTS26" s="101"/>
      <c r="PTT26" s="101"/>
      <c r="PTU26" s="101"/>
      <c r="PTV26" s="101"/>
      <c r="PTW26" s="101"/>
      <c r="PTX26" s="101"/>
      <c r="PTY26" s="101"/>
      <c r="PTZ26" s="101"/>
      <c r="PUA26" s="101"/>
      <c r="PUB26" s="101"/>
      <c r="PUC26" s="101"/>
      <c r="PUD26" s="101"/>
      <c r="PUE26" s="101"/>
      <c r="PUF26" s="101"/>
      <c r="PUG26" s="101"/>
      <c r="PUH26" s="101"/>
      <c r="PUI26" s="101"/>
      <c r="PUJ26" s="101"/>
      <c r="PUK26" s="101"/>
      <c r="PUL26" s="101"/>
      <c r="PUM26" s="101"/>
      <c r="PUN26" s="101"/>
      <c r="PUO26" s="101"/>
      <c r="PUP26" s="101"/>
      <c r="PUQ26" s="101"/>
      <c r="PUR26" s="101"/>
      <c r="PUS26" s="101"/>
      <c r="PUT26" s="101"/>
      <c r="PUU26" s="101"/>
      <c r="PUV26" s="101"/>
      <c r="PUW26" s="101"/>
      <c r="PUX26" s="101"/>
      <c r="PUY26" s="101"/>
      <c r="PUZ26" s="101"/>
      <c r="PVA26" s="101"/>
      <c r="PVB26" s="101"/>
      <c r="PVC26" s="101"/>
      <c r="PVD26" s="101"/>
      <c r="PVE26" s="101"/>
      <c r="PVF26" s="101"/>
      <c r="PVG26" s="101"/>
      <c r="PVH26" s="101"/>
      <c r="PVI26" s="101"/>
      <c r="PVJ26" s="101"/>
      <c r="PVK26" s="101"/>
      <c r="PVL26" s="101"/>
      <c r="PVM26" s="101"/>
      <c r="PVN26" s="101"/>
      <c r="PVO26" s="101"/>
      <c r="PVP26" s="101"/>
      <c r="PVQ26" s="101"/>
      <c r="PVR26" s="101"/>
      <c r="PVS26" s="101"/>
      <c r="PVT26" s="101"/>
      <c r="PVU26" s="101"/>
      <c r="PVV26" s="101"/>
      <c r="PVW26" s="101"/>
      <c r="PVX26" s="101"/>
      <c r="PVY26" s="101"/>
      <c r="PVZ26" s="101"/>
      <c r="PWA26" s="101"/>
      <c r="PWB26" s="101"/>
      <c r="PWC26" s="101"/>
      <c r="PWD26" s="101"/>
      <c r="PWE26" s="101"/>
      <c r="PWF26" s="101"/>
      <c r="PWG26" s="101"/>
      <c r="PWH26" s="101"/>
      <c r="PWI26" s="101"/>
      <c r="PWJ26" s="101"/>
      <c r="PWK26" s="101"/>
      <c r="PWL26" s="101"/>
      <c r="PWM26" s="101"/>
      <c r="PWN26" s="101"/>
      <c r="PWO26" s="101"/>
      <c r="PWP26" s="101"/>
      <c r="PWQ26" s="101"/>
      <c r="PWR26" s="101"/>
      <c r="PWS26" s="101"/>
      <c r="PWT26" s="101"/>
      <c r="PWU26" s="101"/>
      <c r="PWV26" s="101"/>
      <c r="PWW26" s="101"/>
      <c r="PWX26" s="101"/>
      <c r="PWY26" s="101"/>
      <c r="PWZ26" s="101"/>
      <c r="PXA26" s="101"/>
      <c r="PXB26" s="101"/>
      <c r="PXC26" s="101"/>
      <c r="PXD26" s="101"/>
      <c r="PXE26" s="101"/>
      <c r="PXF26" s="101"/>
      <c r="PXG26" s="101"/>
      <c r="PXH26" s="101"/>
      <c r="PXI26" s="101"/>
      <c r="PXJ26" s="101"/>
      <c r="PXK26" s="101"/>
      <c r="PXL26" s="101"/>
      <c r="PXM26" s="101"/>
      <c r="PXN26" s="101"/>
      <c r="PXO26" s="101"/>
      <c r="PXP26" s="101"/>
      <c r="PXQ26" s="101"/>
      <c r="PXR26" s="101"/>
      <c r="PXS26" s="101"/>
      <c r="PXT26" s="101"/>
      <c r="PXU26" s="101"/>
      <c r="PXV26" s="101"/>
      <c r="PXW26" s="101"/>
      <c r="PXX26" s="101"/>
      <c r="PXY26" s="101"/>
      <c r="PXZ26" s="101"/>
      <c r="PYA26" s="101"/>
      <c r="PYB26" s="101"/>
      <c r="PYC26" s="101"/>
      <c r="PYD26" s="101"/>
      <c r="PYE26" s="101"/>
      <c r="PYF26" s="101"/>
      <c r="PYG26" s="101"/>
      <c r="PYH26" s="101"/>
      <c r="PYI26" s="101"/>
      <c r="PYJ26" s="101"/>
      <c r="PYK26" s="101"/>
      <c r="PYL26" s="101"/>
      <c r="PYM26" s="101"/>
      <c r="PYN26" s="101"/>
      <c r="PYO26" s="101"/>
      <c r="PYP26" s="101"/>
      <c r="PYQ26" s="101"/>
      <c r="PYR26" s="101"/>
      <c r="PYS26" s="101"/>
      <c r="PYT26" s="101"/>
      <c r="PYU26" s="101"/>
      <c r="PYV26" s="101"/>
      <c r="PYW26" s="101"/>
      <c r="PYX26" s="101"/>
      <c r="PYY26" s="101"/>
      <c r="PYZ26" s="101"/>
      <c r="PZA26" s="101"/>
      <c r="PZB26" s="101"/>
      <c r="PZC26" s="101"/>
      <c r="PZD26" s="101"/>
      <c r="PZE26" s="101"/>
      <c r="PZF26" s="101"/>
      <c r="PZG26" s="101"/>
      <c r="PZH26" s="101"/>
      <c r="PZI26" s="101"/>
      <c r="PZJ26" s="101"/>
      <c r="PZK26" s="101"/>
      <c r="PZL26" s="101"/>
      <c r="PZM26" s="101"/>
      <c r="PZN26" s="101"/>
      <c r="PZO26" s="101"/>
      <c r="PZP26" s="101"/>
      <c r="PZQ26" s="101"/>
      <c r="PZR26" s="101"/>
      <c r="PZS26" s="101"/>
      <c r="PZT26" s="101"/>
      <c r="PZU26" s="101"/>
      <c r="PZV26" s="101"/>
      <c r="PZW26" s="101"/>
      <c r="PZX26" s="101"/>
      <c r="PZY26" s="101"/>
      <c r="PZZ26" s="101"/>
      <c r="QAA26" s="101"/>
      <c r="QAB26" s="101"/>
      <c r="QAC26" s="101"/>
      <c r="QAD26" s="101"/>
      <c r="QAE26" s="101"/>
      <c r="QAF26" s="101"/>
      <c r="QAG26" s="101"/>
      <c r="QAH26" s="101"/>
      <c r="QAI26" s="101"/>
      <c r="QAJ26" s="101"/>
      <c r="QAK26" s="101"/>
      <c r="QAL26" s="101"/>
      <c r="QAM26" s="101"/>
      <c r="QAN26" s="101"/>
      <c r="QAO26" s="101"/>
      <c r="QAP26" s="101"/>
      <c r="QAQ26" s="101"/>
      <c r="QAR26" s="101"/>
      <c r="QAS26" s="101"/>
      <c r="QAT26" s="101"/>
      <c r="QAU26" s="101"/>
      <c r="QAV26" s="101"/>
      <c r="QAW26" s="101"/>
      <c r="QAX26" s="101"/>
      <c r="QAY26" s="101"/>
      <c r="QAZ26" s="101"/>
      <c r="QBA26" s="101"/>
      <c r="QBB26" s="101"/>
      <c r="QBC26" s="101"/>
      <c r="QBD26" s="101"/>
      <c r="QBE26" s="101"/>
      <c r="QBF26" s="101"/>
      <c r="QBG26" s="101"/>
      <c r="QBH26" s="101"/>
      <c r="QBI26" s="101"/>
      <c r="QBJ26" s="101"/>
      <c r="QBK26" s="101"/>
      <c r="QBL26" s="101"/>
      <c r="QBM26" s="101"/>
      <c r="QBN26" s="101"/>
      <c r="QBO26" s="101"/>
      <c r="QBP26" s="101"/>
      <c r="QBQ26" s="101"/>
      <c r="QBR26" s="101"/>
      <c r="QBS26" s="101"/>
      <c r="QBT26" s="101"/>
      <c r="QBU26" s="101"/>
      <c r="QBV26" s="101"/>
      <c r="QBW26" s="101"/>
      <c r="QBX26" s="101"/>
      <c r="QBY26" s="101"/>
      <c r="QBZ26" s="101"/>
      <c r="QCA26" s="101"/>
      <c r="QCB26" s="101"/>
      <c r="QCC26" s="101"/>
      <c r="QCD26" s="101"/>
      <c r="QCE26" s="101"/>
      <c r="QCF26" s="101"/>
      <c r="QCG26" s="101"/>
      <c r="QCH26" s="101"/>
      <c r="QCI26" s="101"/>
      <c r="QCJ26" s="101"/>
      <c r="QCK26" s="101"/>
      <c r="QCL26" s="101"/>
      <c r="QCM26" s="101"/>
      <c r="QCN26" s="101"/>
      <c r="QCO26" s="101"/>
      <c r="QCP26" s="101"/>
      <c r="QCQ26" s="101"/>
      <c r="QCR26" s="101"/>
      <c r="QCS26" s="101"/>
      <c r="QCT26" s="101"/>
      <c r="QCU26" s="101"/>
      <c r="QCV26" s="101"/>
      <c r="QCW26" s="101"/>
      <c r="QCX26" s="101"/>
      <c r="QCY26" s="101"/>
      <c r="QCZ26" s="101"/>
      <c r="QDA26" s="101"/>
      <c r="QDB26" s="101"/>
      <c r="QDC26" s="101"/>
      <c r="QDD26" s="101"/>
      <c r="QDE26" s="101"/>
      <c r="QDF26" s="101"/>
      <c r="QDG26" s="101"/>
      <c r="QDH26" s="101"/>
      <c r="QDI26" s="101"/>
      <c r="QDJ26" s="101"/>
      <c r="QDK26" s="101"/>
      <c r="QDL26" s="101"/>
      <c r="QDM26" s="101"/>
      <c r="QDN26" s="101"/>
      <c r="QDO26" s="101"/>
      <c r="QDP26" s="101"/>
      <c r="QDQ26" s="101"/>
      <c r="QDR26" s="101"/>
      <c r="QDS26" s="101"/>
      <c r="QDT26" s="101"/>
      <c r="QDU26" s="101"/>
      <c r="QDV26" s="101"/>
      <c r="QDW26" s="101"/>
      <c r="QDX26" s="101"/>
      <c r="QDY26" s="101"/>
      <c r="QDZ26" s="101"/>
      <c r="QEA26" s="101"/>
      <c r="QEB26" s="101"/>
      <c r="QEC26" s="101"/>
      <c r="QED26" s="101"/>
      <c r="QEE26" s="101"/>
      <c r="QEF26" s="101"/>
      <c r="QEG26" s="101"/>
      <c r="QEH26" s="101"/>
      <c r="QEI26" s="101"/>
      <c r="QEJ26" s="101"/>
      <c r="QEK26" s="101"/>
      <c r="QEL26" s="101"/>
      <c r="QEM26" s="101"/>
      <c r="QEN26" s="101"/>
      <c r="QEO26" s="101"/>
      <c r="QEP26" s="101"/>
      <c r="QEQ26" s="101"/>
      <c r="QER26" s="101"/>
      <c r="QES26" s="101"/>
      <c r="QET26" s="101"/>
      <c r="QEU26" s="101"/>
      <c r="QEV26" s="101"/>
      <c r="QEW26" s="101"/>
      <c r="QEX26" s="101"/>
      <c r="QEY26" s="101"/>
      <c r="QEZ26" s="101"/>
      <c r="QFA26" s="101"/>
      <c r="QFB26" s="101"/>
      <c r="QFC26" s="101"/>
      <c r="QFD26" s="101"/>
      <c r="QFE26" s="101"/>
      <c r="QFF26" s="101"/>
      <c r="QFG26" s="101"/>
      <c r="QFH26" s="101"/>
      <c r="QFI26" s="101"/>
      <c r="QFJ26" s="101"/>
      <c r="QFK26" s="101"/>
      <c r="QFL26" s="101"/>
      <c r="QFM26" s="101"/>
      <c r="QFN26" s="101"/>
      <c r="QFO26" s="101"/>
      <c r="QFP26" s="101"/>
      <c r="QFQ26" s="101"/>
      <c r="QFR26" s="101"/>
      <c r="QFS26" s="101"/>
      <c r="QFT26" s="101"/>
      <c r="QFU26" s="101"/>
      <c r="QFV26" s="101"/>
      <c r="QFW26" s="101"/>
      <c r="QFX26" s="101"/>
      <c r="QFY26" s="101"/>
      <c r="QFZ26" s="101"/>
      <c r="QGA26" s="101"/>
      <c r="QGB26" s="101"/>
      <c r="QGC26" s="101"/>
      <c r="QGD26" s="101"/>
      <c r="QGE26" s="101"/>
      <c r="QGF26" s="101"/>
      <c r="QGG26" s="101"/>
      <c r="QGH26" s="101"/>
      <c r="QGI26" s="101"/>
      <c r="QGJ26" s="101"/>
      <c r="QGK26" s="101"/>
      <c r="QGL26" s="101"/>
      <c r="QGM26" s="101"/>
      <c r="QGN26" s="101"/>
      <c r="QGO26" s="101"/>
      <c r="QGP26" s="101"/>
      <c r="QGQ26" s="101"/>
      <c r="QGR26" s="101"/>
      <c r="QGS26" s="101"/>
      <c r="QGT26" s="101"/>
      <c r="QGU26" s="101"/>
      <c r="QGV26" s="101"/>
      <c r="QGW26" s="101"/>
      <c r="QGX26" s="101"/>
      <c r="QGY26" s="101"/>
      <c r="QGZ26" s="101"/>
      <c r="QHA26" s="101"/>
      <c r="QHB26" s="101"/>
      <c r="QHC26" s="101"/>
      <c r="QHD26" s="101"/>
      <c r="QHE26" s="101"/>
      <c r="QHF26" s="101"/>
      <c r="QHG26" s="101"/>
      <c r="QHH26" s="101"/>
      <c r="QHI26" s="101"/>
      <c r="QHJ26" s="101"/>
      <c r="QHK26" s="101"/>
      <c r="QHL26" s="101"/>
      <c r="QHM26" s="101"/>
      <c r="QHN26" s="101"/>
      <c r="QHO26" s="101"/>
      <c r="QHP26" s="101"/>
      <c r="QHQ26" s="101"/>
      <c r="QHR26" s="101"/>
      <c r="QHS26" s="101"/>
      <c r="QHT26" s="101"/>
      <c r="QHU26" s="101"/>
      <c r="QHV26" s="101"/>
      <c r="QHW26" s="101"/>
      <c r="QHX26" s="101"/>
      <c r="QHY26" s="101"/>
      <c r="QHZ26" s="101"/>
      <c r="QIA26" s="101"/>
      <c r="QIB26" s="101"/>
      <c r="QIC26" s="101"/>
      <c r="QID26" s="101"/>
      <c r="QIE26" s="101"/>
      <c r="QIF26" s="101"/>
      <c r="QIG26" s="101"/>
      <c r="QIH26" s="101"/>
      <c r="QII26" s="101"/>
      <c r="QIJ26" s="101"/>
      <c r="QIK26" s="101"/>
      <c r="QIL26" s="101"/>
      <c r="QIM26" s="101"/>
      <c r="QIN26" s="101"/>
      <c r="QIO26" s="101"/>
      <c r="QIP26" s="101"/>
      <c r="QIQ26" s="101"/>
      <c r="QIR26" s="101"/>
      <c r="QIS26" s="101"/>
      <c r="QIT26" s="101"/>
      <c r="QIU26" s="101"/>
      <c r="QIV26" s="101"/>
      <c r="QIW26" s="101"/>
      <c r="QIX26" s="101"/>
      <c r="QIY26" s="101"/>
      <c r="QIZ26" s="101"/>
      <c r="QJA26" s="101"/>
      <c r="QJB26" s="101"/>
      <c r="QJC26" s="101"/>
      <c r="QJD26" s="101"/>
      <c r="QJE26" s="101"/>
      <c r="QJF26" s="101"/>
      <c r="QJG26" s="101"/>
      <c r="QJH26" s="101"/>
      <c r="QJI26" s="101"/>
      <c r="QJJ26" s="101"/>
      <c r="QJK26" s="101"/>
      <c r="QJL26" s="101"/>
      <c r="QJM26" s="101"/>
      <c r="QJN26" s="101"/>
      <c r="QJO26" s="101"/>
      <c r="QJP26" s="101"/>
      <c r="QJQ26" s="101"/>
      <c r="QJR26" s="101"/>
      <c r="QJS26" s="101"/>
      <c r="QJT26" s="101"/>
      <c r="QJU26" s="101"/>
      <c r="QJV26" s="101"/>
      <c r="QJW26" s="101"/>
      <c r="QJX26" s="101"/>
      <c r="QJY26" s="101"/>
      <c r="QJZ26" s="101"/>
      <c r="QKA26" s="101"/>
      <c r="QKB26" s="101"/>
      <c r="QKC26" s="101"/>
      <c r="QKD26" s="101"/>
      <c r="QKE26" s="101"/>
      <c r="QKF26" s="101"/>
      <c r="QKG26" s="101"/>
      <c r="QKH26" s="101"/>
      <c r="QKI26" s="101"/>
      <c r="QKJ26" s="101"/>
      <c r="QKK26" s="101"/>
      <c r="QKL26" s="101"/>
      <c r="QKM26" s="101"/>
      <c r="QKN26" s="101"/>
      <c r="QKO26" s="101"/>
      <c r="QKP26" s="101"/>
      <c r="QKQ26" s="101"/>
      <c r="QKR26" s="101"/>
      <c r="QKS26" s="101"/>
      <c r="QKT26" s="101"/>
      <c r="QKU26" s="101"/>
      <c r="QKV26" s="101"/>
      <c r="QKW26" s="101"/>
      <c r="QKX26" s="101"/>
      <c r="QKY26" s="101"/>
      <c r="QKZ26" s="101"/>
      <c r="QLA26" s="101"/>
      <c r="QLB26" s="101"/>
      <c r="QLC26" s="101"/>
      <c r="QLD26" s="101"/>
      <c r="QLE26" s="101"/>
      <c r="QLF26" s="101"/>
      <c r="QLG26" s="101"/>
      <c r="QLH26" s="101"/>
      <c r="QLI26" s="101"/>
      <c r="QLJ26" s="101"/>
      <c r="QLK26" s="101"/>
      <c r="QLL26" s="101"/>
      <c r="QLM26" s="101"/>
      <c r="QLN26" s="101"/>
      <c r="QLO26" s="101"/>
      <c r="QLP26" s="101"/>
      <c r="QLQ26" s="101"/>
      <c r="QLR26" s="101"/>
      <c r="QLS26" s="101"/>
      <c r="QLT26" s="101"/>
      <c r="QLU26" s="101"/>
      <c r="QLV26" s="101"/>
      <c r="QLW26" s="101"/>
      <c r="QLX26" s="101"/>
      <c r="QLY26" s="101"/>
      <c r="QLZ26" s="101"/>
      <c r="QMA26" s="101"/>
      <c r="QMB26" s="101"/>
      <c r="QMC26" s="101"/>
      <c r="QMD26" s="101"/>
      <c r="QME26" s="101"/>
      <c r="QMF26" s="101"/>
      <c r="QMG26" s="101"/>
      <c r="QMH26" s="101"/>
      <c r="QMI26" s="101"/>
      <c r="QMJ26" s="101"/>
      <c r="QMK26" s="101"/>
      <c r="QML26" s="101"/>
      <c r="QMM26" s="101"/>
      <c r="QMN26" s="101"/>
      <c r="QMO26" s="101"/>
      <c r="QMP26" s="101"/>
      <c r="QMQ26" s="101"/>
      <c r="QMR26" s="101"/>
      <c r="QMS26" s="101"/>
      <c r="QMT26" s="101"/>
      <c r="QMU26" s="101"/>
      <c r="QMV26" s="101"/>
      <c r="QMW26" s="101"/>
      <c r="QMX26" s="101"/>
      <c r="QMY26" s="101"/>
      <c r="QMZ26" s="101"/>
      <c r="QNA26" s="101"/>
      <c r="QNB26" s="101"/>
      <c r="QNC26" s="101"/>
      <c r="QND26" s="101"/>
      <c r="QNE26" s="101"/>
      <c r="QNF26" s="101"/>
      <c r="QNG26" s="101"/>
      <c r="QNH26" s="101"/>
      <c r="QNI26" s="101"/>
      <c r="QNJ26" s="101"/>
      <c r="QNK26" s="101"/>
      <c r="QNL26" s="101"/>
      <c r="QNM26" s="101"/>
      <c r="QNN26" s="101"/>
      <c r="QNO26" s="101"/>
      <c r="QNP26" s="101"/>
      <c r="QNQ26" s="101"/>
      <c r="QNR26" s="101"/>
      <c r="QNS26" s="101"/>
      <c r="QNT26" s="101"/>
      <c r="QNU26" s="101"/>
      <c r="QNV26" s="101"/>
      <c r="QNW26" s="101"/>
      <c r="QNX26" s="101"/>
      <c r="QNY26" s="101"/>
      <c r="QNZ26" s="101"/>
      <c r="QOA26" s="101"/>
      <c r="QOB26" s="101"/>
      <c r="QOC26" s="101"/>
      <c r="QOD26" s="101"/>
      <c r="QOE26" s="101"/>
      <c r="QOF26" s="101"/>
      <c r="QOG26" s="101"/>
      <c r="QOH26" s="101"/>
      <c r="QOI26" s="101"/>
      <c r="QOJ26" s="101"/>
      <c r="QOK26" s="101"/>
      <c r="QOL26" s="101"/>
      <c r="QOM26" s="101"/>
      <c r="QON26" s="101"/>
      <c r="QOO26" s="101"/>
      <c r="QOP26" s="101"/>
      <c r="QOQ26" s="101"/>
      <c r="QOR26" s="101"/>
      <c r="QOS26" s="101"/>
      <c r="QOT26" s="101"/>
      <c r="QOU26" s="101"/>
      <c r="QOV26" s="101"/>
      <c r="QOW26" s="101"/>
      <c r="QOX26" s="101"/>
      <c r="QOY26" s="101"/>
      <c r="QOZ26" s="101"/>
      <c r="QPA26" s="101"/>
      <c r="QPB26" s="101"/>
      <c r="QPC26" s="101"/>
      <c r="QPD26" s="101"/>
      <c r="QPE26" s="101"/>
      <c r="QPF26" s="101"/>
      <c r="QPG26" s="101"/>
      <c r="QPH26" s="101"/>
      <c r="QPI26" s="101"/>
      <c r="QPJ26" s="101"/>
      <c r="QPK26" s="101"/>
      <c r="QPL26" s="101"/>
      <c r="QPM26" s="101"/>
      <c r="QPN26" s="101"/>
      <c r="QPO26" s="101"/>
      <c r="QPP26" s="101"/>
      <c r="QPQ26" s="101"/>
      <c r="QPR26" s="101"/>
      <c r="QPS26" s="101"/>
      <c r="QPT26" s="101"/>
      <c r="QPU26" s="101"/>
      <c r="QPV26" s="101"/>
      <c r="QPW26" s="101"/>
      <c r="QPX26" s="101"/>
      <c r="QPY26" s="101"/>
      <c r="QPZ26" s="101"/>
      <c r="QQA26" s="101"/>
      <c r="QQB26" s="101"/>
      <c r="QQC26" s="101"/>
      <c r="QQD26" s="101"/>
      <c r="QQE26" s="101"/>
      <c r="QQF26" s="101"/>
      <c r="QQG26" s="101"/>
      <c r="QQH26" s="101"/>
      <c r="QQI26" s="101"/>
      <c r="QQJ26" s="101"/>
      <c r="QQK26" s="101"/>
      <c r="QQL26" s="101"/>
      <c r="QQM26" s="101"/>
      <c r="QQN26" s="101"/>
      <c r="QQO26" s="101"/>
      <c r="QQP26" s="101"/>
      <c r="QQQ26" s="101"/>
      <c r="QQR26" s="101"/>
      <c r="QQS26" s="101"/>
      <c r="QQT26" s="101"/>
      <c r="QQU26" s="101"/>
      <c r="QQV26" s="101"/>
      <c r="QQW26" s="101"/>
      <c r="QQX26" s="101"/>
      <c r="QQY26" s="101"/>
      <c r="QQZ26" s="101"/>
      <c r="QRA26" s="101"/>
      <c r="QRB26" s="101"/>
      <c r="QRC26" s="101"/>
      <c r="QRD26" s="101"/>
      <c r="QRE26" s="101"/>
      <c r="QRF26" s="101"/>
      <c r="QRG26" s="101"/>
      <c r="QRH26" s="101"/>
      <c r="QRI26" s="101"/>
      <c r="QRJ26" s="101"/>
      <c r="QRK26" s="101"/>
      <c r="QRL26" s="101"/>
      <c r="QRM26" s="101"/>
      <c r="QRN26" s="101"/>
      <c r="QRO26" s="101"/>
      <c r="QRP26" s="101"/>
      <c r="QRQ26" s="101"/>
      <c r="QRR26" s="101"/>
      <c r="QRS26" s="101"/>
      <c r="QRT26" s="101"/>
      <c r="QRU26" s="101"/>
      <c r="QRV26" s="101"/>
      <c r="QRW26" s="101"/>
      <c r="QRX26" s="101"/>
      <c r="QRY26" s="101"/>
      <c r="QRZ26" s="101"/>
      <c r="QSA26" s="101"/>
      <c r="QSB26" s="101"/>
      <c r="QSC26" s="101"/>
      <c r="QSD26" s="101"/>
      <c r="QSE26" s="101"/>
      <c r="QSF26" s="101"/>
      <c r="QSG26" s="101"/>
      <c r="QSH26" s="101"/>
      <c r="QSI26" s="101"/>
      <c r="QSJ26" s="101"/>
      <c r="QSK26" s="101"/>
      <c r="QSL26" s="101"/>
      <c r="QSM26" s="101"/>
      <c r="QSN26" s="101"/>
      <c r="QSO26" s="101"/>
      <c r="QSP26" s="101"/>
      <c r="QSQ26" s="101"/>
      <c r="QSR26" s="101"/>
      <c r="QSS26" s="101"/>
      <c r="QST26" s="101"/>
      <c r="QSU26" s="101"/>
      <c r="QSV26" s="101"/>
      <c r="QSW26" s="101"/>
      <c r="QSX26" s="101"/>
      <c r="QSY26" s="101"/>
      <c r="QSZ26" s="101"/>
      <c r="QTA26" s="101"/>
      <c r="QTB26" s="101"/>
      <c r="QTC26" s="101"/>
      <c r="QTD26" s="101"/>
      <c r="QTE26" s="101"/>
      <c r="QTF26" s="101"/>
      <c r="QTG26" s="101"/>
      <c r="QTH26" s="101"/>
      <c r="QTI26" s="101"/>
      <c r="QTJ26" s="101"/>
      <c r="QTK26" s="101"/>
      <c r="QTL26" s="101"/>
      <c r="QTM26" s="101"/>
      <c r="QTN26" s="101"/>
      <c r="QTO26" s="101"/>
      <c r="QTP26" s="101"/>
      <c r="QTQ26" s="101"/>
      <c r="QTR26" s="101"/>
      <c r="QTS26" s="101"/>
      <c r="QTT26" s="101"/>
      <c r="QTU26" s="101"/>
      <c r="QTV26" s="101"/>
      <c r="QTW26" s="101"/>
      <c r="QTX26" s="101"/>
      <c r="QTY26" s="101"/>
      <c r="QTZ26" s="101"/>
      <c r="QUA26" s="101"/>
      <c r="QUB26" s="101"/>
      <c r="QUC26" s="101"/>
      <c r="QUD26" s="101"/>
      <c r="QUE26" s="101"/>
      <c r="QUF26" s="101"/>
      <c r="QUG26" s="101"/>
      <c r="QUH26" s="101"/>
      <c r="QUI26" s="101"/>
      <c r="QUJ26" s="101"/>
      <c r="QUK26" s="101"/>
      <c r="QUL26" s="101"/>
      <c r="QUM26" s="101"/>
      <c r="QUN26" s="101"/>
      <c r="QUO26" s="101"/>
      <c r="QUP26" s="101"/>
      <c r="QUQ26" s="101"/>
      <c r="QUR26" s="101"/>
      <c r="QUS26" s="101"/>
      <c r="QUT26" s="101"/>
      <c r="QUU26" s="101"/>
      <c r="QUV26" s="101"/>
      <c r="QUW26" s="101"/>
      <c r="QUX26" s="101"/>
      <c r="QUY26" s="101"/>
      <c r="QUZ26" s="101"/>
      <c r="QVA26" s="101"/>
      <c r="QVB26" s="101"/>
      <c r="QVC26" s="101"/>
      <c r="QVD26" s="101"/>
      <c r="QVE26" s="101"/>
      <c r="QVF26" s="101"/>
      <c r="QVG26" s="101"/>
      <c r="QVH26" s="101"/>
      <c r="QVI26" s="101"/>
      <c r="QVJ26" s="101"/>
      <c r="QVK26" s="101"/>
      <c r="QVL26" s="101"/>
      <c r="QVM26" s="101"/>
      <c r="QVN26" s="101"/>
      <c r="QVO26" s="101"/>
      <c r="QVP26" s="101"/>
      <c r="QVQ26" s="101"/>
      <c r="QVR26" s="101"/>
      <c r="QVS26" s="101"/>
      <c r="QVT26" s="101"/>
      <c r="QVU26" s="101"/>
      <c r="QVV26" s="101"/>
      <c r="QVW26" s="101"/>
      <c r="QVX26" s="101"/>
      <c r="QVY26" s="101"/>
      <c r="QVZ26" s="101"/>
      <c r="QWA26" s="101"/>
      <c r="QWB26" s="101"/>
      <c r="QWC26" s="101"/>
      <c r="QWD26" s="101"/>
      <c r="QWE26" s="101"/>
      <c r="QWF26" s="101"/>
      <c r="QWG26" s="101"/>
      <c r="QWH26" s="101"/>
      <c r="QWI26" s="101"/>
      <c r="QWJ26" s="101"/>
      <c r="QWK26" s="101"/>
      <c r="QWL26" s="101"/>
      <c r="QWM26" s="101"/>
      <c r="QWN26" s="101"/>
      <c r="QWO26" s="101"/>
      <c r="QWP26" s="101"/>
      <c r="QWQ26" s="101"/>
      <c r="QWR26" s="101"/>
      <c r="QWS26" s="101"/>
      <c r="QWT26" s="101"/>
      <c r="QWU26" s="101"/>
      <c r="QWV26" s="101"/>
      <c r="QWW26" s="101"/>
      <c r="QWX26" s="101"/>
      <c r="QWY26" s="101"/>
      <c r="QWZ26" s="101"/>
      <c r="QXA26" s="101"/>
      <c r="QXB26" s="101"/>
      <c r="QXC26" s="101"/>
      <c r="QXD26" s="101"/>
      <c r="QXE26" s="101"/>
      <c r="QXF26" s="101"/>
      <c r="QXG26" s="101"/>
      <c r="QXH26" s="101"/>
      <c r="QXI26" s="101"/>
      <c r="QXJ26" s="101"/>
      <c r="QXK26" s="101"/>
      <c r="QXL26" s="101"/>
      <c r="QXM26" s="101"/>
      <c r="QXN26" s="101"/>
      <c r="QXO26" s="101"/>
      <c r="QXP26" s="101"/>
      <c r="QXQ26" s="101"/>
      <c r="QXR26" s="101"/>
      <c r="QXS26" s="101"/>
      <c r="QXT26" s="101"/>
      <c r="QXU26" s="101"/>
      <c r="QXV26" s="101"/>
      <c r="QXW26" s="101"/>
      <c r="QXX26" s="101"/>
      <c r="QXY26" s="101"/>
      <c r="QXZ26" s="101"/>
      <c r="QYA26" s="101"/>
      <c r="QYB26" s="101"/>
      <c r="QYC26" s="101"/>
      <c r="QYD26" s="101"/>
      <c r="QYE26" s="101"/>
      <c r="QYF26" s="101"/>
      <c r="QYG26" s="101"/>
      <c r="QYH26" s="101"/>
      <c r="QYI26" s="101"/>
      <c r="QYJ26" s="101"/>
      <c r="QYK26" s="101"/>
      <c r="QYL26" s="101"/>
      <c r="QYM26" s="101"/>
      <c r="QYN26" s="101"/>
      <c r="QYO26" s="101"/>
      <c r="QYP26" s="101"/>
      <c r="QYQ26" s="101"/>
      <c r="QYR26" s="101"/>
      <c r="QYS26" s="101"/>
      <c r="QYT26" s="101"/>
      <c r="QYU26" s="101"/>
      <c r="QYV26" s="101"/>
      <c r="QYW26" s="101"/>
      <c r="QYX26" s="101"/>
      <c r="QYY26" s="101"/>
      <c r="QYZ26" s="101"/>
      <c r="QZA26" s="101"/>
      <c r="QZB26" s="101"/>
      <c r="QZC26" s="101"/>
      <c r="QZD26" s="101"/>
      <c r="QZE26" s="101"/>
      <c r="QZF26" s="101"/>
      <c r="QZG26" s="101"/>
      <c r="QZH26" s="101"/>
      <c r="QZI26" s="101"/>
      <c r="QZJ26" s="101"/>
      <c r="QZK26" s="101"/>
      <c r="QZL26" s="101"/>
      <c r="QZM26" s="101"/>
      <c r="QZN26" s="101"/>
      <c r="QZO26" s="101"/>
      <c r="QZP26" s="101"/>
      <c r="QZQ26" s="101"/>
      <c r="QZR26" s="101"/>
      <c r="QZS26" s="101"/>
      <c r="QZT26" s="101"/>
      <c r="QZU26" s="101"/>
      <c r="QZV26" s="101"/>
      <c r="QZW26" s="101"/>
      <c r="QZX26" s="101"/>
      <c r="QZY26" s="101"/>
      <c r="QZZ26" s="101"/>
      <c r="RAA26" s="101"/>
      <c r="RAB26" s="101"/>
      <c r="RAC26" s="101"/>
      <c r="RAD26" s="101"/>
      <c r="RAE26" s="101"/>
      <c r="RAF26" s="101"/>
      <c r="RAG26" s="101"/>
      <c r="RAH26" s="101"/>
      <c r="RAI26" s="101"/>
      <c r="RAJ26" s="101"/>
      <c r="RAK26" s="101"/>
      <c r="RAL26" s="101"/>
      <c r="RAM26" s="101"/>
      <c r="RAN26" s="101"/>
      <c r="RAO26" s="101"/>
      <c r="RAP26" s="101"/>
      <c r="RAQ26" s="101"/>
      <c r="RAR26" s="101"/>
      <c r="RAS26" s="101"/>
      <c r="RAT26" s="101"/>
      <c r="RAU26" s="101"/>
      <c r="RAV26" s="101"/>
      <c r="RAW26" s="101"/>
      <c r="RAX26" s="101"/>
      <c r="RAY26" s="101"/>
      <c r="RAZ26" s="101"/>
      <c r="RBA26" s="101"/>
      <c r="RBB26" s="101"/>
      <c r="RBC26" s="101"/>
      <c r="RBD26" s="101"/>
      <c r="RBE26" s="101"/>
      <c r="RBF26" s="101"/>
      <c r="RBG26" s="101"/>
      <c r="RBH26" s="101"/>
      <c r="RBI26" s="101"/>
      <c r="RBJ26" s="101"/>
      <c r="RBK26" s="101"/>
      <c r="RBL26" s="101"/>
      <c r="RBM26" s="101"/>
      <c r="RBN26" s="101"/>
      <c r="RBO26" s="101"/>
      <c r="RBP26" s="101"/>
      <c r="RBQ26" s="101"/>
      <c r="RBR26" s="101"/>
      <c r="RBS26" s="101"/>
      <c r="RBT26" s="101"/>
      <c r="RBU26" s="101"/>
      <c r="RBV26" s="101"/>
      <c r="RBW26" s="101"/>
      <c r="RBX26" s="101"/>
      <c r="RBY26" s="101"/>
      <c r="RBZ26" s="101"/>
      <c r="RCA26" s="101"/>
      <c r="RCB26" s="101"/>
      <c r="RCC26" s="101"/>
      <c r="RCD26" s="101"/>
      <c r="RCE26" s="101"/>
      <c r="RCF26" s="101"/>
      <c r="RCG26" s="101"/>
      <c r="RCH26" s="101"/>
      <c r="RCI26" s="101"/>
      <c r="RCJ26" s="101"/>
      <c r="RCK26" s="101"/>
      <c r="RCL26" s="101"/>
      <c r="RCM26" s="101"/>
      <c r="RCN26" s="101"/>
      <c r="RCO26" s="101"/>
      <c r="RCP26" s="101"/>
      <c r="RCQ26" s="101"/>
      <c r="RCR26" s="101"/>
      <c r="RCS26" s="101"/>
      <c r="RCT26" s="101"/>
      <c r="RCU26" s="101"/>
      <c r="RCV26" s="101"/>
      <c r="RCW26" s="101"/>
      <c r="RCX26" s="101"/>
      <c r="RCY26" s="101"/>
      <c r="RCZ26" s="101"/>
      <c r="RDA26" s="101"/>
      <c r="RDB26" s="101"/>
      <c r="RDC26" s="101"/>
      <c r="RDD26" s="101"/>
      <c r="RDE26" s="101"/>
      <c r="RDF26" s="101"/>
      <c r="RDG26" s="101"/>
      <c r="RDH26" s="101"/>
      <c r="RDI26" s="101"/>
      <c r="RDJ26" s="101"/>
      <c r="RDK26" s="101"/>
      <c r="RDL26" s="101"/>
      <c r="RDM26" s="101"/>
      <c r="RDN26" s="101"/>
      <c r="RDO26" s="101"/>
      <c r="RDP26" s="101"/>
      <c r="RDQ26" s="101"/>
      <c r="RDR26" s="101"/>
      <c r="RDS26" s="101"/>
      <c r="RDT26" s="101"/>
      <c r="RDU26" s="101"/>
      <c r="RDV26" s="101"/>
      <c r="RDW26" s="101"/>
      <c r="RDX26" s="101"/>
      <c r="RDY26" s="101"/>
      <c r="RDZ26" s="101"/>
      <c r="REA26" s="101"/>
      <c r="REB26" s="101"/>
      <c r="REC26" s="101"/>
      <c r="RED26" s="101"/>
      <c r="REE26" s="101"/>
      <c r="REF26" s="101"/>
      <c r="REG26" s="101"/>
      <c r="REH26" s="101"/>
      <c r="REI26" s="101"/>
      <c r="REJ26" s="101"/>
      <c r="REK26" s="101"/>
      <c r="REL26" s="101"/>
      <c r="REM26" s="101"/>
      <c r="REN26" s="101"/>
      <c r="REO26" s="101"/>
      <c r="REP26" s="101"/>
      <c r="REQ26" s="101"/>
      <c r="RER26" s="101"/>
      <c r="RES26" s="101"/>
      <c r="RET26" s="101"/>
      <c r="REU26" s="101"/>
      <c r="REV26" s="101"/>
      <c r="REW26" s="101"/>
      <c r="REX26" s="101"/>
      <c r="REY26" s="101"/>
      <c r="REZ26" s="101"/>
      <c r="RFA26" s="101"/>
      <c r="RFB26" s="101"/>
      <c r="RFC26" s="101"/>
      <c r="RFD26" s="101"/>
      <c r="RFE26" s="101"/>
      <c r="RFF26" s="101"/>
      <c r="RFG26" s="101"/>
      <c r="RFH26" s="101"/>
      <c r="RFI26" s="101"/>
      <c r="RFJ26" s="101"/>
      <c r="RFK26" s="101"/>
      <c r="RFL26" s="101"/>
      <c r="RFM26" s="101"/>
      <c r="RFN26" s="101"/>
      <c r="RFO26" s="101"/>
      <c r="RFP26" s="101"/>
      <c r="RFQ26" s="101"/>
      <c r="RFR26" s="101"/>
      <c r="RFS26" s="101"/>
      <c r="RFT26" s="101"/>
      <c r="RFU26" s="101"/>
      <c r="RFV26" s="101"/>
      <c r="RFW26" s="101"/>
      <c r="RFX26" s="101"/>
      <c r="RFY26" s="101"/>
      <c r="RFZ26" s="101"/>
      <c r="RGA26" s="101"/>
      <c r="RGB26" s="101"/>
      <c r="RGC26" s="101"/>
      <c r="RGD26" s="101"/>
      <c r="RGE26" s="101"/>
      <c r="RGF26" s="101"/>
      <c r="RGG26" s="101"/>
      <c r="RGH26" s="101"/>
      <c r="RGI26" s="101"/>
      <c r="RGJ26" s="101"/>
      <c r="RGK26" s="101"/>
      <c r="RGL26" s="101"/>
      <c r="RGM26" s="101"/>
      <c r="RGN26" s="101"/>
      <c r="RGO26" s="101"/>
      <c r="RGP26" s="101"/>
      <c r="RGQ26" s="101"/>
      <c r="RGR26" s="101"/>
      <c r="RGS26" s="101"/>
      <c r="RGT26" s="101"/>
      <c r="RGU26" s="101"/>
      <c r="RGV26" s="101"/>
      <c r="RGW26" s="101"/>
      <c r="RGX26" s="101"/>
      <c r="RGY26" s="101"/>
      <c r="RGZ26" s="101"/>
      <c r="RHA26" s="101"/>
      <c r="RHB26" s="101"/>
      <c r="RHC26" s="101"/>
      <c r="RHD26" s="101"/>
      <c r="RHE26" s="101"/>
      <c r="RHF26" s="101"/>
      <c r="RHG26" s="101"/>
      <c r="RHH26" s="101"/>
      <c r="RHI26" s="101"/>
      <c r="RHJ26" s="101"/>
      <c r="RHK26" s="101"/>
      <c r="RHL26" s="101"/>
      <c r="RHM26" s="101"/>
      <c r="RHN26" s="101"/>
      <c r="RHO26" s="101"/>
      <c r="RHP26" s="101"/>
      <c r="RHQ26" s="101"/>
      <c r="RHR26" s="101"/>
      <c r="RHS26" s="101"/>
      <c r="RHT26" s="101"/>
      <c r="RHU26" s="101"/>
      <c r="RHV26" s="101"/>
      <c r="RHW26" s="101"/>
      <c r="RHX26" s="101"/>
      <c r="RHY26" s="101"/>
      <c r="RHZ26" s="101"/>
      <c r="RIA26" s="101"/>
      <c r="RIB26" s="101"/>
      <c r="RIC26" s="101"/>
      <c r="RID26" s="101"/>
      <c r="RIE26" s="101"/>
      <c r="RIF26" s="101"/>
      <c r="RIG26" s="101"/>
      <c r="RIH26" s="101"/>
      <c r="RII26" s="101"/>
      <c r="RIJ26" s="101"/>
      <c r="RIK26" s="101"/>
      <c r="RIL26" s="101"/>
      <c r="RIM26" s="101"/>
      <c r="RIN26" s="101"/>
      <c r="RIO26" s="101"/>
      <c r="RIP26" s="101"/>
      <c r="RIQ26" s="101"/>
      <c r="RIR26" s="101"/>
      <c r="RIS26" s="101"/>
      <c r="RIT26" s="101"/>
      <c r="RIU26" s="101"/>
      <c r="RIV26" s="101"/>
      <c r="RIW26" s="101"/>
      <c r="RIX26" s="101"/>
      <c r="RIY26" s="101"/>
      <c r="RIZ26" s="101"/>
      <c r="RJA26" s="101"/>
      <c r="RJB26" s="101"/>
      <c r="RJC26" s="101"/>
      <c r="RJD26" s="101"/>
      <c r="RJE26" s="101"/>
      <c r="RJF26" s="101"/>
      <c r="RJG26" s="101"/>
      <c r="RJH26" s="101"/>
      <c r="RJI26" s="101"/>
      <c r="RJJ26" s="101"/>
      <c r="RJK26" s="101"/>
      <c r="RJL26" s="101"/>
      <c r="RJM26" s="101"/>
      <c r="RJN26" s="101"/>
      <c r="RJO26" s="101"/>
      <c r="RJP26" s="101"/>
      <c r="RJQ26" s="101"/>
      <c r="RJR26" s="101"/>
      <c r="RJS26" s="101"/>
      <c r="RJT26" s="101"/>
      <c r="RJU26" s="101"/>
      <c r="RJV26" s="101"/>
      <c r="RJW26" s="101"/>
      <c r="RJX26" s="101"/>
      <c r="RJY26" s="101"/>
      <c r="RJZ26" s="101"/>
      <c r="RKA26" s="101"/>
      <c r="RKB26" s="101"/>
      <c r="RKC26" s="101"/>
      <c r="RKD26" s="101"/>
      <c r="RKE26" s="101"/>
      <c r="RKF26" s="101"/>
      <c r="RKG26" s="101"/>
      <c r="RKH26" s="101"/>
      <c r="RKI26" s="101"/>
      <c r="RKJ26" s="101"/>
      <c r="RKK26" s="101"/>
      <c r="RKL26" s="101"/>
      <c r="RKM26" s="101"/>
      <c r="RKN26" s="101"/>
      <c r="RKO26" s="101"/>
      <c r="RKP26" s="101"/>
      <c r="RKQ26" s="101"/>
      <c r="RKR26" s="101"/>
      <c r="RKS26" s="101"/>
      <c r="RKT26" s="101"/>
      <c r="RKU26" s="101"/>
      <c r="RKV26" s="101"/>
      <c r="RKW26" s="101"/>
      <c r="RKX26" s="101"/>
      <c r="RKY26" s="101"/>
      <c r="RKZ26" s="101"/>
      <c r="RLA26" s="101"/>
      <c r="RLB26" s="101"/>
      <c r="RLC26" s="101"/>
      <c r="RLD26" s="101"/>
      <c r="RLE26" s="101"/>
      <c r="RLF26" s="101"/>
      <c r="RLG26" s="101"/>
      <c r="RLH26" s="101"/>
      <c r="RLI26" s="101"/>
      <c r="RLJ26" s="101"/>
      <c r="RLK26" s="101"/>
      <c r="RLL26" s="101"/>
      <c r="RLM26" s="101"/>
      <c r="RLN26" s="101"/>
      <c r="RLO26" s="101"/>
      <c r="RLP26" s="101"/>
      <c r="RLQ26" s="101"/>
      <c r="RLR26" s="101"/>
      <c r="RLS26" s="101"/>
      <c r="RLT26" s="101"/>
      <c r="RLU26" s="101"/>
      <c r="RLV26" s="101"/>
      <c r="RLW26" s="101"/>
      <c r="RLX26" s="101"/>
      <c r="RLY26" s="101"/>
      <c r="RLZ26" s="101"/>
      <c r="RMA26" s="101"/>
      <c r="RMB26" s="101"/>
      <c r="RMC26" s="101"/>
      <c r="RMD26" s="101"/>
      <c r="RME26" s="101"/>
      <c r="RMF26" s="101"/>
      <c r="RMG26" s="101"/>
      <c r="RMH26" s="101"/>
      <c r="RMI26" s="101"/>
      <c r="RMJ26" s="101"/>
      <c r="RMK26" s="101"/>
      <c r="RML26" s="101"/>
      <c r="RMM26" s="101"/>
      <c r="RMN26" s="101"/>
      <c r="RMO26" s="101"/>
      <c r="RMP26" s="101"/>
      <c r="RMQ26" s="101"/>
      <c r="RMR26" s="101"/>
      <c r="RMS26" s="101"/>
      <c r="RMT26" s="101"/>
      <c r="RMU26" s="101"/>
      <c r="RMV26" s="101"/>
      <c r="RMW26" s="101"/>
      <c r="RMX26" s="101"/>
      <c r="RMY26" s="101"/>
      <c r="RMZ26" s="101"/>
      <c r="RNA26" s="101"/>
      <c r="RNB26" s="101"/>
      <c r="RNC26" s="101"/>
      <c r="RND26" s="101"/>
      <c r="RNE26" s="101"/>
      <c r="RNF26" s="101"/>
      <c r="RNG26" s="101"/>
      <c r="RNH26" s="101"/>
      <c r="RNI26" s="101"/>
      <c r="RNJ26" s="101"/>
      <c r="RNK26" s="101"/>
      <c r="RNL26" s="101"/>
      <c r="RNM26" s="101"/>
      <c r="RNN26" s="101"/>
      <c r="RNO26" s="101"/>
      <c r="RNP26" s="101"/>
      <c r="RNQ26" s="101"/>
      <c r="RNR26" s="101"/>
      <c r="RNS26" s="101"/>
      <c r="RNT26" s="101"/>
      <c r="RNU26" s="101"/>
      <c r="RNV26" s="101"/>
      <c r="RNW26" s="101"/>
      <c r="RNX26" s="101"/>
      <c r="RNY26" s="101"/>
      <c r="RNZ26" s="101"/>
      <c r="ROA26" s="101"/>
      <c r="ROB26" s="101"/>
      <c r="ROC26" s="101"/>
      <c r="ROD26" s="101"/>
      <c r="ROE26" s="101"/>
      <c r="ROF26" s="101"/>
      <c r="ROG26" s="101"/>
      <c r="ROH26" s="101"/>
      <c r="ROI26" s="101"/>
      <c r="ROJ26" s="101"/>
      <c r="ROK26" s="101"/>
      <c r="ROL26" s="101"/>
      <c r="ROM26" s="101"/>
      <c r="RON26" s="101"/>
      <c r="ROO26" s="101"/>
      <c r="ROP26" s="101"/>
      <c r="ROQ26" s="101"/>
      <c r="ROR26" s="101"/>
      <c r="ROS26" s="101"/>
      <c r="ROT26" s="101"/>
      <c r="ROU26" s="101"/>
      <c r="ROV26" s="101"/>
      <c r="ROW26" s="101"/>
      <c r="ROX26" s="101"/>
      <c r="ROY26" s="101"/>
      <c r="ROZ26" s="101"/>
      <c r="RPA26" s="101"/>
      <c r="RPB26" s="101"/>
      <c r="RPC26" s="101"/>
      <c r="RPD26" s="101"/>
      <c r="RPE26" s="101"/>
      <c r="RPF26" s="101"/>
      <c r="RPG26" s="101"/>
      <c r="RPH26" s="101"/>
      <c r="RPI26" s="101"/>
      <c r="RPJ26" s="101"/>
      <c r="RPK26" s="101"/>
      <c r="RPL26" s="101"/>
      <c r="RPM26" s="101"/>
      <c r="RPN26" s="101"/>
      <c r="RPO26" s="101"/>
      <c r="RPP26" s="101"/>
      <c r="RPQ26" s="101"/>
      <c r="RPR26" s="101"/>
      <c r="RPS26" s="101"/>
      <c r="RPT26" s="101"/>
      <c r="RPU26" s="101"/>
      <c r="RPV26" s="101"/>
      <c r="RPW26" s="101"/>
      <c r="RPX26" s="101"/>
      <c r="RPY26" s="101"/>
      <c r="RPZ26" s="101"/>
      <c r="RQA26" s="101"/>
      <c r="RQB26" s="101"/>
      <c r="RQC26" s="101"/>
      <c r="RQD26" s="101"/>
      <c r="RQE26" s="101"/>
      <c r="RQF26" s="101"/>
      <c r="RQG26" s="101"/>
      <c r="RQH26" s="101"/>
      <c r="RQI26" s="101"/>
      <c r="RQJ26" s="101"/>
      <c r="RQK26" s="101"/>
      <c r="RQL26" s="101"/>
      <c r="RQM26" s="101"/>
      <c r="RQN26" s="101"/>
      <c r="RQO26" s="101"/>
      <c r="RQP26" s="101"/>
      <c r="RQQ26" s="101"/>
      <c r="RQR26" s="101"/>
      <c r="RQS26" s="101"/>
      <c r="RQT26" s="101"/>
      <c r="RQU26" s="101"/>
      <c r="RQV26" s="101"/>
      <c r="RQW26" s="101"/>
      <c r="RQX26" s="101"/>
      <c r="RQY26" s="101"/>
      <c r="RQZ26" s="101"/>
      <c r="RRA26" s="101"/>
      <c r="RRB26" s="101"/>
      <c r="RRC26" s="101"/>
      <c r="RRD26" s="101"/>
      <c r="RRE26" s="101"/>
      <c r="RRF26" s="101"/>
      <c r="RRG26" s="101"/>
      <c r="RRH26" s="101"/>
      <c r="RRI26" s="101"/>
      <c r="RRJ26" s="101"/>
      <c r="RRK26" s="101"/>
      <c r="RRL26" s="101"/>
      <c r="RRM26" s="101"/>
      <c r="RRN26" s="101"/>
      <c r="RRO26" s="101"/>
      <c r="RRP26" s="101"/>
      <c r="RRQ26" s="101"/>
      <c r="RRR26" s="101"/>
      <c r="RRS26" s="101"/>
      <c r="RRT26" s="101"/>
      <c r="RRU26" s="101"/>
      <c r="RRV26" s="101"/>
      <c r="RRW26" s="101"/>
      <c r="RRX26" s="101"/>
      <c r="RRY26" s="101"/>
      <c r="RRZ26" s="101"/>
      <c r="RSA26" s="101"/>
      <c r="RSB26" s="101"/>
      <c r="RSC26" s="101"/>
      <c r="RSD26" s="101"/>
      <c r="RSE26" s="101"/>
      <c r="RSF26" s="101"/>
      <c r="RSG26" s="101"/>
      <c r="RSH26" s="101"/>
      <c r="RSI26" s="101"/>
      <c r="RSJ26" s="101"/>
      <c r="RSK26" s="101"/>
      <c r="RSL26" s="101"/>
      <c r="RSM26" s="101"/>
      <c r="RSN26" s="101"/>
      <c r="RSO26" s="101"/>
      <c r="RSP26" s="101"/>
      <c r="RSQ26" s="101"/>
      <c r="RSR26" s="101"/>
      <c r="RSS26" s="101"/>
      <c r="RST26" s="101"/>
      <c r="RSU26" s="101"/>
      <c r="RSV26" s="101"/>
      <c r="RSW26" s="101"/>
      <c r="RSX26" s="101"/>
      <c r="RSY26" s="101"/>
      <c r="RSZ26" s="101"/>
      <c r="RTA26" s="101"/>
      <c r="RTB26" s="101"/>
      <c r="RTC26" s="101"/>
      <c r="RTD26" s="101"/>
      <c r="RTE26" s="101"/>
      <c r="RTF26" s="101"/>
      <c r="RTG26" s="101"/>
      <c r="RTH26" s="101"/>
      <c r="RTI26" s="101"/>
      <c r="RTJ26" s="101"/>
      <c r="RTK26" s="101"/>
      <c r="RTL26" s="101"/>
      <c r="RTM26" s="101"/>
      <c r="RTN26" s="101"/>
      <c r="RTO26" s="101"/>
      <c r="RTP26" s="101"/>
      <c r="RTQ26" s="101"/>
      <c r="RTR26" s="101"/>
      <c r="RTS26" s="101"/>
      <c r="RTT26" s="101"/>
      <c r="RTU26" s="101"/>
      <c r="RTV26" s="101"/>
      <c r="RTW26" s="101"/>
      <c r="RTX26" s="101"/>
      <c r="RTY26" s="101"/>
      <c r="RTZ26" s="101"/>
      <c r="RUA26" s="101"/>
      <c r="RUB26" s="101"/>
      <c r="RUC26" s="101"/>
      <c r="RUD26" s="101"/>
      <c r="RUE26" s="101"/>
      <c r="RUF26" s="101"/>
      <c r="RUG26" s="101"/>
      <c r="RUH26" s="101"/>
      <c r="RUI26" s="101"/>
      <c r="RUJ26" s="101"/>
      <c r="RUK26" s="101"/>
      <c r="RUL26" s="101"/>
      <c r="RUM26" s="101"/>
      <c r="RUN26" s="101"/>
      <c r="RUO26" s="101"/>
      <c r="RUP26" s="101"/>
      <c r="RUQ26" s="101"/>
      <c r="RUR26" s="101"/>
      <c r="RUS26" s="101"/>
      <c r="RUT26" s="101"/>
      <c r="RUU26" s="101"/>
      <c r="RUV26" s="101"/>
      <c r="RUW26" s="101"/>
      <c r="RUX26" s="101"/>
      <c r="RUY26" s="101"/>
      <c r="RUZ26" s="101"/>
      <c r="RVA26" s="101"/>
      <c r="RVB26" s="101"/>
      <c r="RVC26" s="101"/>
      <c r="RVD26" s="101"/>
      <c r="RVE26" s="101"/>
      <c r="RVF26" s="101"/>
      <c r="RVG26" s="101"/>
      <c r="RVH26" s="101"/>
      <c r="RVI26" s="101"/>
      <c r="RVJ26" s="101"/>
      <c r="RVK26" s="101"/>
      <c r="RVL26" s="101"/>
      <c r="RVM26" s="101"/>
      <c r="RVN26" s="101"/>
      <c r="RVO26" s="101"/>
      <c r="RVP26" s="101"/>
      <c r="RVQ26" s="101"/>
      <c r="RVR26" s="101"/>
      <c r="RVS26" s="101"/>
      <c r="RVT26" s="101"/>
      <c r="RVU26" s="101"/>
      <c r="RVV26" s="101"/>
      <c r="RVW26" s="101"/>
      <c r="RVX26" s="101"/>
      <c r="RVY26" s="101"/>
      <c r="RVZ26" s="101"/>
      <c r="RWA26" s="101"/>
      <c r="RWB26" s="101"/>
      <c r="RWC26" s="101"/>
      <c r="RWD26" s="101"/>
      <c r="RWE26" s="101"/>
      <c r="RWF26" s="101"/>
      <c r="RWG26" s="101"/>
      <c r="RWH26" s="101"/>
      <c r="RWI26" s="101"/>
      <c r="RWJ26" s="101"/>
      <c r="RWK26" s="101"/>
      <c r="RWL26" s="101"/>
      <c r="RWM26" s="101"/>
      <c r="RWN26" s="101"/>
      <c r="RWO26" s="101"/>
      <c r="RWP26" s="101"/>
      <c r="RWQ26" s="101"/>
      <c r="RWR26" s="101"/>
      <c r="RWS26" s="101"/>
      <c r="RWT26" s="101"/>
      <c r="RWU26" s="101"/>
      <c r="RWV26" s="101"/>
      <c r="RWW26" s="101"/>
      <c r="RWX26" s="101"/>
      <c r="RWY26" s="101"/>
      <c r="RWZ26" s="101"/>
      <c r="RXA26" s="101"/>
      <c r="RXB26" s="101"/>
      <c r="RXC26" s="101"/>
      <c r="RXD26" s="101"/>
      <c r="RXE26" s="101"/>
      <c r="RXF26" s="101"/>
      <c r="RXG26" s="101"/>
      <c r="RXH26" s="101"/>
      <c r="RXI26" s="101"/>
      <c r="RXJ26" s="101"/>
      <c r="RXK26" s="101"/>
      <c r="RXL26" s="101"/>
      <c r="RXM26" s="101"/>
      <c r="RXN26" s="101"/>
      <c r="RXO26" s="101"/>
      <c r="RXP26" s="101"/>
      <c r="RXQ26" s="101"/>
      <c r="RXR26" s="101"/>
      <c r="RXS26" s="101"/>
      <c r="RXT26" s="101"/>
      <c r="RXU26" s="101"/>
      <c r="RXV26" s="101"/>
      <c r="RXW26" s="101"/>
      <c r="RXX26" s="101"/>
      <c r="RXY26" s="101"/>
      <c r="RXZ26" s="101"/>
      <c r="RYA26" s="101"/>
      <c r="RYB26" s="101"/>
      <c r="RYC26" s="101"/>
      <c r="RYD26" s="101"/>
      <c r="RYE26" s="101"/>
      <c r="RYF26" s="101"/>
      <c r="RYG26" s="101"/>
      <c r="RYH26" s="101"/>
      <c r="RYI26" s="101"/>
      <c r="RYJ26" s="101"/>
      <c r="RYK26" s="101"/>
      <c r="RYL26" s="101"/>
      <c r="RYM26" s="101"/>
      <c r="RYN26" s="101"/>
      <c r="RYO26" s="101"/>
      <c r="RYP26" s="101"/>
      <c r="RYQ26" s="101"/>
      <c r="RYR26" s="101"/>
      <c r="RYS26" s="101"/>
      <c r="RYT26" s="101"/>
      <c r="RYU26" s="101"/>
      <c r="RYV26" s="101"/>
      <c r="RYW26" s="101"/>
      <c r="RYX26" s="101"/>
      <c r="RYY26" s="101"/>
      <c r="RYZ26" s="101"/>
      <c r="RZA26" s="101"/>
      <c r="RZB26" s="101"/>
      <c r="RZC26" s="101"/>
      <c r="RZD26" s="101"/>
      <c r="RZE26" s="101"/>
      <c r="RZF26" s="101"/>
      <c r="RZG26" s="101"/>
      <c r="RZH26" s="101"/>
      <c r="RZI26" s="101"/>
      <c r="RZJ26" s="101"/>
      <c r="RZK26" s="101"/>
      <c r="RZL26" s="101"/>
      <c r="RZM26" s="101"/>
      <c r="RZN26" s="101"/>
      <c r="RZO26" s="101"/>
      <c r="RZP26" s="101"/>
      <c r="RZQ26" s="101"/>
      <c r="RZR26" s="101"/>
      <c r="RZS26" s="101"/>
      <c r="RZT26" s="101"/>
      <c r="RZU26" s="101"/>
      <c r="RZV26" s="101"/>
      <c r="RZW26" s="101"/>
      <c r="RZX26" s="101"/>
      <c r="RZY26" s="101"/>
      <c r="RZZ26" s="101"/>
      <c r="SAA26" s="101"/>
      <c r="SAB26" s="101"/>
      <c r="SAC26" s="101"/>
      <c r="SAD26" s="101"/>
      <c r="SAE26" s="101"/>
      <c r="SAF26" s="101"/>
      <c r="SAG26" s="101"/>
      <c r="SAH26" s="101"/>
      <c r="SAI26" s="101"/>
      <c r="SAJ26" s="101"/>
      <c r="SAK26" s="101"/>
      <c r="SAL26" s="101"/>
      <c r="SAM26" s="101"/>
      <c r="SAN26" s="101"/>
      <c r="SAO26" s="101"/>
      <c r="SAP26" s="101"/>
      <c r="SAQ26" s="101"/>
      <c r="SAR26" s="101"/>
      <c r="SAS26" s="101"/>
      <c r="SAT26" s="101"/>
      <c r="SAU26" s="101"/>
      <c r="SAV26" s="101"/>
      <c r="SAW26" s="101"/>
      <c r="SAX26" s="101"/>
      <c r="SAY26" s="101"/>
      <c r="SAZ26" s="101"/>
      <c r="SBA26" s="101"/>
      <c r="SBB26" s="101"/>
      <c r="SBC26" s="101"/>
      <c r="SBD26" s="101"/>
      <c r="SBE26" s="101"/>
      <c r="SBF26" s="101"/>
      <c r="SBG26" s="101"/>
      <c r="SBH26" s="101"/>
      <c r="SBI26" s="101"/>
      <c r="SBJ26" s="101"/>
      <c r="SBK26" s="101"/>
      <c r="SBL26" s="101"/>
      <c r="SBM26" s="101"/>
      <c r="SBN26" s="101"/>
      <c r="SBO26" s="101"/>
      <c r="SBP26" s="101"/>
      <c r="SBQ26" s="101"/>
      <c r="SBR26" s="101"/>
      <c r="SBS26" s="101"/>
      <c r="SBT26" s="101"/>
      <c r="SBU26" s="101"/>
      <c r="SBV26" s="101"/>
      <c r="SBW26" s="101"/>
      <c r="SBX26" s="101"/>
      <c r="SBY26" s="101"/>
      <c r="SBZ26" s="101"/>
      <c r="SCA26" s="101"/>
      <c r="SCB26" s="101"/>
      <c r="SCC26" s="101"/>
      <c r="SCD26" s="101"/>
      <c r="SCE26" s="101"/>
      <c r="SCF26" s="101"/>
      <c r="SCG26" s="101"/>
      <c r="SCH26" s="101"/>
      <c r="SCI26" s="101"/>
      <c r="SCJ26" s="101"/>
      <c r="SCK26" s="101"/>
      <c r="SCL26" s="101"/>
      <c r="SCM26" s="101"/>
      <c r="SCN26" s="101"/>
      <c r="SCO26" s="101"/>
      <c r="SCP26" s="101"/>
      <c r="SCQ26" s="101"/>
      <c r="SCR26" s="101"/>
      <c r="SCS26" s="101"/>
      <c r="SCT26" s="101"/>
      <c r="SCU26" s="101"/>
      <c r="SCV26" s="101"/>
      <c r="SCW26" s="101"/>
      <c r="SCX26" s="101"/>
      <c r="SCY26" s="101"/>
      <c r="SCZ26" s="101"/>
      <c r="SDA26" s="101"/>
      <c r="SDB26" s="101"/>
      <c r="SDC26" s="101"/>
      <c r="SDD26" s="101"/>
      <c r="SDE26" s="101"/>
      <c r="SDF26" s="101"/>
      <c r="SDG26" s="101"/>
      <c r="SDH26" s="101"/>
      <c r="SDI26" s="101"/>
      <c r="SDJ26" s="101"/>
      <c r="SDK26" s="101"/>
      <c r="SDL26" s="101"/>
      <c r="SDM26" s="101"/>
      <c r="SDN26" s="101"/>
      <c r="SDO26" s="101"/>
      <c r="SDP26" s="101"/>
      <c r="SDQ26" s="101"/>
      <c r="SDR26" s="101"/>
      <c r="SDS26" s="101"/>
      <c r="SDT26" s="101"/>
      <c r="SDU26" s="101"/>
      <c r="SDV26" s="101"/>
      <c r="SDW26" s="101"/>
      <c r="SDX26" s="101"/>
      <c r="SDY26" s="101"/>
      <c r="SDZ26" s="101"/>
      <c r="SEA26" s="101"/>
      <c r="SEB26" s="101"/>
      <c r="SEC26" s="101"/>
      <c r="SED26" s="101"/>
      <c r="SEE26" s="101"/>
      <c r="SEF26" s="101"/>
      <c r="SEG26" s="101"/>
      <c r="SEH26" s="101"/>
      <c r="SEI26" s="101"/>
      <c r="SEJ26" s="101"/>
      <c r="SEK26" s="101"/>
      <c r="SEL26" s="101"/>
      <c r="SEM26" s="101"/>
      <c r="SEN26" s="101"/>
      <c r="SEO26" s="101"/>
      <c r="SEP26" s="101"/>
      <c r="SEQ26" s="101"/>
      <c r="SER26" s="101"/>
      <c r="SES26" s="101"/>
      <c r="SET26" s="101"/>
      <c r="SEU26" s="101"/>
      <c r="SEV26" s="101"/>
      <c r="SEW26" s="101"/>
      <c r="SEX26" s="101"/>
      <c r="SEY26" s="101"/>
      <c r="SEZ26" s="101"/>
      <c r="SFA26" s="101"/>
      <c r="SFB26" s="101"/>
      <c r="SFC26" s="101"/>
      <c r="SFD26" s="101"/>
      <c r="SFE26" s="101"/>
      <c r="SFF26" s="101"/>
      <c r="SFG26" s="101"/>
      <c r="SFH26" s="101"/>
      <c r="SFI26" s="101"/>
      <c r="SFJ26" s="101"/>
      <c r="SFK26" s="101"/>
      <c r="SFL26" s="101"/>
      <c r="SFM26" s="101"/>
      <c r="SFN26" s="101"/>
      <c r="SFO26" s="101"/>
      <c r="SFP26" s="101"/>
      <c r="SFQ26" s="101"/>
      <c r="SFR26" s="101"/>
      <c r="SFS26" s="101"/>
      <c r="SFT26" s="101"/>
      <c r="SFU26" s="101"/>
      <c r="SFV26" s="101"/>
      <c r="SFW26" s="101"/>
      <c r="SFX26" s="101"/>
      <c r="SFY26" s="101"/>
      <c r="SFZ26" s="101"/>
      <c r="SGA26" s="101"/>
      <c r="SGB26" s="101"/>
      <c r="SGC26" s="101"/>
      <c r="SGD26" s="101"/>
      <c r="SGE26" s="101"/>
      <c r="SGF26" s="101"/>
      <c r="SGG26" s="101"/>
      <c r="SGH26" s="101"/>
      <c r="SGI26" s="101"/>
      <c r="SGJ26" s="101"/>
      <c r="SGK26" s="101"/>
      <c r="SGL26" s="101"/>
      <c r="SGM26" s="101"/>
      <c r="SGN26" s="101"/>
      <c r="SGO26" s="101"/>
      <c r="SGP26" s="101"/>
      <c r="SGQ26" s="101"/>
      <c r="SGR26" s="101"/>
      <c r="SGS26" s="101"/>
      <c r="SGT26" s="101"/>
      <c r="SGU26" s="101"/>
      <c r="SGV26" s="101"/>
      <c r="SGW26" s="101"/>
      <c r="SGX26" s="101"/>
      <c r="SGY26" s="101"/>
      <c r="SGZ26" s="101"/>
      <c r="SHA26" s="101"/>
      <c r="SHB26" s="101"/>
      <c r="SHC26" s="101"/>
      <c r="SHD26" s="101"/>
      <c r="SHE26" s="101"/>
      <c r="SHF26" s="101"/>
      <c r="SHG26" s="101"/>
      <c r="SHH26" s="101"/>
      <c r="SHI26" s="101"/>
      <c r="SHJ26" s="101"/>
      <c r="SHK26" s="101"/>
      <c r="SHL26" s="101"/>
      <c r="SHM26" s="101"/>
      <c r="SHN26" s="101"/>
      <c r="SHO26" s="101"/>
      <c r="SHP26" s="101"/>
      <c r="SHQ26" s="101"/>
      <c r="SHR26" s="101"/>
      <c r="SHS26" s="101"/>
      <c r="SHT26" s="101"/>
      <c r="SHU26" s="101"/>
      <c r="SHV26" s="101"/>
      <c r="SHW26" s="101"/>
      <c r="SHX26" s="101"/>
      <c r="SHY26" s="101"/>
      <c r="SHZ26" s="101"/>
      <c r="SIA26" s="101"/>
      <c r="SIB26" s="101"/>
      <c r="SIC26" s="101"/>
      <c r="SID26" s="101"/>
      <c r="SIE26" s="101"/>
      <c r="SIF26" s="101"/>
      <c r="SIG26" s="101"/>
      <c r="SIH26" s="101"/>
      <c r="SII26" s="101"/>
      <c r="SIJ26" s="101"/>
      <c r="SIK26" s="101"/>
      <c r="SIL26" s="101"/>
      <c r="SIM26" s="101"/>
      <c r="SIN26" s="101"/>
      <c r="SIO26" s="101"/>
      <c r="SIP26" s="101"/>
      <c r="SIQ26" s="101"/>
      <c r="SIR26" s="101"/>
      <c r="SIS26" s="101"/>
      <c r="SIT26" s="101"/>
      <c r="SIU26" s="101"/>
      <c r="SIV26" s="101"/>
      <c r="SIW26" s="101"/>
      <c r="SIX26" s="101"/>
      <c r="SIY26" s="101"/>
      <c r="SIZ26" s="101"/>
      <c r="SJA26" s="101"/>
      <c r="SJB26" s="101"/>
      <c r="SJC26" s="101"/>
      <c r="SJD26" s="101"/>
      <c r="SJE26" s="101"/>
      <c r="SJF26" s="101"/>
      <c r="SJG26" s="101"/>
      <c r="SJH26" s="101"/>
      <c r="SJI26" s="101"/>
      <c r="SJJ26" s="101"/>
      <c r="SJK26" s="101"/>
      <c r="SJL26" s="101"/>
      <c r="SJM26" s="101"/>
      <c r="SJN26" s="101"/>
      <c r="SJO26" s="101"/>
      <c r="SJP26" s="101"/>
      <c r="SJQ26" s="101"/>
      <c r="SJR26" s="101"/>
      <c r="SJS26" s="101"/>
      <c r="SJT26" s="101"/>
      <c r="SJU26" s="101"/>
      <c r="SJV26" s="101"/>
      <c r="SJW26" s="101"/>
      <c r="SJX26" s="101"/>
      <c r="SJY26" s="101"/>
      <c r="SJZ26" s="101"/>
      <c r="SKA26" s="101"/>
      <c r="SKB26" s="101"/>
      <c r="SKC26" s="101"/>
      <c r="SKD26" s="101"/>
      <c r="SKE26" s="101"/>
      <c r="SKF26" s="101"/>
      <c r="SKG26" s="101"/>
      <c r="SKH26" s="101"/>
      <c r="SKI26" s="101"/>
      <c r="SKJ26" s="101"/>
      <c r="SKK26" s="101"/>
      <c r="SKL26" s="101"/>
      <c r="SKM26" s="101"/>
      <c r="SKN26" s="101"/>
      <c r="SKO26" s="101"/>
      <c r="SKP26" s="101"/>
      <c r="SKQ26" s="101"/>
      <c r="SKR26" s="101"/>
      <c r="SKS26" s="101"/>
      <c r="SKT26" s="101"/>
      <c r="SKU26" s="101"/>
      <c r="SKV26" s="101"/>
      <c r="SKW26" s="101"/>
      <c r="SKX26" s="101"/>
      <c r="SKY26" s="101"/>
      <c r="SKZ26" s="101"/>
      <c r="SLA26" s="101"/>
      <c r="SLB26" s="101"/>
      <c r="SLC26" s="101"/>
      <c r="SLD26" s="101"/>
      <c r="SLE26" s="101"/>
      <c r="SLF26" s="101"/>
      <c r="SLG26" s="101"/>
      <c r="SLH26" s="101"/>
      <c r="SLI26" s="101"/>
      <c r="SLJ26" s="101"/>
      <c r="SLK26" s="101"/>
      <c r="SLL26" s="101"/>
      <c r="SLM26" s="101"/>
      <c r="SLN26" s="101"/>
      <c r="SLO26" s="101"/>
      <c r="SLP26" s="101"/>
      <c r="SLQ26" s="101"/>
      <c r="SLR26" s="101"/>
      <c r="SLS26" s="101"/>
      <c r="SLT26" s="101"/>
      <c r="SLU26" s="101"/>
      <c r="SLV26" s="101"/>
      <c r="SLW26" s="101"/>
      <c r="SLX26" s="101"/>
      <c r="SLY26" s="101"/>
      <c r="SLZ26" s="101"/>
      <c r="SMA26" s="101"/>
      <c r="SMB26" s="101"/>
      <c r="SMC26" s="101"/>
      <c r="SMD26" s="101"/>
      <c r="SME26" s="101"/>
      <c r="SMF26" s="101"/>
      <c r="SMG26" s="101"/>
      <c r="SMH26" s="101"/>
      <c r="SMI26" s="101"/>
      <c r="SMJ26" s="101"/>
      <c r="SMK26" s="101"/>
      <c r="SML26" s="101"/>
      <c r="SMM26" s="101"/>
      <c r="SMN26" s="101"/>
      <c r="SMO26" s="101"/>
      <c r="SMP26" s="101"/>
      <c r="SMQ26" s="101"/>
      <c r="SMR26" s="101"/>
      <c r="SMS26" s="101"/>
      <c r="SMT26" s="101"/>
      <c r="SMU26" s="101"/>
      <c r="SMV26" s="101"/>
      <c r="SMW26" s="101"/>
      <c r="SMX26" s="101"/>
      <c r="SMY26" s="101"/>
      <c r="SMZ26" s="101"/>
      <c r="SNA26" s="101"/>
      <c r="SNB26" s="101"/>
      <c r="SNC26" s="101"/>
      <c r="SND26" s="101"/>
      <c r="SNE26" s="101"/>
      <c r="SNF26" s="101"/>
      <c r="SNG26" s="101"/>
      <c r="SNH26" s="101"/>
      <c r="SNI26" s="101"/>
      <c r="SNJ26" s="101"/>
      <c r="SNK26" s="101"/>
      <c r="SNL26" s="101"/>
      <c r="SNM26" s="101"/>
      <c r="SNN26" s="101"/>
      <c r="SNO26" s="101"/>
      <c r="SNP26" s="101"/>
      <c r="SNQ26" s="101"/>
      <c r="SNR26" s="101"/>
      <c r="SNS26" s="101"/>
      <c r="SNT26" s="101"/>
      <c r="SNU26" s="101"/>
      <c r="SNV26" s="101"/>
      <c r="SNW26" s="101"/>
      <c r="SNX26" s="101"/>
      <c r="SNY26" s="101"/>
      <c r="SNZ26" s="101"/>
      <c r="SOA26" s="101"/>
      <c r="SOB26" s="101"/>
      <c r="SOC26" s="101"/>
      <c r="SOD26" s="101"/>
      <c r="SOE26" s="101"/>
      <c r="SOF26" s="101"/>
      <c r="SOG26" s="101"/>
      <c r="SOH26" s="101"/>
      <c r="SOI26" s="101"/>
      <c r="SOJ26" s="101"/>
      <c r="SOK26" s="101"/>
      <c r="SOL26" s="101"/>
      <c r="SOM26" s="101"/>
      <c r="SON26" s="101"/>
      <c r="SOO26" s="101"/>
      <c r="SOP26" s="101"/>
      <c r="SOQ26" s="101"/>
      <c r="SOR26" s="101"/>
      <c r="SOS26" s="101"/>
      <c r="SOT26" s="101"/>
      <c r="SOU26" s="101"/>
      <c r="SOV26" s="101"/>
      <c r="SOW26" s="101"/>
      <c r="SOX26" s="101"/>
      <c r="SOY26" s="101"/>
      <c r="SOZ26" s="101"/>
      <c r="SPA26" s="101"/>
      <c r="SPB26" s="101"/>
      <c r="SPC26" s="101"/>
      <c r="SPD26" s="101"/>
      <c r="SPE26" s="101"/>
      <c r="SPF26" s="101"/>
      <c r="SPG26" s="101"/>
      <c r="SPH26" s="101"/>
      <c r="SPI26" s="101"/>
      <c r="SPJ26" s="101"/>
      <c r="SPK26" s="101"/>
      <c r="SPL26" s="101"/>
      <c r="SPM26" s="101"/>
      <c r="SPN26" s="101"/>
      <c r="SPO26" s="101"/>
      <c r="SPP26" s="101"/>
      <c r="SPQ26" s="101"/>
      <c r="SPR26" s="101"/>
      <c r="SPS26" s="101"/>
      <c r="SPT26" s="101"/>
      <c r="SPU26" s="101"/>
      <c r="SPV26" s="101"/>
      <c r="SPW26" s="101"/>
      <c r="SPX26" s="101"/>
      <c r="SPY26" s="101"/>
      <c r="SPZ26" s="101"/>
      <c r="SQA26" s="101"/>
      <c r="SQB26" s="101"/>
      <c r="SQC26" s="101"/>
      <c r="SQD26" s="101"/>
      <c r="SQE26" s="101"/>
      <c r="SQF26" s="101"/>
      <c r="SQG26" s="101"/>
      <c r="SQH26" s="101"/>
      <c r="SQI26" s="101"/>
      <c r="SQJ26" s="101"/>
      <c r="SQK26" s="101"/>
      <c r="SQL26" s="101"/>
      <c r="SQM26" s="101"/>
      <c r="SQN26" s="101"/>
      <c r="SQO26" s="101"/>
      <c r="SQP26" s="101"/>
      <c r="SQQ26" s="101"/>
      <c r="SQR26" s="101"/>
      <c r="SQS26" s="101"/>
      <c r="SQT26" s="101"/>
      <c r="SQU26" s="101"/>
      <c r="SQV26" s="101"/>
      <c r="SQW26" s="101"/>
      <c r="SQX26" s="101"/>
      <c r="SQY26" s="101"/>
      <c r="SQZ26" s="101"/>
      <c r="SRA26" s="101"/>
      <c r="SRB26" s="101"/>
      <c r="SRC26" s="101"/>
      <c r="SRD26" s="101"/>
      <c r="SRE26" s="101"/>
      <c r="SRF26" s="101"/>
      <c r="SRG26" s="101"/>
      <c r="SRH26" s="101"/>
      <c r="SRI26" s="101"/>
      <c r="SRJ26" s="101"/>
      <c r="SRK26" s="101"/>
      <c r="SRL26" s="101"/>
      <c r="SRM26" s="101"/>
      <c r="SRN26" s="101"/>
      <c r="SRO26" s="101"/>
      <c r="SRP26" s="101"/>
      <c r="SRQ26" s="101"/>
      <c r="SRR26" s="101"/>
      <c r="SRS26" s="101"/>
      <c r="SRT26" s="101"/>
      <c r="SRU26" s="101"/>
      <c r="SRV26" s="101"/>
      <c r="SRW26" s="101"/>
      <c r="SRX26" s="101"/>
      <c r="SRY26" s="101"/>
      <c r="SRZ26" s="101"/>
      <c r="SSA26" s="101"/>
      <c r="SSB26" s="101"/>
      <c r="SSC26" s="101"/>
      <c r="SSD26" s="101"/>
      <c r="SSE26" s="101"/>
      <c r="SSF26" s="101"/>
      <c r="SSG26" s="101"/>
      <c r="SSH26" s="101"/>
      <c r="SSI26" s="101"/>
      <c r="SSJ26" s="101"/>
      <c r="SSK26" s="101"/>
      <c r="SSL26" s="101"/>
      <c r="SSM26" s="101"/>
      <c r="SSN26" s="101"/>
      <c r="SSO26" s="101"/>
      <c r="SSP26" s="101"/>
      <c r="SSQ26" s="101"/>
      <c r="SSR26" s="101"/>
      <c r="SSS26" s="101"/>
      <c r="SST26" s="101"/>
      <c r="SSU26" s="101"/>
      <c r="SSV26" s="101"/>
      <c r="SSW26" s="101"/>
      <c r="SSX26" s="101"/>
      <c r="SSY26" s="101"/>
      <c r="SSZ26" s="101"/>
      <c r="STA26" s="101"/>
      <c r="STB26" s="101"/>
      <c r="STC26" s="101"/>
      <c r="STD26" s="101"/>
      <c r="STE26" s="101"/>
      <c r="STF26" s="101"/>
      <c r="STG26" s="101"/>
      <c r="STH26" s="101"/>
      <c r="STI26" s="101"/>
      <c r="STJ26" s="101"/>
      <c r="STK26" s="101"/>
      <c r="STL26" s="101"/>
      <c r="STM26" s="101"/>
      <c r="STN26" s="101"/>
      <c r="STO26" s="101"/>
      <c r="STP26" s="101"/>
      <c r="STQ26" s="101"/>
      <c r="STR26" s="101"/>
      <c r="STS26" s="101"/>
      <c r="STT26" s="101"/>
      <c r="STU26" s="101"/>
      <c r="STV26" s="101"/>
      <c r="STW26" s="101"/>
      <c r="STX26" s="101"/>
      <c r="STY26" s="101"/>
      <c r="STZ26" s="101"/>
      <c r="SUA26" s="101"/>
      <c r="SUB26" s="101"/>
      <c r="SUC26" s="101"/>
      <c r="SUD26" s="101"/>
      <c r="SUE26" s="101"/>
      <c r="SUF26" s="101"/>
      <c r="SUG26" s="101"/>
      <c r="SUH26" s="101"/>
      <c r="SUI26" s="101"/>
      <c r="SUJ26" s="101"/>
      <c r="SUK26" s="101"/>
      <c r="SUL26" s="101"/>
      <c r="SUM26" s="101"/>
      <c r="SUN26" s="101"/>
      <c r="SUO26" s="101"/>
      <c r="SUP26" s="101"/>
      <c r="SUQ26" s="101"/>
      <c r="SUR26" s="101"/>
      <c r="SUS26" s="101"/>
      <c r="SUT26" s="101"/>
      <c r="SUU26" s="101"/>
      <c r="SUV26" s="101"/>
      <c r="SUW26" s="101"/>
      <c r="SUX26" s="101"/>
      <c r="SUY26" s="101"/>
      <c r="SUZ26" s="101"/>
      <c r="SVA26" s="101"/>
      <c r="SVB26" s="101"/>
      <c r="SVC26" s="101"/>
      <c r="SVD26" s="101"/>
      <c r="SVE26" s="101"/>
      <c r="SVF26" s="101"/>
      <c r="SVG26" s="101"/>
      <c r="SVH26" s="101"/>
      <c r="SVI26" s="101"/>
      <c r="SVJ26" s="101"/>
      <c r="SVK26" s="101"/>
      <c r="SVL26" s="101"/>
      <c r="SVM26" s="101"/>
      <c r="SVN26" s="101"/>
      <c r="SVO26" s="101"/>
      <c r="SVP26" s="101"/>
      <c r="SVQ26" s="101"/>
      <c r="SVR26" s="101"/>
      <c r="SVS26" s="101"/>
      <c r="SVT26" s="101"/>
      <c r="SVU26" s="101"/>
      <c r="SVV26" s="101"/>
      <c r="SVW26" s="101"/>
      <c r="SVX26" s="101"/>
      <c r="SVY26" s="101"/>
      <c r="SVZ26" s="101"/>
      <c r="SWA26" s="101"/>
      <c r="SWB26" s="101"/>
      <c r="SWC26" s="101"/>
      <c r="SWD26" s="101"/>
      <c r="SWE26" s="101"/>
      <c r="SWF26" s="101"/>
      <c r="SWG26" s="101"/>
      <c r="SWH26" s="101"/>
      <c r="SWI26" s="101"/>
      <c r="SWJ26" s="101"/>
      <c r="SWK26" s="101"/>
      <c r="SWL26" s="101"/>
      <c r="SWM26" s="101"/>
      <c r="SWN26" s="101"/>
      <c r="SWO26" s="101"/>
      <c r="SWP26" s="101"/>
      <c r="SWQ26" s="101"/>
      <c r="SWR26" s="101"/>
      <c r="SWS26" s="101"/>
      <c r="SWT26" s="101"/>
      <c r="SWU26" s="101"/>
      <c r="SWV26" s="101"/>
      <c r="SWW26" s="101"/>
      <c r="SWX26" s="101"/>
      <c r="SWY26" s="101"/>
      <c r="SWZ26" s="101"/>
      <c r="SXA26" s="101"/>
      <c r="SXB26" s="101"/>
      <c r="SXC26" s="101"/>
      <c r="SXD26" s="101"/>
      <c r="SXE26" s="101"/>
      <c r="SXF26" s="101"/>
      <c r="SXG26" s="101"/>
      <c r="SXH26" s="101"/>
      <c r="SXI26" s="101"/>
      <c r="SXJ26" s="101"/>
      <c r="SXK26" s="101"/>
      <c r="SXL26" s="101"/>
      <c r="SXM26" s="101"/>
      <c r="SXN26" s="101"/>
      <c r="SXO26" s="101"/>
      <c r="SXP26" s="101"/>
      <c r="SXQ26" s="101"/>
      <c r="SXR26" s="101"/>
      <c r="SXS26" s="101"/>
      <c r="SXT26" s="101"/>
      <c r="SXU26" s="101"/>
      <c r="SXV26" s="101"/>
      <c r="SXW26" s="101"/>
      <c r="SXX26" s="101"/>
      <c r="SXY26" s="101"/>
      <c r="SXZ26" s="101"/>
      <c r="SYA26" s="101"/>
      <c r="SYB26" s="101"/>
      <c r="SYC26" s="101"/>
      <c r="SYD26" s="101"/>
      <c r="SYE26" s="101"/>
      <c r="SYF26" s="101"/>
      <c r="SYG26" s="101"/>
      <c r="SYH26" s="101"/>
      <c r="SYI26" s="101"/>
      <c r="SYJ26" s="101"/>
      <c r="SYK26" s="101"/>
      <c r="SYL26" s="101"/>
      <c r="SYM26" s="101"/>
      <c r="SYN26" s="101"/>
      <c r="SYO26" s="101"/>
      <c r="SYP26" s="101"/>
      <c r="SYQ26" s="101"/>
      <c r="SYR26" s="101"/>
      <c r="SYS26" s="101"/>
      <c r="SYT26" s="101"/>
      <c r="SYU26" s="101"/>
      <c r="SYV26" s="101"/>
      <c r="SYW26" s="101"/>
      <c r="SYX26" s="101"/>
      <c r="SYY26" s="101"/>
      <c r="SYZ26" s="101"/>
      <c r="SZA26" s="101"/>
      <c r="SZB26" s="101"/>
      <c r="SZC26" s="101"/>
      <c r="SZD26" s="101"/>
      <c r="SZE26" s="101"/>
      <c r="SZF26" s="101"/>
      <c r="SZG26" s="101"/>
      <c r="SZH26" s="101"/>
      <c r="SZI26" s="101"/>
      <c r="SZJ26" s="101"/>
      <c r="SZK26" s="101"/>
      <c r="SZL26" s="101"/>
      <c r="SZM26" s="101"/>
      <c r="SZN26" s="101"/>
      <c r="SZO26" s="101"/>
      <c r="SZP26" s="101"/>
      <c r="SZQ26" s="101"/>
      <c r="SZR26" s="101"/>
      <c r="SZS26" s="101"/>
      <c r="SZT26" s="101"/>
      <c r="SZU26" s="101"/>
      <c r="SZV26" s="101"/>
      <c r="SZW26" s="101"/>
      <c r="SZX26" s="101"/>
      <c r="SZY26" s="101"/>
      <c r="SZZ26" s="101"/>
      <c r="TAA26" s="101"/>
      <c r="TAB26" s="101"/>
      <c r="TAC26" s="101"/>
      <c r="TAD26" s="101"/>
      <c r="TAE26" s="101"/>
      <c r="TAF26" s="101"/>
      <c r="TAG26" s="101"/>
      <c r="TAH26" s="101"/>
      <c r="TAI26" s="101"/>
      <c r="TAJ26" s="101"/>
      <c r="TAK26" s="101"/>
      <c r="TAL26" s="101"/>
      <c r="TAM26" s="101"/>
      <c r="TAN26" s="101"/>
      <c r="TAO26" s="101"/>
      <c r="TAP26" s="101"/>
      <c r="TAQ26" s="101"/>
      <c r="TAR26" s="101"/>
      <c r="TAS26" s="101"/>
      <c r="TAT26" s="101"/>
      <c r="TAU26" s="101"/>
      <c r="TAV26" s="101"/>
      <c r="TAW26" s="101"/>
      <c r="TAX26" s="101"/>
      <c r="TAY26" s="101"/>
      <c r="TAZ26" s="101"/>
      <c r="TBA26" s="101"/>
      <c r="TBB26" s="101"/>
      <c r="TBC26" s="101"/>
      <c r="TBD26" s="101"/>
      <c r="TBE26" s="101"/>
      <c r="TBF26" s="101"/>
      <c r="TBG26" s="101"/>
      <c r="TBH26" s="101"/>
      <c r="TBI26" s="101"/>
      <c r="TBJ26" s="101"/>
      <c r="TBK26" s="101"/>
      <c r="TBL26" s="101"/>
      <c r="TBM26" s="101"/>
      <c r="TBN26" s="101"/>
      <c r="TBO26" s="101"/>
      <c r="TBP26" s="101"/>
      <c r="TBQ26" s="101"/>
      <c r="TBR26" s="101"/>
      <c r="TBS26" s="101"/>
      <c r="TBT26" s="101"/>
      <c r="TBU26" s="101"/>
      <c r="TBV26" s="101"/>
      <c r="TBW26" s="101"/>
      <c r="TBX26" s="101"/>
      <c r="TBY26" s="101"/>
      <c r="TBZ26" s="101"/>
      <c r="TCA26" s="101"/>
      <c r="TCB26" s="101"/>
      <c r="TCC26" s="101"/>
      <c r="TCD26" s="101"/>
      <c r="TCE26" s="101"/>
      <c r="TCF26" s="101"/>
      <c r="TCG26" s="101"/>
      <c r="TCH26" s="101"/>
      <c r="TCI26" s="101"/>
      <c r="TCJ26" s="101"/>
      <c r="TCK26" s="101"/>
      <c r="TCL26" s="101"/>
      <c r="TCM26" s="101"/>
      <c r="TCN26" s="101"/>
      <c r="TCO26" s="101"/>
      <c r="TCP26" s="101"/>
      <c r="TCQ26" s="101"/>
      <c r="TCR26" s="101"/>
      <c r="TCS26" s="101"/>
      <c r="TCT26" s="101"/>
      <c r="TCU26" s="101"/>
      <c r="TCV26" s="101"/>
      <c r="TCW26" s="101"/>
      <c r="TCX26" s="101"/>
      <c r="TCY26" s="101"/>
      <c r="TCZ26" s="101"/>
      <c r="TDA26" s="101"/>
      <c r="TDB26" s="101"/>
      <c r="TDC26" s="101"/>
      <c r="TDD26" s="101"/>
      <c r="TDE26" s="101"/>
      <c r="TDF26" s="101"/>
      <c r="TDG26" s="101"/>
      <c r="TDH26" s="101"/>
      <c r="TDI26" s="101"/>
      <c r="TDJ26" s="101"/>
      <c r="TDK26" s="101"/>
      <c r="TDL26" s="101"/>
      <c r="TDM26" s="101"/>
      <c r="TDN26" s="101"/>
      <c r="TDO26" s="101"/>
      <c r="TDP26" s="101"/>
      <c r="TDQ26" s="101"/>
      <c r="TDR26" s="101"/>
      <c r="TDS26" s="101"/>
      <c r="TDT26" s="101"/>
      <c r="TDU26" s="101"/>
      <c r="TDV26" s="101"/>
      <c r="TDW26" s="101"/>
      <c r="TDX26" s="101"/>
      <c r="TDY26" s="101"/>
      <c r="TDZ26" s="101"/>
      <c r="TEA26" s="101"/>
      <c r="TEB26" s="101"/>
      <c r="TEC26" s="101"/>
      <c r="TED26" s="101"/>
      <c r="TEE26" s="101"/>
      <c r="TEF26" s="101"/>
      <c r="TEG26" s="101"/>
      <c r="TEH26" s="101"/>
      <c r="TEI26" s="101"/>
      <c r="TEJ26" s="101"/>
      <c r="TEK26" s="101"/>
      <c r="TEL26" s="101"/>
      <c r="TEM26" s="101"/>
      <c r="TEN26" s="101"/>
      <c r="TEO26" s="101"/>
      <c r="TEP26" s="101"/>
      <c r="TEQ26" s="101"/>
      <c r="TER26" s="101"/>
      <c r="TES26" s="101"/>
      <c r="TET26" s="101"/>
      <c r="TEU26" s="101"/>
      <c r="TEV26" s="101"/>
      <c r="TEW26" s="101"/>
      <c r="TEX26" s="101"/>
      <c r="TEY26" s="101"/>
      <c r="TEZ26" s="101"/>
      <c r="TFA26" s="101"/>
      <c r="TFB26" s="101"/>
      <c r="TFC26" s="101"/>
      <c r="TFD26" s="101"/>
      <c r="TFE26" s="101"/>
      <c r="TFF26" s="101"/>
      <c r="TFG26" s="101"/>
      <c r="TFH26" s="101"/>
      <c r="TFI26" s="101"/>
      <c r="TFJ26" s="101"/>
      <c r="TFK26" s="101"/>
      <c r="TFL26" s="101"/>
      <c r="TFM26" s="101"/>
      <c r="TFN26" s="101"/>
      <c r="TFO26" s="101"/>
      <c r="TFP26" s="101"/>
      <c r="TFQ26" s="101"/>
      <c r="TFR26" s="101"/>
      <c r="TFS26" s="101"/>
      <c r="TFT26" s="101"/>
      <c r="TFU26" s="101"/>
      <c r="TFV26" s="101"/>
      <c r="TFW26" s="101"/>
      <c r="TFX26" s="101"/>
      <c r="TFY26" s="101"/>
      <c r="TFZ26" s="101"/>
      <c r="TGA26" s="101"/>
      <c r="TGB26" s="101"/>
      <c r="TGC26" s="101"/>
      <c r="TGD26" s="101"/>
      <c r="TGE26" s="101"/>
      <c r="TGF26" s="101"/>
      <c r="TGG26" s="101"/>
      <c r="TGH26" s="101"/>
      <c r="TGI26" s="101"/>
      <c r="TGJ26" s="101"/>
      <c r="TGK26" s="101"/>
      <c r="TGL26" s="101"/>
      <c r="TGM26" s="101"/>
      <c r="TGN26" s="101"/>
      <c r="TGO26" s="101"/>
      <c r="TGP26" s="101"/>
      <c r="TGQ26" s="101"/>
      <c r="TGR26" s="101"/>
      <c r="TGS26" s="101"/>
      <c r="TGT26" s="101"/>
      <c r="TGU26" s="101"/>
      <c r="TGV26" s="101"/>
      <c r="TGW26" s="101"/>
      <c r="TGX26" s="101"/>
      <c r="TGY26" s="101"/>
      <c r="TGZ26" s="101"/>
      <c r="THA26" s="101"/>
      <c r="THB26" s="101"/>
      <c r="THC26" s="101"/>
      <c r="THD26" s="101"/>
      <c r="THE26" s="101"/>
      <c r="THF26" s="101"/>
      <c r="THG26" s="101"/>
      <c r="THH26" s="101"/>
      <c r="THI26" s="101"/>
      <c r="THJ26" s="101"/>
      <c r="THK26" s="101"/>
      <c r="THL26" s="101"/>
      <c r="THM26" s="101"/>
      <c r="THN26" s="101"/>
      <c r="THO26" s="101"/>
      <c r="THP26" s="101"/>
      <c r="THQ26" s="101"/>
      <c r="THR26" s="101"/>
      <c r="THS26" s="101"/>
      <c r="THT26" s="101"/>
      <c r="THU26" s="101"/>
      <c r="THV26" s="101"/>
      <c r="THW26" s="101"/>
      <c r="THX26" s="101"/>
      <c r="THY26" s="101"/>
      <c r="THZ26" s="101"/>
      <c r="TIA26" s="101"/>
      <c r="TIB26" s="101"/>
      <c r="TIC26" s="101"/>
      <c r="TID26" s="101"/>
      <c r="TIE26" s="101"/>
      <c r="TIF26" s="101"/>
      <c r="TIG26" s="101"/>
      <c r="TIH26" s="101"/>
      <c r="TII26" s="101"/>
      <c r="TIJ26" s="101"/>
      <c r="TIK26" s="101"/>
      <c r="TIL26" s="101"/>
      <c r="TIM26" s="101"/>
      <c r="TIN26" s="101"/>
      <c r="TIO26" s="101"/>
      <c r="TIP26" s="101"/>
      <c r="TIQ26" s="101"/>
      <c r="TIR26" s="101"/>
      <c r="TIS26" s="101"/>
      <c r="TIT26" s="101"/>
      <c r="TIU26" s="101"/>
      <c r="TIV26" s="101"/>
      <c r="TIW26" s="101"/>
      <c r="TIX26" s="101"/>
      <c r="TIY26" s="101"/>
      <c r="TIZ26" s="101"/>
      <c r="TJA26" s="101"/>
      <c r="TJB26" s="101"/>
      <c r="TJC26" s="101"/>
      <c r="TJD26" s="101"/>
      <c r="TJE26" s="101"/>
      <c r="TJF26" s="101"/>
      <c r="TJG26" s="101"/>
      <c r="TJH26" s="101"/>
      <c r="TJI26" s="101"/>
      <c r="TJJ26" s="101"/>
      <c r="TJK26" s="101"/>
      <c r="TJL26" s="101"/>
      <c r="TJM26" s="101"/>
      <c r="TJN26" s="101"/>
      <c r="TJO26" s="101"/>
      <c r="TJP26" s="101"/>
      <c r="TJQ26" s="101"/>
      <c r="TJR26" s="101"/>
      <c r="TJS26" s="101"/>
      <c r="TJT26" s="101"/>
      <c r="TJU26" s="101"/>
      <c r="TJV26" s="101"/>
      <c r="TJW26" s="101"/>
      <c r="TJX26" s="101"/>
      <c r="TJY26" s="101"/>
      <c r="TJZ26" s="101"/>
      <c r="TKA26" s="101"/>
      <c r="TKB26" s="101"/>
      <c r="TKC26" s="101"/>
      <c r="TKD26" s="101"/>
      <c r="TKE26" s="101"/>
      <c r="TKF26" s="101"/>
      <c r="TKG26" s="101"/>
      <c r="TKH26" s="101"/>
      <c r="TKI26" s="101"/>
      <c r="TKJ26" s="101"/>
      <c r="TKK26" s="101"/>
      <c r="TKL26" s="101"/>
      <c r="TKM26" s="101"/>
      <c r="TKN26" s="101"/>
      <c r="TKO26" s="101"/>
      <c r="TKP26" s="101"/>
      <c r="TKQ26" s="101"/>
      <c r="TKR26" s="101"/>
      <c r="TKS26" s="101"/>
      <c r="TKT26" s="101"/>
      <c r="TKU26" s="101"/>
      <c r="TKV26" s="101"/>
      <c r="TKW26" s="101"/>
      <c r="TKX26" s="101"/>
      <c r="TKY26" s="101"/>
      <c r="TKZ26" s="101"/>
      <c r="TLA26" s="101"/>
      <c r="TLB26" s="101"/>
      <c r="TLC26" s="101"/>
      <c r="TLD26" s="101"/>
      <c r="TLE26" s="101"/>
      <c r="TLF26" s="101"/>
      <c r="TLG26" s="101"/>
      <c r="TLH26" s="101"/>
      <c r="TLI26" s="101"/>
      <c r="TLJ26" s="101"/>
      <c r="TLK26" s="101"/>
      <c r="TLL26" s="101"/>
      <c r="TLM26" s="101"/>
      <c r="TLN26" s="101"/>
      <c r="TLO26" s="101"/>
      <c r="TLP26" s="101"/>
      <c r="TLQ26" s="101"/>
      <c r="TLR26" s="101"/>
      <c r="TLS26" s="101"/>
      <c r="TLT26" s="101"/>
      <c r="TLU26" s="101"/>
      <c r="TLV26" s="101"/>
      <c r="TLW26" s="101"/>
      <c r="TLX26" s="101"/>
      <c r="TLY26" s="101"/>
      <c r="TLZ26" s="101"/>
      <c r="TMA26" s="101"/>
      <c r="TMB26" s="101"/>
      <c r="TMC26" s="101"/>
      <c r="TMD26" s="101"/>
      <c r="TME26" s="101"/>
      <c r="TMF26" s="101"/>
      <c r="TMG26" s="101"/>
      <c r="TMH26" s="101"/>
      <c r="TMI26" s="101"/>
      <c r="TMJ26" s="101"/>
      <c r="TMK26" s="101"/>
      <c r="TML26" s="101"/>
      <c r="TMM26" s="101"/>
      <c r="TMN26" s="101"/>
      <c r="TMO26" s="101"/>
      <c r="TMP26" s="101"/>
      <c r="TMQ26" s="101"/>
      <c r="TMR26" s="101"/>
      <c r="TMS26" s="101"/>
      <c r="TMT26" s="101"/>
      <c r="TMU26" s="101"/>
      <c r="TMV26" s="101"/>
      <c r="TMW26" s="101"/>
      <c r="TMX26" s="101"/>
      <c r="TMY26" s="101"/>
      <c r="TMZ26" s="101"/>
      <c r="TNA26" s="101"/>
      <c r="TNB26" s="101"/>
      <c r="TNC26" s="101"/>
      <c r="TND26" s="101"/>
      <c r="TNE26" s="101"/>
      <c r="TNF26" s="101"/>
      <c r="TNG26" s="101"/>
      <c r="TNH26" s="101"/>
      <c r="TNI26" s="101"/>
      <c r="TNJ26" s="101"/>
      <c r="TNK26" s="101"/>
      <c r="TNL26" s="101"/>
      <c r="TNM26" s="101"/>
      <c r="TNN26" s="101"/>
      <c r="TNO26" s="101"/>
      <c r="TNP26" s="101"/>
      <c r="TNQ26" s="101"/>
      <c r="TNR26" s="101"/>
      <c r="TNS26" s="101"/>
      <c r="TNT26" s="101"/>
      <c r="TNU26" s="101"/>
      <c r="TNV26" s="101"/>
      <c r="TNW26" s="101"/>
      <c r="TNX26" s="101"/>
      <c r="TNY26" s="101"/>
      <c r="TNZ26" s="101"/>
      <c r="TOA26" s="101"/>
      <c r="TOB26" s="101"/>
      <c r="TOC26" s="101"/>
      <c r="TOD26" s="101"/>
      <c r="TOE26" s="101"/>
      <c r="TOF26" s="101"/>
      <c r="TOG26" s="101"/>
      <c r="TOH26" s="101"/>
      <c r="TOI26" s="101"/>
      <c r="TOJ26" s="101"/>
      <c r="TOK26" s="101"/>
      <c r="TOL26" s="101"/>
      <c r="TOM26" s="101"/>
      <c r="TON26" s="101"/>
      <c r="TOO26" s="101"/>
      <c r="TOP26" s="101"/>
      <c r="TOQ26" s="101"/>
      <c r="TOR26" s="101"/>
      <c r="TOS26" s="101"/>
      <c r="TOT26" s="101"/>
      <c r="TOU26" s="101"/>
      <c r="TOV26" s="101"/>
      <c r="TOW26" s="101"/>
      <c r="TOX26" s="101"/>
      <c r="TOY26" s="101"/>
      <c r="TOZ26" s="101"/>
      <c r="TPA26" s="101"/>
      <c r="TPB26" s="101"/>
      <c r="TPC26" s="101"/>
      <c r="TPD26" s="101"/>
      <c r="TPE26" s="101"/>
      <c r="TPF26" s="101"/>
      <c r="TPG26" s="101"/>
      <c r="TPH26" s="101"/>
      <c r="TPI26" s="101"/>
      <c r="TPJ26" s="101"/>
      <c r="TPK26" s="101"/>
      <c r="TPL26" s="101"/>
      <c r="TPM26" s="101"/>
      <c r="TPN26" s="101"/>
      <c r="TPO26" s="101"/>
      <c r="TPP26" s="101"/>
      <c r="TPQ26" s="101"/>
      <c r="TPR26" s="101"/>
      <c r="TPS26" s="101"/>
      <c r="TPT26" s="101"/>
      <c r="TPU26" s="101"/>
      <c r="TPV26" s="101"/>
      <c r="TPW26" s="101"/>
      <c r="TPX26" s="101"/>
      <c r="TPY26" s="101"/>
      <c r="TPZ26" s="101"/>
      <c r="TQA26" s="101"/>
      <c r="TQB26" s="101"/>
      <c r="TQC26" s="101"/>
      <c r="TQD26" s="101"/>
      <c r="TQE26" s="101"/>
      <c r="TQF26" s="101"/>
      <c r="TQG26" s="101"/>
      <c r="TQH26" s="101"/>
      <c r="TQI26" s="101"/>
      <c r="TQJ26" s="101"/>
      <c r="TQK26" s="101"/>
      <c r="TQL26" s="101"/>
      <c r="TQM26" s="101"/>
      <c r="TQN26" s="101"/>
      <c r="TQO26" s="101"/>
      <c r="TQP26" s="101"/>
      <c r="TQQ26" s="101"/>
      <c r="TQR26" s="101"/>
      <c r="TQS26" s="101"/>
      <c r="TQT26" s="101"/>
      <c r="TQU26" s="101"/>
      <c r="TQV26" s="101"/>
      <c r="TQW26" s="101"/>
      <c r="TQX26" s="101"/>
      <c r="TQY26" s="101"/>
      <c r="TQZ26" s="101"/>
      <c r="TRA26" s="101"/>
      <c r="TRB26" s="101"/>
      <c r="TRC26" s="101"/>
      <c r="TRD26" s="101"/>
      <c r="TRE26" s="101"/>
      <c r="TRF26" s="101"/>
      <c r="TRG26" s="101"/>
      <c r="TRH26" s="101"/>
      <c r="TRI26" s="101"/>
      <c r="TRJ26" s="101"/>
      <c r="TRK26" s="101"/>
      <c r="TRL26" s="101"/>
      <c r="TRM26" s="101"/>
      <c r="TRN26" s="101"/>
      <c r="TRO26" s="101"/>
      <c r="TRP26" s="101"/>
      <c r="TRQ26" s="101"/>
      <c r="TRR26" s="101"/>
      <c r="TRS26" s="101"/>
      <c r="TRT26" s="101"/>
      <c r="TRU26" s="101"/>
      <c r="TRV26" s="101"/>
      <c r="TRW26" s="101"/>
      <c r="TRX26" s="101"/>
      <c r="TRY26" s="101"/>
      <c r="TRZ26" s="101"/>
      <c r="TSA26" s="101"/>
      <c r="TSB26" s="101"/>
      <c r="TSC26" s="101"/>
      <c r="TSD26" s="101"/>
      <c r="TSE26" s="101"/>
      <c r="TSF26" s="101"/>
      <c r="TSG26" s="101"/>
      <c r="TSH26" s="101"/>
      <c r="TSI26" s="101"/>
      <c r="TSJ26" s="101"/>
      <c r="TSK26" s="101"/>
      <c r="TSL26" s="101"/>
      <c r="TSM26" s="101"/>
      <c r="TSN26" s="101"/>
      <c r="TSO26" s="101"/>
      <c r="TSP26" s="101"/>
      <c r="TSQ26" s="101"/>
      <c r="TSR26" s="101"/>
      <c r="TSS26" s="101"/>
      <c r="TST26" s="101"/>
      <c r="TSU26" s="101"/>
      <c r="TSV26" s="101"/>
      <c r="TSW26" s="101"/>
      <c r="TSX26" s="101"/>
      <c r="TSY26" s="101"/>
      <c r="TSZ26" s="101"/>
      <c r="TTA26" s="101"/>
      <c r="TTB26" s="101"/>
      <c r="TTC26" s="101"/>
      <c r="TTD26" s="101"/>
      <c r="TTE26" s="101"/>
      <c r="TTF26" s="101"/>
      <c r="TTG26" s="101"/>
      <c r="TTH26" s="101"/>
      <c r="TTI26" s="101"/>
      <c r="TTJ26" s="101"/>
      <c r="TTK26" s="101"/>
      <c r="TTL26" s="101"/>
      <c r="TTM26" s="101"/>
      <c r="TTN26" s="101"/>
      <c r="TTO26" s="101"/>
      <c r="TTP26" s="101"/>
      <c r="TTQ26" s="101"/>
      <c r="TTR26" s="101"/>
      <c r="TTS26" s="101"/>
      <c r="TTT26" s="101"/>
      <c r="TTU26" s="101"/>
      <c r="TTV26" s="101"/>
      <c r="TTW26" s="101"/>
      <c r="TTX26" s="101"/>
      <c r="TTY26" s="101"/>
      <c r="TTZ26" s="101"/>
      <c r="TUA26" s="101"/>
      <c r="TUB26" s="101"/>
      <c r="TUC26" s="101"/>
      <c r="TUD26" s="101"/>
      <c r="TUE26" s="101"/>
      <c r="TUF26" s="101"/>
      <c r="TUG26" s="101"/>
      <c r="TUH26" s="101"/>
      <c r="TUI26" s="101"/>
      <c r="TUJ26" s="101"/>
      <c r="TUK26" s="101"/>
      <c r="TUL26" s="101"/>
      <c r="TUM26" s="101"/>
      <c r="TUN26" s="101"/>
      <c r="TUO26" s="101"/>
      <c r="TUP26" s="101"/>
      <c r="TUQ26" s="101"/>
      <c r="TUR26" s="101"/>
      <c r="TUS26" s="101"/>
      <c r="TUT26" s="101"/>
      <c r="TUU26" s="101"/>
      <c r="TUV26" s="101"/>
      <c r="TUW26" s="101"/>
      <c r="TUX26" s="101"/>
      <c r="TUY26" s="101"/>
      <c r="TUZ26" s="101"/>
      <c r="TVA26" s="101"/>
      <c r="TVB26" s="101"/>
      <c r="TVC26" s="101"/>
      <c r="TVD26" s="101"/>
      <c r="TVE26" s="101"/>
      <c r="TVF26" s="101"/>
      <c r="TVG26" s="101"/>
      <c r="TVH26" s="101"/>
      <c r="TVI26" s="101"/>
      <c r="TVJ26" s="101"/>
      <c r="TVK26" s="101"/>
      <c r="TVL26" s="101"/>
      <c r="TVM26" s="101"/>
      <c r="TVN26" s="101"/>
      <c r="TVO26" s="101"/>
      <c r="TVP26" s="101"/>
      <c r="TVQ26" s="101"/>
      <c r="TVR26" s="101"/>
      <c r="TVS26" s="101"/>
      <c r="TVT26" s="101"/>
      <c r="TVU26" s="101"/>
      <c r="TVV26" s="101"/>
      <c r="TVW26" s="101"/>
      <c r="TVX26" s="101"/>
      <c r="TVY26" s="101"/>
      <c r="TVZ26" s="101"/>
      <c r="TWA26" s="101"/>
      <c r="TWB26" s="101"/>
      <c r="TWC26" s="101"/>
      <c r="TWD26" s="101"/>
      <c r="TWE26" s="101"/>
      <c r="TWF26" s="101"/>
      <c r="TWG26" s="101"/>
      <c r="TWH26" s="101"/>
      <c r="TWI26" s="101"/>
      <c r="TWJ26" s="101"/>
      <c r="TWK26" s="101"/>
      <c r="TWL26" s="101"/>
      <c r="TWM26" s="101"/>
      <c r="TWN26" s="101"/>
      <c r="TWO26" s="101"/>
      <c r="TWP26" s="101"/>
      <c r="TWQ26" s="101"/>
      <c r="TWR26" s="101"/>
      <c r="TWS26" s="101"/>
      <c r="TWT26" s="101"/>
      <c r="TWU26" s="101"/>
      <c r="TWV26" s="101"/>
      <c r="TWW26" s="101"/>
      <c r="TWX26" s="101"/>
      <c r="TWY26" s="101"/>
      <c r="TWZ26" s="101"/>
      <c r="TXA26" s="101"/>
      <c r="TXB26" s="101"/>
      <c r="TXC26" s="101"/>
      <c r="TXD26" s="101"/>
      <c r="TXE26" s="101"/>
      <c r="TXF26" s="101"/>
      <c r="TXG26" s="101"/>
      <c r="TXH26" s="101"/>
      <c r="TXI26" s="101"/>
      <c r="TXJ26" s="101"/>
      <c r="TXK26" s="101"/>
      <c r="TXL26" s="101"/>
      <c r="TXM26" s="101"/>
      <c r="TXN26" s="101"/>
      <c r="TXO26" s="101"/>
      <c r="TXP26" s="101"/>
      <c r="TXQ26" s="101"/>
      <c r="TXR26" s="101"/>
      <c r="TXS26" s="101"/>
      <c r="TXT26" s="101"/>
      <c r="TXU26" s="101"/>
      <c r="TXV26" s="101"/>
      <c r="TXW26" s="101"/>
      <c r="TXX26" s="101"/>
      <c r="TXY26" s="101"/>
      <c r="TXZ26" s="101"/>
      <c r="TYA26" s="101"/>
      <c r="TYB26" s="101"/>
      <c r="TYC26" s="101"/>
      <c r="TYD26" s="101"/>
      <c r="TYE26" s="101"/>
      <c r="TYF26" s="101"/>
      <c r="TYG26" s="101"/>
      <c r="TYH26" s="101"/>
      <c r="TYI26" s="101"/>
      <c r="TYJ26" s="101"/>
      <c r="TYK26" s="101"/>
      <c r="TYL26" s="101"/>
      <c r="TYM26" s="101"/>
      <c r="TYN26" s="101"/>
      <c r="TYO26" s="101"/>
      <c r="TYP26" s="101"/>
      <c r="TYQ26" s="101"/>
      <c r="TYR26" s="101"/>
      <c r="TYS26" s="101"/>
      <c r="TYT26" s="101"/>
      <c r="TYU26" s="101"/>
      <c r="TYV26" s="101"/>
      <c r="TYW26" s="101"/>
      <c r="TYX26" s="101"/>
      <c r="TYY26" s="101"/>
      <c r="TYZ26" s="101"/>
      <c r="TZA26" s="101"/>
      <c r="TZB26" s="101"/>
      <c r="TZC26" s="101"/>
      <c r="TZD26" s="101"/>
      <c r="TZE26" s="101"/>
      <c r="TZF26" s="101"/>
      <c r="TZG26" s="101"/>
      <c r="TZH26" s="101"/>
      <c r="TZI26" s="101"/>
      <c r="TZJ26" s="101"/>
      <c r="TZK26" s="101"/>
      <c r="TZL26" s="101"/>
      <c r="TZM26" s="101"/>
      <c r="TZN26" s="101"/>
      <c r="TZO26" s="101"/>
      <c r="TZP26" s="101"/>
      <c r="TZQ26" s="101"/>
      <c r="TZR26" s="101"/>
      <c r="TZS26" s="101"/>
      <c r="TZT26" s="101"/>
      <c r="TZU26" s="101"/>
      <c r="TZV26" s="101"/>
      <c r="TZW26" s="101"/>
      <c r="TZX26" s="101"/>
      <c r="TZY26" s="101"/>
      <c r="TZZ26" s="101"/>
      <c r="UAA26" s="101"/>
      <c r="UAB26" s="101"/>
      <c r="UAC26" s="101"/>
      <c r="UAD26" s="101"/>
      <c r="UAE26" s="101"/>
      <c r="UAF26" s="101"/>
      <c r="UAG26" s="101"/>
      <c r="UAH26" s="101"/>
      <c r="UAI26" s="101"/>
      <c r="UAJ26" s="101"/>
      <c r="UAK26" s="101"/>
      <c r="UAL26" s="101"/>
      <c r="UAM26" s="101"/>
      <c r="UAN26" s="101"/>
      <c r="UAO26" s="101"/>
      <c r="UAP26" s="101"/>
      <c r="UAQ26" s="101"/>
      <c r="UAR26" s="101"/>
      <c r="UAS26" s="101"/>
      <c r="UAT26" s="101"/>
      <c r="UAU26" s="101"/>
      <c r="UAV26" s="101"/>
      <c r="UAW26" s="101"/>
      <c r="UAX26" s="101"/>
      <c r="UAY26" s="101"/>
      <c r="UAZ26" s="101"/>
      <c r="UBA26" s="101"/>
      <c r="UBB26" s="101"/>
      <c r="UBC26" s="101"/>
      <c r="UBD26" s="101"/>
      <c r="UBE26" s="101"/>
      <c r="UBF26" s="101"/>
      <c r="UBG26" s="101"/>
      <c r="UBH26" s="101"/>
      <c r="UBI26" s="101"/>
      <c r="UBJ26" s="101"/>
      <c r="UBK26" s="101"/>
      <c r="UBL26" s="101"/>
      <c r="UBM26" s="101"/>
      <c r="UBN26" s="101"/>
      <c r="UBO26" s="101"/>
      <c r="UBP26" s="101"/>
      <c r="UBQ26" s="101"/>
      <c r="UBR26" s="101"/>
      <c r="UBS26" s="101"/>
      <c r="UBT26" s="101"/>
      <c r="UBU26" s="101"/>
      <c r="UBV26" s="101"/>
      <c r="UBW26" s="101"/>
      <c r="UBX26" s="101"/>
      <c r="UBY26" s="101"/>
      <c r="UBZ26" s="101"/>
      <c r="UCA26" s="101"/>
      <c r="UCB26" s="101"/>
      <c r="UCC26" s="101"/>
      <c r="UCD26" s="101"/>
      <c r="UCE26" s="101"/>
      <c r="UCF26" s="101"/>
      <c r="UCG26" s="101"/>
      <c r="UCH26" s="101"/>
      <c r="UCI26" s="101"/>
      <c r="UCJ26" s="101"/>
      <c r="UCK26" s="101"/>
      <c r="UCL26" s="101"/>
      <c r="UCM26" s="101"/>
      <c r="UCN26" s="101"/>
      <c r="UCO26" s="101"/>
      <c r="UCP26" s="101"/>
      <c r="UCQ26" s="101"/>
      <c r="UCR26" s="101"/>
      <c r="UCS26" s="101"/>
      <c r="UCT26" s="101"/>
      <c r="UCU26" s="101"/>
      <c r="UCV26" s="101"/>
      <c r="UCW26" s="101"/>
      <c r="UCX26" s="101"/>
      <c r="UCY26" s="101"/>
      <c r="UCZ26" s="101"/>
      <c r="UDA26" s="101"/>
      <c r="UDB26" s="101"/>
      <c r="UDC26" s="101"/>
      <c r="UDD26" s="101"/>
      <c r="UDE26" s="101"/>
      <c r="UDF26" s="101"/>
      <c r="UDG26" s="101"/>
      <c r="UDH26" s="101"/>
      <c r="UDI26" s="101"/>
      <c r="UDJ26" s="101"/>
      <c r="UDK26" s="101"/>
      <c r="UDL26" s="101"/>
      <c r="UDM26" s="101"/>
      <c r="UDN26" s="101"/>
      <c r="UDO26" s="101"/>
      <c r="UDP26" s="101"/>
      <c r="UDQ26" s="101"/>
      <c r="UDR26" s="101"/>
      <c r="UDS26" s="101"/>
      <c r="UDT26" s="101"/>
      <c r="UDU26" s="101"/>
      <c r="UDV26" s="101"/>
      <c r="UDW26" s="101"/>
      <c r="UDX26" s="101"/>
      <c r="UDY26" s="101"/>
      <c r="UDZ26" s="101"/>
      <c r="UEA26" s="101"/>
      <c r="UEB26" s="101"/>
      <c r="UEC26" s="101"/>
      <c r="UED26" s="101"/>
      <c r="UEE26" s="101"/>
      <c r="UEF26" s="101"/>
      <c r="UEG26" s="101"/>
      <c r="UEH26" s="101"/>
      <c r="UEI26" s="101"/>
      <c r="UEJ26" s="101"/>
      <c r="UEK26" s="101"/>
      <c r="UEL26" s="101"/>
      <c r="UEM26" s="101"/>
      <c r="UEN26" s="101"/>
      <c r="UEO26" s="101"/>
      <c r="UEP26" s="101"/>
      <c r="UEQ26" s="101"/>
      <c r="UER26" s="101"/>
      <c r="UES26" s="101"/>
      <c r="UET26" s="101"/>
      <c r="UEU26" s="101"/>
      <c r="UEV26" s="101"/>
      <c r="UEW26" s="101"/>
      <c r="UEX26" s="101"/>
      <c r="UEY26" s="101"/>
      <c r="UEZ26" s="101"/>
      <c r="UFA26" s="101"/>
      <c r="UFB26" s="101"/>
      <c r="UFC26" s="101"/>
      <c r="UFD26" s="101"/>
      <c r="UFE26" s="101"/>
      <c r="UFF26" s="101"/>
      <c r="UFG26" s="101"/>
      <c r="UFH26" s="101"/>
      <c r="UFI26" s="101"/>
      <c r="UFJ26" s="101"/>
      <c r="UFK26" s="101"/>
      <c r="UFL26" s="101"/>
      <c r="UFM26" s="101"/>
      <c r="UFN26" s="101"/>
      <c r="UFO26" s="101"/>
      <c r="UFP26" s="101"/>
      <c r="UFQ26" s="101"/>
      <c r="UFR26" s="101"/>
      <c r="UFS26" s="101"/>
      <c r="UFT26" s="101"/>
      <c r="UFU26" s="101"/>
      <c r="UFV26" s="101"/>
      <c r="UFW26" s="101"/>
      <c r="UFX26" s="101"/>
      <c r="UFY26" s="101"/>
      <c r="UFZ26" s="101"/>
      <c r="UGA26" s="101"/>
      <c r="UGB26" s="101"/>
      <c r="UGC26" s="101"/>
      <c r="UGD26" s="101"/>
      <c r="UGE26" s="101"/>
      <c r="UGF26" s="101"/>
      <c r="UGG26" s="101"/>
      <c r="UGH26" s="101"/>
      <c r="UGI26" s="101"/>
      <c r="UGJ26" s="101"/>
      <c r="UGK26" s="101"/>
      <c r="UGL26" s="101"/>
      <c r="UGM26" s="101"/>
      <c r="UGN26" s="101"/>
      <c r="UGO26" s="101"/>
      <c r="UGP26" s="101"/>
      <c r="UGQ26" s="101"/>
      <c r="UGR26" s="101"/>
      <c r="UGS26" s="101"/>
      <c r="UGT26" s="101"/>
      <c r="UGU26" s="101"/>
      <c r="UGV26" s="101"/>
      <c r="UGW26" s="101"/>
      <c r="UGX26" s="101"/>
      <c r="UGY26" s="101"/>
      <c r="UGZ26" s="101"/>
      <c r="UHA26" s="101"/>
      <c r="UHB26" s="101"/>
      <c r="UHC26" s="101"/>
      <c r="UHD26" s="101"/>
      <c r="UHE26" s="101"/>
      <c r="UHF26" s="101"/>
      <c r="UHG26" s="101"/>
      <c r="UHH26" s="101"/>
      <c r="UHI26" s="101"/>
      <c r="UHJ26" s="101"/>
      <c r="UHK26" s="101"/>
      <c r="UHL26" s="101"/>
      <c r="UHM26" s="101"/>
      <c r="UHN26" s="101"/>
      <c r="UHO26" s="101"/>
      <c r="UHP26" s="101"/>
      <c r="UHQ26" s="101"/>
      <c r="UHR26" s="101"/>
      <c r="UHS26" s="101"/>
      <c r="UHT26" s="101"/>
      <c r="UHU26" s="101"/>
      <c r="UHV26" s="101"/>
      <c r="UHW26" s="101"/>
      <c r="UHX26" s="101"/>
      <c r="UHY26" s="101"/>
      <c r="UHZ26" s="101"/>
      <c r="UIA26" s="101"/>
      <c r="UIB26" s="101"/>
      <c r="UIC26" s="101"/>
      <c r="UID26" s="101"/>
      <c r="UIE26" s="101"/>
      <c r="UIF26" s="101"/>
      <c r="UIG26" s="101"/>
      <c r="UIH26" s="101"/>
      <c r="UII26" s="101"/>
      <c r="UIJ26" s="101"/>
      <c r="UIK26" s="101"/>
      <c r="UIL26" s="101"/>
      <c r="UIM26" s="101"/>
      <c r="UIN26" s="101"/>
      <c r="UIO26" s="101"/>
      <c r="UIP26" s="101"/>
      <c r="UIQ26" s="101"/>
      <c r="UIR26" s="101"/>
      <c r="UIS26" s="101"/>
      <c r="UIT26" s="101"/>
      <c r="UIU26" s="101"/>
      <c r="UIV26" s="101"/>
      <c r="UIW26" s="101"/>
      <c r="UIX26" s="101"/>
      <c r="UIY26" s="101"/>
      <c r="UIZ26" s="101"/>
      <c r="UJA26" s="101"/>
      <c r="UJB26" s="101"/>
      <c r="UJC26" s="101"/>
      <c r="UJD26" s="101"/>
      <c r="UJE26" s="101"/>
      <c r="UJF26" s="101"/>
      <c r="UJG26" s="101"/>
      <c r="UJH26" s="101"/>
      <c r="UJI26" s="101"/>
      <c r="UJJ26" s="101"/>
      <c r="UJK26" s="101"/>
      <c r="UJL26" s="101"/>
      <c r="UJM26" s="101"/>
      <c r="UJN26" s="101"/>
      <c r="UJO26" s="101"/>
      <c r="UJP26" s="101"/>
      <c r="UJQ26" s="101"/>
      <c r="UJR26" s="101"/>
      <c r="UJS26" s="101"/>
      <c r="UJT26" s="101"/>
      <c r="UJU26" s="101"/>
      <c r="UJV26" s="101"/>
      <c r="UJW26" s="101"/>
      <c r="UJX26" s="101"/>
      <c r="UJY26" s="101"/>
      <c r="UJZ26" s="101"/>
      <c r="UKA26" s="101"/>
      <c r="UKB26" s="101"/>
      <c r="UKC26" s="101"/>
      <c r="UKD26" s="101"/>
      <c r="UKE26" s="101"/>
      <c r="UKF26" s="101"/>
      <c r="UKG26" s="101"/>
      <c r="UKH26" s="101"/>
      <c r="UKI26" s="101"/>
      <c r="UKJ26" s="101"/>
      <c r="UKK26" s="101"/>
      <c r="UKL26" s="101"/>
      <c r="UKM26" s="101"/>
      <c r="UKN26" s="101"/>
      <c r="UKO26" s="101"/>
      <c r="UKP26" s="101"/>
      <c r="UKQ26" s="101"/>
      <c r="UKR26" s="101"/>
      <c r="UKS26" s="101"/>
      <c r="UKT26" s="101"/>
      <c r="UKU26" s="101"/>
      <c r="UKV26" s="101"/>
      <c r="UKW26" s="101"/>
      <c r="UKX26" s="101"/>
      <c r="UKY26" s="101"/>
      <c r="UKZ26" s="101"/>
      <c r="ULA26" s="101"/>
      <c r="ULB26" s="101"/>
      <c r="ULC26" s="101"/>
      <c r="ULD26" s="101"/>
      <c r="ULE26" s="101"/>
      <c r="ULF26" s="101"/>
      <c r="ULG26" s="101"/>
      <c r="ULH26" s="101"/>
      <c r="ULI26" s="101"/>
      <c r="ULJ26" s="101"/>
      <c r="ULK26" s="101"/>
      <c r="ULL26" s="101"/>
      <c r="ULM26" s="101"/>
      <c r="ULN26" s="101"/>
      <c r="ULO26" s="101"/>
      <c r="ULP26" s="101"/>
      <c r="ULQ26" s="101"/>
      <c r="ULR26" s="101"/>
      <c r="ULS26" s="101"/>
      <c r="ULT26" s="101"/>
      <c r="ULU26" s="101"/>
      <c r="ULV26" s="101"/>
      <c r="ULW26" s="101"/>
      <c r="ULX26" s="101"/>
      <c r="ULY26" s="101"/>
      <c r="ULZ26" s="101"/>
      <c r="UMA26" s="101"/>
      <c r="UMB26" s="101"/>
      <c r="UMC26" s="101"/>
      <c r="UMD26" s="101"/>
      <c r="UME26" s="101"/>
      <c r="UMF26" s="101"/>
      <c r="UMG26" s="101"/>
      <c r="UMH26" s="101"/>
      <c r="UMI26" s="101"/>
      <c r="UMJ26" s="101"/>
      <c r="UMK26" s="101"/>
      <c r="UML26" s="101"/>
      <c r="UMM26" s="101"/>
      <c r="UMN26" s="101"/>
      <c r="UMO26" s="101"/>
      <c r="UMP26" s="101"/>
      <c r="UMQ26" s="101"/>
      <c r="UMR26" s="101"/>
      <c r="UMS26" s="101"/>
      <c r="UMT26" s="101"/>
      <c r="UMU26" s="101"/>
      <c r="UMV26" s="101"/>
      <c r="UMW26" s="101"/>
      <c r="UMX26" s="101"/>
      <c r="UMY26" s="101"/>
      <c r="UMZ26" s="101"/>
      <c r="UNA26" s="101"/>
      <c r="UNB26" s="101"/>
      <c r="UNC26" s="101"/>
      <c r="UND26" s="101"/>
      <c r="UNE26" s="101"/>
      <c r="UNF26" s="101"/>
      <c r="UNG26" s="101"/>
      <c r="UNH26" s="101"/>
      <c r="UNI26" s="101"/>
      <c r="UNJ26" s="101"/>
      <c r="UNK26" s="101"/>
      <c r="UNL26" s="101"/>
      <c r="UNM26" s="101"/>
      <c r="UNN26" s="101"/>
      <c r="UNO26" s="101"/>
      <c r="UNP26" s="101"/>
      <c r="UNQ26" s="101"/>
      <c r="UNR26" s="101"/>
      <c r="UNS26" s="101"/>
      <c r="UNT26" s="101"/>
      <c r="UNU26" s="101"/>
      <c r="UNV26" s="101"/>
      <c r="UNW26" s="101"/>
      <c r="UNX26" s="101"/>
      <c r="UNY26" s="101"/>
      <c r="UNZ26" s="101"/>
      <c r="UOA26" s="101"/>
      <c r="UOB26" s="101"/>
      <c r="UOC26" s="101"/>
      <c r="UOD26" s="101"/>
      <c r="UOE26" s="101"/>
      <c r="UOF26" s="101"/>
      <c r="UOG26" s="101"/>
      <c r="UOH26" s="101"/>
      <c r="UOI26" s="101"/>
      <c r="UOJ26" s="101"/>
      <c r="UOK26" s="101"/>
      <c r="UOL26" s="101"/>
      <c r="UOM26" s="101"/>
      <c r="UON26" s="101"/>
      <c r="UOO26" s="101"/>
      <c r="UOP26" s="101"/>
      <c r="UOQ26" s="101"/>
      <c r="UOR26" s="101"/>
      <c r="UOS26" s="101"/>
      <c r="UOT26" s="101"/>
      <c r="UOU26" s="101"/>
      <c r="UOV26" s="101"/>
      <c r="UOW26" s="101"/>
      <c r="UOX26" s="101"/>
      <c r="UOY26" s="101"/>
      <c r="UOZ26" s="101"/>
      <c r="UPA26" s="101"/>
      <c r="UPB26" s="101"/>
      <c r="UPC26" s="101"/>
      <c r="UPD26" s="101"/>
      <c r="UPE26" s="101"/>
      <c r="UPF26" s="101"/>
      <c r="UPG26" s="101"/>
      <c r="UPH26" s="101"/>
      <c r="UPI26" s="101"/>
      <c r="UPJ26" s="101"/>
      <c r="UPK26" s="101"/>
      <c r="UPL26" s="101"/>
      <c r="UPM26" s="101"/>
      <c r="UPN26" s="101"/>
      <c r="UPO26" s="101"/>
      <c r="UPP26" s="101"/>
      <c r="UPQ26" s="101"/>
      <c r="UPR26" s="101"/>
      <c r="UPS26" s="101"/>
      <c r="UPT26" s="101"/>
      <c r="UPU26" s="101"/>
      <c r="UPV26" s="101"/>
      <c r="UPW26" s="101"/>
      <c r="UPX26" s="101"/>
      <c r="UPY26" s="101"/>
      <c r="UPZ26" s="101"/>
      <c r="UQA26" s="101"/>
      <c r="UQB26" s="101"/>
      <c r="UQC26" s="101"/>
      <c r="UQD26" s="101"/>
      <c r="UQE26" s="101"/>
      <c r="UQF26" s="101"/>
      <c r="UQG26" s="101"/>
      <c r="UQH26" s="101"/>
      <c r="UQI26" s="101"/>
      <c r="UQJ26" s="101"/>
      <c r="UQK26" s="101"/>
      <c r="UQL26" s="101"/>
      <c r="UQM26" s="101"/>
      <c r="UQN26" s="101"/>
      <c r="UQO26" s="101"/>
      <c r="UQP26" s="101"/>
      <c r="UQQ26" s="101"/>
      <c r="UQR26" s="101"/>
      <c r="UQS26" s="101"/>
      <c r="UQT26" s="101"/>
      <c r="UQU26" s="101"/>
      <c r="UQV26" s="101"/>
      <c r="UQW26" s="101"/>
      <c r="UQX26" s="101"/>
      <c r="UQY26" s="101"/>
      <c r="UQZ26" s="101"/>
      <c r="URA26" s="101"/>
      <c r="URB26" s="101"/>
      <c r="URC26" s="101"/>
      <c r="URD26" s="101"/>
      <c r="URE26" s="101"/>
      <c r="URF26" s="101"/>
      <c r="URG26" s="101"/>
      <c r="URH26" s="101"/>
      <c r="URI26" s="101"/>
      <c r="URJ26" s="101"/>
      <c r="URK26" s="101"/>
      <c r="URL26" s="101"/>
      <c r="URM26" s="101"/>
      <c r="URN26" s="101"/>
      <c r="URO26" s="101"/>
      <c r="URP26" s="101"/>
      <c r="URQ26" s="101"/>
      <c r="URR26" s="101"/>
      <c r="URS26" s="101"/>
      <c r="URT26" s="101"/>
      <c r="URU26" s="101"/>
      <c r="URV26" s="101"/>
      <c r="URW26" s="101"/>
      <c r="URX26" s="101"/>
      <c r="URY26" s="101"/>
      <c r="URZ26" s="101"/>
      <c r="USA26" s="101"/>
      <c r="USB26" s="101"/>
      <c r="USC26" s="101"/>
      <c r="USD26" s="101"/>
      <c r="USE26" s="101"/>
      <c r="USF26" s="101"/>
      <c r="USG26" s="101"/>
      <c r="USH26" s="101"/>
      <c r="USI26" s="101"/>
      <c r="USJ26" s="101"/>
      <c r="USK26" s="101"/>
      <c r="USL26" s="101"/>
      <c r="USM26" s="101"/>
      <c r="USN26" s="101"/>
      <c r="USO26" s="101"/>
      <c r="USP26" s="101"/>
      <c r="USQ26" s="101"/>
      <c r="USR26" s="101"/>
      <c r="USS26" s="101"/>
      <c r="UST26" s="101"/>
      <c r="USU26" s="101"/>
      <c r="USV26" s="101"/>
      <c r="USW26" s="101"/>
      <c r="USX26" s="101"/>
      <c r="USY26" s="101"/>
      <c r="USZ26" s="101"/>
      <c r="UTA26" s="101"/>
      <c r="UTB26" s="101"/>
      <c r="UTC26" s="101"/>
      <c r="UTD26" s="101"/>
      <c r="UTE26" s="101"/>
      <c r="UTF26" s="101"/>
      <c r="UTG26" s="101"/>
      <c r="UTH26" s="101"/>
      <c r="UTI26" s="101"/>
      <c r="UTJ26" s="101"/>
      <c r="UTK26" s="101"/>
      <c r="UTL26" s="101"/>
      <c r="UTM26" s="101"/>
      <c r="UTN26" s="101"/>
      <c r="UTO26" s="101"/>
      <c r="UTP26" s="101"/>
      <c r="UTQ26" s="101"/>
      <c r="UTR26" s="101"/>
      <c r="UTS26" s="101"/>
      <c r="UTT26" s="101"/>
      <c r="UTU26" s="101"/>
      <c r="UTV26" s="101"/>
      <c r="UTW26" s="101"/>
      <c r="UTX26" s="101"/>
      <c r="UTY26" s="101"/>
      <c r="UTZ26" s="101"/>
      <c r="UUA26" s="101"/>
      <c r="UUB26" s="101"/>
      <c r="UUC26" s="101"/>
      <c r="UUD26" s="101"/>
      <c r="UUE26" s="101"/>
      <c r="UUF26" s="101"/>
      <c r="UUG26" s="101"/>
      <c r="UUH26" s="101"/>
      <c r="UUI26" s="101"/>
      <c r="UUJ26" s="101"/>
      <c r="UUK26" s="101"/>
      <c r="UUL26" s="101"/>
      <c r="UUM26" s="101"/>
      <c r="UUN26" s="101"/>
      <c r="UUO26" s="101"/>
      <c r="UUP26" s="101"/>
      <c r="UUQ26" s="101"/>
      <c r="UUR26" s="101"/>
      <c r="UUS26" s="101"/>
      <c r="UUT26" s="101"/>
      <c r="UUU26" s="101"/>
      <c r="UUV26" s="101"/>
      <c r="UUW26" s="101"/>
      <c r="UUX26" s="101"/>
      <c r="UUY26" s="101"/>
      <c r="UUZ26" s="101"/>
      <c r="UVA26" s="101"/>
      <c r="UVB26" s="101"/>
      <c r="UVC26" s="101"/>
      <c r="UVD26" s="101"/>
      <c r="UVE26" s="101"/>
      <c r="UVF26" s="101"/>
      <c r="UVG26" s="101"/>
      <c r="UVH26" s="101"/>
      <c r="UVI26" s="101"/>
      <c r="UVJ26" s="101"/>
      <c r="UVK26" s="101"/>
      <c r="UVL26" s="101"/>
      <c r="UVM26" s="101"/>
      <c r="UVN26" s="101"/>
      <c r="UVO26" s="101"/>
      <c r="UVP26" s="101"/>
      <c r="UVQ26" s="101"/>
      <c r="UVR26" s="101"/>
      <c r="UVS26" s="101"/>
      <c r="UVT26" s="101"/>
      <c r="UVU26" s="101"/>
      <c r="UVV26" s="101"/>
      <c r="UVW26" s="101"/>
      <c r="UVX26" s="101"/>
      <c r="UVY26" s="101"/>
      <c r="UVZ26" s="101"/>
      <c r="UWA26" s="101"/>
      <c r="UWB26" s="101"/>
      <c r="UWC26" s="101"/>
      <c r="UWD26" s="101"/>
      <c r="UWE26" s="101"/>
      <c r="UWF26" s="101"/>
      <c r="UWG26" s="101"/>
      <c r="UWH26" s="101"/>
      <c r="UWI26" s="101"/>
      <c r="UWJ26" s="101"/>
      <c r="UWK26" s="101"/>
      <c r="UWL26" s="101"/>
      <c r="UWM26" s="101"/>
      <c r="UWN26" s="101"/>
      <c r="UWO26" s="101"/>
      <c r="UWP26" s="101"/>
      <c r="UWQ26" s="101"/>
      <c r="UWR26" s="101"/>
      <c r="UWS26" s="101"/>
      <c r="UWT26" s="101"/>
      <c r="UWU26" s="101"/>
      <c r="UWV26" s="101"/>
      <c r="UWW26" s="101"/>
      <c r="UWX26" s="101"/>
      <c r="UWY26" s="101"/>
      <c r="UWZ26" s="101"/>
      <c r="UXA26" s="101"/>
      <c r="UXB26" s="101"/>
      <c r="UXC26" s="101"/>
      <c r="UXD26" s="101"/>
      <c r="UXE26" s="101"/>
      <c r="UXF26" s="101"/>
      <c r="UXG26" s="101"/>
      <c r="UXH26" s="101"/>
      <c r="UXI26" s="101"/>
      <c r="UXJ26" s="101"/>
      <c r="UXK26" s="101"/>
      <c r="UXL26" s="101"/>
      <c r="UXM26" s="101"/>
      <c r="UXN26" s="101"/>
      <c r="UXO26" s="101"/>
      <c r="UXP26" s="101"/>
      <c r="UXQ26" s="101"/>
      <c r="UXR26" s="101"/>
      <c r="UXS26" s="101"/>
      <c r="UXT26" s="101"/>
      <c r="UXU26" s="101"/>
      <c r="UXV26" s="101"/>
      <c r="UXW26" s="101"/>
      <c r="UXX26" s="101"/>
      <c r="UXY26" s="101"/>
      <c r="UXZ26" s="101"/>
      <c r="UYA26" s="101"/>
      <c r="UYB26" s="101"/>
      <c r="UYC26" s="101"/>
      <c r="UYD26" s="101"/>
      <c r="UYE26" s="101"/>
      <c r="UYF26" s="101"/>
      <c r="UYG26" s="101"/>
      <c r="UYH26" s="101"/>
      <c r="UYI26" s="101"/>
      <c r="UYJ26" s="101"/>
      <c r="UYK26" s="101"/>
      <c r="UYL26" s="101"/>
      <c r="UYM26" s="101"/>
      <c r="UYN26" s="101"/>
      <c r="UYO26" s="101"/>
      <c r="UYP26" s="101"/>
      <c r="UYQ26" s="101"/>
      <c r="UYR26" s="101"/>
      <c r="UYS26" s="101"/>
      <c r="UYT26" s="101"/>
      <c r="UYU26" s="101"/>
      <c r="UYV26" s="101"/>
      <c r="UYW26" s="101"/>
      <c r="UYX26" s="101"/>
      <c r="UYY26" s="101"/>
      <c r="UYZ26" s="101"/>
      <c r="UZA26" s="101"/>
      <c r="UZB26" s="101"/>
      <c r="UZC26" s="101"/>
      <c r="UZD26" s="101"/>
      <c r="UZE26" s="101"/>
      <c r="UZF26" s="101"/>
      <c r="UZG26" s="101"/>
      <c r="UZH26" s="101"/>
      <c r="UZI26" s="101"/>
      <c r="UZJ26" s="101"/>
      <c r="UZK26" s="101"/>
      <c r="UZL26" s="101"/>
      <c r="UZM26" s="101"/>
      <c r="UZN26" s="101"/>
      <c r="UZO26" s="101"/>
      <c r="UZP26" s="101"/>
      <c r="UZQ26" s="101"/>
      <c r="UZR26" s="101"/>
      <c r="UZS26" s="101"/>
      <c r="UZT26" s="101"/>
      <c r="UZU26" s="101"/>
      <c r="UZV26" s="101"/>
      <c r="UZW26" s="101"/>
      <c r="UZX26" s="101"/>
      <c r="UZY26" s="101"/>
      <c r="UZZ26" s="101"/>
      <c r="VAA26" s="101"/>
      <c r="VAB26" s="101"/>
      <c r="VAC26" s="101"/>
      <c r="VAD26" s="101"/>
      <c r="VAE26" s="101"/>
      <c r="VAF26" s="101"/>
      <c r="VAG26" s="101"/>
      <c r="VAH26" s="101"/>
      <c r="VAI26" s="101"/>
      <c r="VAJ26" s="101"/>
      <c r="VAK26" s="101"/>
      <c r="VAL26" s="101"/>
      <c r="VAM26" s="101"/>
      <c r="VAN26" s="101"/>
      <c r="VAO26" s="101"/>
      <c r="VAP26" s="101"/>
      <c r="VAQ26" s="101"/>
      <c r="VAR26" s="101"/>
      <c r="VAS26" s="101"/>
      <c r="VAT26" s="101"/>
      <c r="VAU26" s="101"/>
      <c r="VAV26" s="101"/>
      <c r="VAW26" s="101"/>
      <c r="VAX26" s="101"/>
      <c r="VAY26" s="101"/>
      <c r="VAZ26" s="101"/>
      <c r="VBA26" s="101"/>
      <c r="VBB26" s="101"/>
      <c r="VBC26" s="101"/>
      <c r="VBD26" s="101"/>
      <c r="VBE26" s="101"/>
      <c r="VBF26" s="101"/>
      <c r="VBG26" s="101"/>
      <c r="VBH26" s="101"/>
      <c r="VBI26" s="101"/>
      <c r="VBJ26" s="101"/>
      <c r="VBK26" s="101"/>
      <c r="VBL26" s="101"/>
      <c r="VBM26" s="101"/>
      <c r="VBN26" s="101"/>
      <c r="VBO26" s="101"/>
      <c r="VBP26" s="101"/>
      <c r="VBQ26" s="101"/>
      <c r="VBR26" s="101"/>
      <c r="VBS26" s="101"/>
      <c r="VBT26" s="101"/>
      <c r="VBU26" s="101"/>
      <c r="VBV26" s="101"/>
      <c r="VBW26" s="101"/>
      <c r="VBX26" s="101"/>
      <c r="VBY26" s="101"/>
      <c r="VBZ26" s="101"/>
      <c r="VCA26" s="101"/>
      <c r="VCB26" s="101"/>
      <c r="VCC26" s="101"/>
      <c r="VCD26" s="101"/>
      <c r="VCE26" s="101"/>
      <c r="VCF26" s="101"/>
      <c r="VCG26" s="101"/>
      <c r="VCH26" s="101"/>
      <c r="VCI26" s="101"/>
      <c r="VCJ26" s="101"/>
      <c r="VCK26" s="101"/>
      <c r="VCL26" s="101"/>
      <c r="VCM26" s="101"/>
      <c r="VCN26" s="101"/>
      <c r="VCO26" s="101"/>
      <c r="VCP26" s="101"/>
      <c r="VCQ26" s="101"/>
      <c r="VCR26" s="101"/>
      <c r="VCS26" s="101"/>
      <c r="VCT26" s="101"/>
      <c r="VCU26" s="101"/>
      <c r="VCV26" s="101"/>
      <c r="VCW26" s="101"/>
      <c r="VCX26" s="101"/>
      <c r="VCY26" s="101"/>
      <c r="VCZ26" s="101"/>
      <c r="VDA26" s="101"/>
      <c r="VDB26" s="101"/>
      <c r="VDC26" s="101"/>
      <c r="VDD26" s="101"/>
      <c r="VDE26" s="101"/>
      <c r="VDF26" s="101"/>
      <c r="VDG26" s="101"/>
      <c r="VDH26" s="101"/>
      <c r="VDI26" s="101"/>
      <c r="VDJ26" s="101"/>
      <c r="VDK26" s="101"/>
      <c r="VDL26" s="101"/>
      <c r="VDM26" s="101"/>
      <c r="VDN26" s="101"/>
      <c r="VDO26" s="101"/>
      <c r="VDP26" s="101"/>
      <c r="VDQ26" s="101"/>
      <c r="VDR26" s="101"/>
      <c r="VDS26" s="101"/>
      <c r="VDT26" s="101"/>
      <c r="VDU26" s="101"/>
      <c r="VDV26" s="101"/>
      <c r="VDW26" s="101"/>
      <c r="VDX26" s="101"/>
      <c r="VDY26" s="101"/>
      <c r="VDZ26" s="101"/>
      <c r="VEA26" s="101"/>
      <c r="VEB26" s="101"/>
      <c r="VEC26" s="101"/>
      <c r="VED26" s="101"/>
      <c r="VEE26" s="101"/>
      <c r="VEF26" s="101"/>
      <c r="VEG26" s="101"/>
      <c r="VEH26" s="101"/>
      <c r="VEI26" s="101"/>
      <c r="VEJ26" s="101"/>
      <c r="VEK26" s="101"/>
      <c r="VEL26" s="101"/>
      <c r="VEM26" s="101"/>
      <c r="VEN26" s="101"/>
      <c r="VEO26" s="101"/>
      <c r="VEP26" s="101"/>
      <c r="VEQ26" s="101"/>
      <c r="VER26" s="101"/>
      <c r="VES26" s="101"/>
      <c r="VET26" s="101"/>
      <c r="VEU26" s="101"/>
      <c r="VEV26" s="101"/>
      <c r="VEW26" s="101"/>
      <c r="VEX26" s="101"/>
      <c r="VEY26" s="101"/>
      <c r="VEZ26" s="101"/>
      <c r="VFA26" s="101"/>
      <c r="VFB26" s="101"/>
      <c r="VFC26" s="101"/>
      <c r="VFD26" s="101"/>
      <c r="VFE26" s="101"/>
      <c r="VFF26" s="101"/>
      <c r="VFG26" s="101"/>
      <c r="VFH26" s="101"/>
      <c r="VFI26" s="101"/>
      <c r="VFJ26" s="101"/>
      <c r="VFK26" s="101"/>
      <c r="VFL26" s="101"/>
      <c r="VFM26" s="101"/>
      <c r="VFN26" s="101"/>
      <c r="VFO26" s="101"/>
      <c r="VFP26" s="101"/>
      <c r="VFQ26" s="101"/>
      <c r="VFR26" s="101"/>
      <c r="VFS26" s="101"/>
      <c r="VFT26" s="101"/>
      <c r="VFU26" s="101"/>
      <c r="VFV26" s="101"/>
      <c r="VFW26" s="101"/>
      <c r="VFX26" s="101"/>
      <c r="VFY26" s="101"/>
      <c r="VFZ26" s="101"/>
      <c r="VGA26" s="101"/>
      <c r="VGB26" s="101"/>
      <c r="VGC26" s="101"/>
      <c r="VGD26" s="101"/>
      <c r="VGE26" s="101"/>
      <c r="VGF26" s="101"/>
      <c r="VGG26" s="101"/>
      <c r="VGH26" s="101"/>
      <c r="VGI26" s="101"/>
      <c r="VGJ26" s="101"/>
      <c r="VGK26" s="101"/>
      <c r="VGL26" s="101"/>
      <c r="VGM26" s="101"/>
      <c r="VGN26" s="101"/>
      <c r="VGO26" s="101"/>
      <c r="VGP26" s="101"/>
      <c r="VGQ26" s="101"/>
      <c r="VGR26" s="101"/>
      <c r="VGS26" s="101"/>
      <c r="VGT26" s="101"/>
      <c r="VGU26" s="101"/>
      <c r="VGV26" s="101"/>
      <c r="VGW26" s="101"/>
      <c r="VGX26" s="101"/>
      <c r="VGY26" s="101"/>
      <c r="VGZ26" s="101"/>
      <c r="VHA26" s="101"/>
      <c r="VHB26" s="101"/>
      <c r="VHC26" s="101"/>
      <c r="VHD26" s="101"/>
      <c r="VHE26" s="101"/>
      <c r="VHF26" s="101"/>
      <c r="VHG26" s="101"/>
      <c r="VHH26" s="101"/>
      <c r="VHI26" s="101"/>
      <c r="VHJ26" s="101"/>
      <c r="VHK26" s="101"/>
      <c r="VHL26" s="101"/>
      <c r="VHM26" s="101"/>
      <c r="VHN26" s="101"/>
      <c r="VHO26" s="101"/>
      <c r="VHP26" s="101"/>
      <c r="VHQ26" s="101"/>
      <c r="VHR26" s="101"/>
      <c r="VHS26" s="101"/>
      <c r="VHT26" s="101"/>
      <c r="VHU26" s="101"/>
      <c r="VHV26" s="101"/>
      <c r="VHW26" s="101"/>
      <c r="VHX26" s="101"/>
      <c r="VHY26" s="101"/>
      <c r="VHZ26" s="101"/>
      <c r="VIA26" s="101"/>
      <c r="VIB26" s="101"/>
      <c r="VIC26" s="101"/>
      <c r="VID26" s="101"/>
      <c r="VIE26" s="101"/>
      <c r="VIF26" s="101"/>
      <c r="VIG26" s="101"/>
      <c r="VIH26" s="101"/>
      <c r="VII26" s="101"/>
      <c r="VIJ26" s="101"/>
      <c r="VIK26" s="101"/>
      <c r="VIL26" s="101"/>
      <c r="VIM26" s="101"/>
      <c r="VIN26" s="101"/>
      <c r="VIO26" s="101"/>
      <c r="VIP26" s="101"/>
      <c r="VIQ26" s="101"/>
      <c r="VIR26" s="101"/>
      <c r="VIS26" s="101"/>
      <c r="VIT26" s="101"/>
      <c r="VIU26" s="101"/>
      <c r="VIV26" s="101"/>
      <c r="VIW26" s="101"/>
      <c r="VIX26" s="101"/>
      <c r="VIY26" s="101"/>
      <c r="VIZ26" s="101"/>
      <c r="VJA26" s="101"/>
      <c r="VJB26" s="101"/>
      <c r="VJC26" s="101"/>
      <c r="VJD26" s="101"/>
      <c r="VJE26" s="101"/>
      <c r="VJF26" s="101"/>
      <c r="VJG26" s="101"/>
      <c r="VJH26" s="101"/>
      <c r="VJI26" s="101"/>
      <c r="VJJ26" s="101"/>
      <c r="VJK26" s="101"/>
      <c r="VJL26" s="101"/>
      <c r="VJM26" s="101"/>
      <c r="VJN26" s="101"/>
      <c r="VJO26" s="101"/>
      <c r="VJP26" s="101"/>
      <c r="VJQ26" s="101"/>
      <c r="VJR26" s="101"/>
      <c r="VJS26" s="101"/>
      <c r="VJT26" s="101"/>
      <c r="VJU26" s="101"/>
      <c r="VJV26" s="101"/>
      <c r="VJW26" s="101"/>
      <c r="VJX26" s="101"/>
      <c r="VJY26" s="101"/>
      <c r="VJZ26" s="101"/>
      <c r="VKA26" s="101"/>
      <c r="VKB26" s="101"/>
      <c r="VKC26" s="101"/>
      <c r="VKD26" s="101"/>
      <c r="VKE26" s="101"/>
      <c r="VKF26" s="101"/>
      <c r="VKG26" s="101"/>
      <c r="VKH26" s="101"/>
      <c r="VKI26" s="101"/>
      <c r="VKJ26" s="101"/>
      <c r="VKK26" s="101"/>
      <c r="VKL26" s="101"/>
      <c r="VKM26" s="101"/>
      <c r="VKN26" s="101"/>
      <c r="VKO26" s="101"/>
      <c r="VKP26" s="101"/>
      <c r="VKQ26" s="101"/>
      <c r="VKR26" s="101"/>
      <c r="VKS26" s="101"/>
      <c r="VKT26" s="101"/>
      <c r="VKU26" s="101"/>
      <c r="VKV26" s="101"/>
      <c r="VKW26" s="101"/>
      <c r="VKX26" s="101"/>
      <c r="VKY26" s="101"/>
      <c r="VKZ26" s="101"/>
      <c r="VLA26" s="101"/>
      <c r="VLB26" s="101"/>
      <c r="VLC26" s="101"/>
      <c r="VLD26" s="101"/>
      <c r="VLE26" s="101"/>
      <c r="VLF26" s="101"/>
      <c r="VLG26" s="101"/>
      <c r="VLH26" s="101"/>
      <c r="VLI26" s="101"/>
      <c r="VLJ26" s="101"/>
      <c r="VLK26" s="101"/>
      <c r="VLL26" s="101"/>
      <c r="VLM26" s="101"/>
      <c r="VLN26" s="101"/>
      <c r="VLO26" s="101"/>
      <c r="VLP26" s="101"/>
      <c r="VLQ26" s="101"/>
      <c r="VLR26" s="101"/>
      <c r="VLS26" s="101"/>
      <c r="VLT26" s="101"/>
      <c r="VLU26" s="101"/>
      <c r="VLV26" s="101"/>
      <c r="VLW26" s="101"/>
      <c r="VLX26" s="101"/>
      <c r="VLY26" s="101"/>
      <c r="VLZ26" s="101"/>
      <c r="VMA26" s="101"/>
      <c r="VMB26" s="101"/>
      <c r="VMC26" s="101"/>
      <c r="VMD26" s="101"/>
      <c r="VME26" s="101"/>
      <c r="VMF26" s="101"/>
      <c r="VMG26" s="101"/>
      <c r="VMH26" s="101"/>
      <c r="VMI26" s="101"/>
      <c r="VMJ26" s="101"/>
      <c r="VMK26" s="101"/>
      <c r="VML26" s="101"/>
      <c r="VMM26" s="101"/>
      <c r="VMN26" s="101"/>
      <c r="VMO26" s="101"/>
      <c r="VMP26" s="101"/>
      <c r="VMQ26" s="101"/>
      <c r="VMR26" s="101"/>
      <c r="VMS26" s="101"/>
      <c r="VMT26" s="101"/>
      <c r="VMU26" s="101"/>
      <c r="VMV26" s="101"/>
      <c r="VMW26" s="101"/>
      <c r="VMX26" s="101"/>
      <c r="VMY26" s="101"/>
      <c r="VMZ26" s="101"/>
      <c r="VNA26" s="101"/>
      <c r="VNB26" s="101"/>
      <c r="VNC26" s="101"/>
      <c r="VND26" s="101"/>
      <c r="VNE26" s="101"/>
      <c r="VNF26" s="101"/>
      <c r="VNG26" s="101"/>
      <c r="VNH26" s="101"/>
      <c r="VNI26" s="101"/>
      <c r="VNJ26" s="101"/>
      <c r="VNK26" s="101"/>
      <c r="VNL26" s="101"/>
      <c r="VNM26" s="101"/>
      <c r="VNN26" s="101"/>
      <c r="VNO26" s="101"/>
      <c r="VNP26" s="101"/>
      <c r="VNQ26" s="101"/>
      <c r="VNR26" s="101"/>
      <c r="VNS26" s="101"/>
      <c r="VNT26" s="101"/>
      <c r="VNU26" s="101"/>
      <c r="VNV26" s="101"/>
      <c r="VNW26" s="101"/>
      <c r="VNX26" s="101"/>
      <c r="VNY26" s="101"/>
      <c r="VNZ26" s="101"/>
      <c r="VOA26" s="101"/>
      <c r="VOB26" s="101"/>
      <c r="VOC26" s="101"/>
      <c r="VOD26" s="101"/>
      <c r="VOE26" s="101"/>
      <c r="VOF26" s="101"/>
      <c r="VOG26" s="101"/>
      <c r="VOH26" s="101"/>
      <c r="VOI26" s="101"/>
      <c r="VOJ26" s="101"/>
      <c r="VOK26" s="101"/>
      <c r="VOL26" s="101"/>
      <c r="VOM26" s="101"/>
      <c r="VON26" s="101"/>
      <c r="VOO26" s="101"/>
      <c r="VOP26" s="101"/>
      <c r="VOQ26" s="101"/>
      <c r="VOR26" s="101"/>
      <c r="VOS26" s="101"/>
      <c r="VOT26" s="101"/>
      <c r="VOU26" s="101"/>
      <c r="VOV26" s="101"/>
      <c r="VOW26" s="101"/>
      <c r="VOX26" s="101"/>
      <c r="VOY26" s="101"/>
      <c r="VOZ26" s="101"/>
      <c r="VPA26" s="101"/>
      <c r="VPB26" s="101"/>
      <c r="VPC26" s="101"/>
      <c r="VPD26" s="101"/>
      <c r="VPE26" s="101"/>
      <c r="VPF26" s="101"/>
      <c r="VPG26" s="101"/>
      <c r="VPH26" s="101"/>
      <c r="VPI26" s="101"/>
      <c r="VPJ26" s="101"/>
      <c r="VPK26" s="101"/>
      <c r="VPL26" s="101"/>
      <c r="VPM26" s="101"/>
      <c r="VPN26" s="101"/>
      <c r="VPO26" s="101"/>
      <c r="VPP26" s="101"/>
      <c r="VPQ26" s="101"/>
      <c r="VPR26" s="101"/>
      <c r="VPS26" s="101"/>
      <c r="VPT26" s="101"/>
      <c r="VPU26" s="101"/>
      <c r="VPV26" s="101"/>
      <c r="VPW26" s="101"/>
      <c r="VPX26" s="101"/>
      <c r="VPY26" s="101"/>
      <c r="VPZ26" s="101"/>
      <c r="VQA26" s="101"/>
      <c r="VQB26" s="101"/>
      <c r="VQC26" s="101"/>
      <c r="VQD26" s="101"/>
      <c r="VQE26" s="101"/>
      <c r="VQF26" s="101"/>
      <c r="VQG26" s="101"/>
      <c r="VQH26" s="101"/>
      <c r="VQI26" s="101"/>
      <c r="VQJ26" s="101"/>
      <c r="VQK26" s="101"/>
      <c r="VQL26" s="101"/>
      <c r="VQM26" s="101"/>
      <c r="VQN26" s="101"/>
      <c r="VQO26" s="101"/>
      <c r="VQP26" s="101"/>
      <c r="VQQ26" s="101"/>
      <c r="VQR26" s="101"/>
      <c r="VQS26" s="101"/>
      <c r="VQT26" s="101"/>
      <c r="VQU26" s="101"/>
      <c r="VQV26" s="101"/>
      <c r="VQW26" s="101"/>
      <c r="VQX26" s="101"/>
      <c r="VQY26" s="101"/>
      <c r="VQZ26" s="101"/>
      <c r="VRA26" s="101"/>
      <c r="VRB26" s="101"/>
      <c r="VRC26" s="101"/>
      <c r="VRD26" s="101"/>
      <c r="VRE26" s="101"/>
      <c r="VRF26" s="101"/>
      <c r="VRG26" s="101"/>
      <c r="VRH26" s="101"/>
      <c r="VRI26" s="101"/>
      <c r="VRJ26" s="101"/>
      <c r="VRK26" s="101"/>
      <c r="VRL26" s="101"/>
      <c r="VRM26" s="101"/>
      <c r="VRN26" s="101"/>
      <c r="VRO26" s="101"/>
      <c r="VRP26" s="101"/>
      <c r="VRQ26" s="101"/>
      <c r="VRR26" s="101"/>
      <c r="VRS26" s="101"/>
      <c r="VRT26" s="101"/>
      <c r="VRU26" s="101"/>
      <c r="VRV26" s="101"/>
      <c r="VRW26" s="101"/>
      <c r="VRX26" s="101"/>
      <c r="VRY26" s="101"/>
      <c r="VRZ26" s="101"/>
      <c r="VSA26" s="101"/>
      <c r="VSB26" s="101"/>
      <c r="VSC26" s="101"/>
      <c r="VSD26" s="101"/>
      <c r="VSE26" s="101"/>
      <c r="VSF26" s="101"/>
      <c r="VSG26" s="101"/>
      <c r="VSH26" s="101"/>
      <c r="VSI26" s="101"/>
      <c r="VSJ26" s="101"/>
      <c r="VSK26" s="101"/>
      <c r="VSL26" s="101"/>
      <c r="VSM26" s="101"/>
      <c r="VSN26" s="101"/>
      <c r="VSO26" s="101"/>
      <c r="VSP26" s="101"/>
      <c r="VSQ26" s="101"/>
      <c r="VSR26" s="101"/>
      <c r="VSS26" s="101"/>
      <c r="VST26" s="101"/>
      <c r="VSU26" s="101"/>
      <c r="VSV26" s="101"/>
      <c r="VSW26" s="101"/>
      <c r="VSX26" s="101"/>
      <c r="VSY26" s="101"/>
      <c r="VSZ26" s="101"/>
      <c r="VTA26" s="101"/>
      <c r="VTB26" s="101"/>
      <c r="VTC26" s="101"/>
      <c r="VTD26" s="101"/>
      <c r="VTE26" s="101"/>
      <c r="VTF26" s="101"/>
      <c r="VTG26" s="101"/>
      <c r="VTH26" s="101"/>
      <c r="VTI26" s="101"/>
      <c r="VTJ26" s="101"/>
      <c r="VTK26" s="101"/>
      <c r="VTL26" s="101"/>
      <c r="VTM26" s="101"/>
      <c r="VTN26" s="101"/>
      <c r="VTO26" s="101"/>
      <c r="VTP26" s="101"/>
      <c r="VTQ26" s="101"/>
      <c r="VTR26" s="101"/>
      <c r="VTS26" s="101"/>
      <c r="VTT26" s="101"/>
      <c r="VTU26" s="101"/>
      <c r="VTV26" s="101"/>
      <c r="VTW26" s="101"/>
      <c r="VTX26" s="101"/>
      <c r="VTY26" s="101"/>
      <c r="VTZ26" s="101"/>
      <c r="VUA26" s="101"/>
      <c r="VUB26" s="101"/>
      <c r="VUC26" s="101"/>
      <c r="VUD26" s="101"/>
      <c r="VUE26" s="101"/>
      <c r="VUF26" s="101"/>
      <c r="VUG26" s="101"/>
      <c r="VUH26" s="101"/>
      <c r="VUI26" s="101"/>
      <c r="VUJ26" s="101"/>
      <c r="VUK26" s="101"/>
      <c r="VUL26" s="101"/>
      <c r="VUM26" s="101"/>
      <c r="VUN26" s="101"/>
      <c r="VUO26" s="101"/>
      <c r="VUP26" s="101"/>
      <c r="VUQ26" s="101"/>
      <c r="VUR26" s="101"/>
      <c r="VUS26" s="101"/>
      <c r="VUT26" s="101"/>
      <c r="VUU26" s="101"/>
      <c r="VUV26" s="101"/>
      <c r="VUW26" s="101"/>
      <c r="VUX26" s="101"/>
      <c r="VUY26" s="101"/>
      <c r="VUZ26" s="101"/>
      <c r="VVA26" s="101"/>
      <c r="VVB26" s="101"/>
      <c r="VVC26" s="101"/>
      <c r="VVD26" s="101"/>
      <c r="VVE26" s="101"/>
      <c r="VVF26" s="101"/>
      <c r="VVG26" s="101"/>
      <c r="VVH26" s="101"/>
      <c r="VVI26" s="101"/>
      <c r="VVJ26" s="101"/>
      <c r="VVK26" s="101"/>
      <c r="VVL26" s="101"/>
      <c r="VVM26" s="101"/>
      <c r="VVN26" s="101"/>
      <c r="VVO26" s="101"/>
      <c r="VVP26" s="101"/>
      <c r="VVQ26" s="101"/>
      <c r="VVR26" s="101"/>
      <c r="VVS26" s="101"/>
      <c r="VVT26" s="101"/>
      <c r="VVU26" s="101"/>
      <c r="VVV26" s="101"/>
      <c r="VVW26" s="101"/>
      <c r="VVX26" s="101"/>
      <c r="VVY26" s="101"/>
      <c r="VVZ26" s="101"/>
      <c r="VWA26" s="101"/>
      <c r="VWB26" s="101"/>
      <c r="VWC26" s="101"/>
      <c r="VWD26" s="101"/>
      <c r="VWE26" s="101"/>
      <c r="VWF26" s="101"/>
      <c r="VWG26" s="101"/>
      <c r="VWH26" s="101"/>
      <c r="VWI26" s="101"/>
      <c r="VWJ26" s="101"/>
      <c r="VWK26" s="101"/>
      <c r="VWL26" s="101"/>
      <c r="VWM26" s="101"/>
      <c r="VWN26" s="101"/>
      <c r="VWO26" s="101"/>
      <c r="VWP26" s="101"/>
      <c r="VWQ26" s="101"/>
      <c r="VWR26" s="101"/>
      <c r="VWS26" s="101"/>
      <c r="VWT26" s="101"/>
      <c r="VWU26" s="101"/>
      <c r="VWV26" s="101"/>
      <c r="VWW26" s="101"/>
      <c r="VWX26" s="101"/>
      <c r="VWY26" s="101"/>
      <c r="VWZ26" s="101"/>
      <c r="VXA26" s="101"/>
      <c r="VXB26" s="101"/>
      <c r="VXC26" s="101"/>
      <c r="VXD26" s="101"/>
      <c r="VXE26" s="101"/>
      <c r="VXF26" s="101"/>
      <c r="VXG26" s="101"/>
      <c r="VXH26" s="101"/>
      <c r="VXI26" s="101"/>
      <c r="VXJ26" s="101"/>
      <c r="VXK26" s="101"/>
      <c r="VXL26" s="101"/>
      <c r="VXM26" s="101"/>
      <c r="VXN26" s="101"/>
      <c r="VXO26" s="101"/>
      <c r="VXP26" s="101"/>
      <c r="VXQ26" s="101"/>
      <c r="VXR26" s="101"/>
      <c r="VXS26" s="101"/>
      <c r="VXT26" s="101"/>
      <c r="VXU26" s="101"/>
      <c r="VXV26" s="101"/>
      <c r="VXW26" s="101"/>
      <c r="VXX26" s="101"/>
      <c r="VXY26" s="101"/>
      <c r="VXZ26" s="101"/>
      <c r="VYA26" s="101"/>
      <c r="VYB26" s="101"/>
      <c r="VYC26" s="101"/>
      <c r="VYD26" s="101"/>
      <c r="VYE26" s="101"/>
      <c r="VYF26" s="101"/>
      <c r="VYG26" s="101"/>
      <c r="VYH26" s="101"/>
      <c r="VYI26" s="101"/>
      <c r="VYJ26" s="101"/>
      <c r="VYK26" s="101"/>
      <c r="VYL26" s="101"/>
      <c r="VYM26" s="101"/>
      <c r="VYN26" s="101"/>
      <c r="VYO26" s="101"/>
      <c r="VYP26" s="101"/>
      <c r="VYQ26" s="101"/>
      <c r="VYR26" s="101"/>
      <c r="VYS26" s="101"/>
      <c r="VYT26" s="101"/>
      <c r="VYU26" s="101"/>
      <c r="VYV26" s="101"/>
      <c r="VYW26" s="101"/>
      <c r="VYX26" s="101"/>
      <c r="VYY26" s="101"/>
      <c r="VYZ26" s="101"/>
      <c r="VZA26" s="101"/>
      <c r="VZB26" s="101"/>
      <c r="VZC26" s="101"/>
      <c r="VZD26" s="101"/>
      <c r="VZE26" s="101"/>
      <c r="VZF26" s="101"/>
      <c r="VZG26" s="101"/>
      <c r="VZH26" s="101"/>
      <c r="VZI26" s="101"/>
      <c r="VZJ26" s="101"/>
      <c r="VZK26" s="101"/>
      <c r="VZL26" s="101"/>
      <c r="VZM26" s="101"/>
      <c r="VZN26" s="101"/>
      <c r="VZO26" s="101"/>
      <c r="VZP26" s="101"/>
      <c r="VZQ26" s="101"/>
      <c r="VZR26" s="101"/>
      <c r="VZS26" s="101"/>
      <c r="VZT26" s="101"/>
      <c r="VZU26" s="101"/>
      <c r="VZV26" s="101"/>
      <c r="VZW26" s="101"/>
      <c r="VZX26" s="101"/>
      <c r="VZY26" s="101"/>
      <c r="VZZ26" s="101"/>
      <c r="WAA26" s="101"/>
      <c r="WAB26" s="101"/>
      <c r="WAC26" s="101"/>
      <c r="WAD26" s="101"/>
      <c r="WAE26" s="101"/>
      <c r="WAF26" s="101"/>
      <c r="WAG26" s="101"/>
      <c r="WAH26" s="101"/>
      <c r="WAI26" s="101"/>
      <c r="WAJ26" s="101"/>
      <c r="WAK26" s="101"/>
      <c r="WAL26" s="101"/>
      <c r="WAM26" s="101"/>
      <c r="WAN26" s="101"/>
      <c r="WAO26" s="101"/>
      <c r="WAP26" s="101"/>
      <c r="WAQ26" s="101"/>
      <c r="WAR26" s="101"/>
      <c r="WAS26" s="101"/>
      <c r="WAT26" s="101"/>
      <c r="WAU26" s="101"/>
      <c r="WAV26" s="101"/>
      <c r="WAW26" s="101"/>
      <c r="WAX26" s="101"/>
      <c r="WAY26" s="101"/>
      <c r="WAZ26" s="101"/>
      <c r="WBA26" s="101"/>
      <c r="WBB26" s="101"/>
      <c r="WBC26" s="101"/>
      <c r="WBD26" s="101"/>
      <c r="WBE26" s="101"/>
      <c r="WBF26" s="101"/>
      <c r="WBG26" s="101"/>
      <c r="WBH26" s="101"/>
      <c r="WBI26" s="101"/>
      <c r="WBJ26" s="101"/>
      <c r="WBK26" s="101"/>
      <c r="WBL26" s="101"/>
      <c r="WBM26" s="101"/>
      <c r="WBN26" s="101"/>
      <c r="WBO26" s="101"/>
      <c r="WBP26" s="101"/>
      <c r="WBQ26" s="101"/>
      <c r="WBR26" s="101"/>
      <c r="WBS26" s="101"/>
      <c r="WBT26" s="101"/>
      <c r="WBU26" s="101"/>
      <c r="WBV26" s="101"/>
      <c r="WBW26" s="101"/>
      <c r="WBX26" s="101"/>
      <c r="WBY26" s="101"/>
      <c r="WBZ26" s="101"/>
      <c r="WCA26" s="101"/>
      <c r="WCB26" s="101"/>
      <c r="WCC26" s="101"/>
      <c r="WCD26" s="101"/>
      <c r="WCE26" s="101"/>
      <c r="WCF26" s="101"/>
      <c r="WCG26" s="101"/>
      <c r="WCH26" s="101"/>
      <c r="WCI26" s="101"/>
      <c r="WCJ26" s="101"/>
      <c r="WCK26" s="101"/>
      <c r="WCL26" s="101"/>
      <c r="WCM26" s="101"/>
      <c r="WCN26" s="101"/>
      <c r="WCO26" s="101"/>
      <c r="WCP26" s="101"/>
      <c r="WCQ26" s="101"/>
      <c r="WCR26" s="101"/>
      <c r="WCS26" s="101"/>
      <c r="WCT26" s="101"/>
      <c r="WCU26" s="101"/>
      <c r="WCV26" s="101"/>
      <c r="WCW26" s="101"/>
      <c r="WCX26" s="101"/>
      <c r="WCY26" s="101"/>
      <c r="WCZ26" s="101"/>
      <c r="WDA26" s="101"/>
      <c r="WDB26" s="101"/>
      <c r="WDC26" s="101"/>
      <c r="WDD26" s="101"/>
      <c r="WDE26" s="101"/>
      <c r="WDF26" s="101"/>
      <c r="WDG26" s="101"/>
      <c r="WDH26" s="101"/>
      <c r="WDI26" s="101"/>
      <c r="WDJ26" s="101"/>
      <c r="WDK26" s="101"/>
      <c r="WDL26" s="101"/>
      <c r="WDM26" s="101"/>
      <c r="WDN26" s="101"/>
      <c r="WDO26" s="101"/>
      <c r="WDP26" s="101"/>
      <c r="WDQ26" s="101"/>
      <c r="WDR26" s="101"/>
      <c r="WDS26" s="101"/>
      <c r="WDT26" s="101"/>
      <c r="WDU26" s="101"/>
      <c r="WDV26" s="101"/>
      <c r="WDW26" s="101"/>
      <c r="WDX26" s="101"/>
      <c r="WDY26" s="101"/>
      <c r="WDZ26" s="101"/>
      <c r="WEA26" s="101"/>
      <c r="WEB26" s="101"/>
      <c r="WEC26" s="101"/>
      <c r="WED26" s="101"/>
      <c r="WEE26" s="101"/>
      <c r="WEF26" s="101"/>
      <c r="WEG26" s="101"/>
      <c r="WEH26" s="101"/>
      <c r="WEI26" s="101"/>
      <c r="WEJ26" s="101"/>
      <c r="WEK26" s="101"/>
      <c r="WEL26" s="101"/>
      <c r="WEM26" s="101"/>
      <c r="WEN26" s="101"/>
      <c r="WEO26" s="101"/>
      <c r="WEP26" s="101"/>
      <c r="WEQ26" s="101"/>
      <c r="WER26" s="101"/>
      <c r="WES26" s="101"/>
      <c r="WET26" s="101"/>
      <c r="WEU26" s="101"/>
      <c r="WEV26" s="101"/>
      <c r="WEW26" s="101"/>
      <c r="WEX26" s="101"/>
      <c r="WEY26" s="101"/>
      <c r="WEZ26" s="101"/>
      <c r="WFA26" s="101"/>
      <c r="WFB26" s="101"/>
      <c r="WFC26" s="101"/>
      <c r="WFD26" s="101"/>
      <c r="WFE26" s="101"/>
      <c r="WFF26" s="101"/>
      <c r="WFG26" s="101"/>
      <c r="WFH26" s="101"/>
      <c r="WFI26" s="101"/>
      <c r="WFJ26" s="101"/>
      <c r="WFK26" s="101"/>
      <c r="WFL26" s="101"/>
      <c r="WFM26" s="101"/>
      <c r="WFN26" s="101"/>
      <c r="WFO26" s="101"/>
      <c r="WFP26" s="101"/>
      <c r="WFQ26" s="101"/>
      <c r="WFR26" s="101"/>
      <c r="WFS26" s="101"/>
      <c r="WFT26" s="101"/>
      <c r="WFU26" s="101"/>
      <c r="WFV26" s="101"/>
      <c r="WFW26" s="101"/>
      <c r="WFX26" s="101"/>
      <c r="WFY26" s="101"/>
      <c r="WFZ26" s="101"/>
      <c r="WGA26" s="101"/>
      <c r="WGB26" s="101"/>
      <c r="WGC26" s="101"/>
      <c r="WGD26" s="101"/>
      <c r="WGE26" s="101"/>
      <c r="WGF26" s="101"/>
      <c r="WGG26" s="101"/>
      <c r="WGH26" s="101"/>
      <c r="WGI26" s="101"/>
      <c r="WGJ26" s="101"/>
      <c r="WGK26" s="101"/>
      <c r="WGL26" s="101"/>
      <c r="WGM26" s="101"/>
      <c r="WGN26" s="101"/>
      <c r="WGO26" s="101"/>
      <c r="WGP26" s="101"/>
      <c r="WGQ26" s="101"/>
      <c r="WGR26" s="101"/>
      <c r="WGS26" s="101"/>
      <c r="WGT26" s="101"/>
      <c r="WGU26" s="101"/>
      <c r="WGV26" s="101"/>
      <c r="WGW26" s="101"/>
      <c r="WGX26" s="101"/>
      <c r="WGY26" s="101"/>
      <c r="WGZ26" s="101"/>
      <c r="WHA26" s="101"/>
      <c r="WHB26" s="101"/>
      <c r="WHC26" s="101"/>
      <c r="WHD26" s="101"/>
      <c r="WHE26" s="101"/>
      <c r="WHF26" s="101"/>
      <c r="WHG26" s="101"/>
      <c r="WHH26" s="101"/>
      <c r="WHI26" s="101"/>
      <c r="WHJ26" s="101"/>
      <c r="WHK26" s="101"/>
      <c r="WHL26" s="101"/>
      <c r="WHM26" s="101"/>
      <c r="WHN26" s="101"/>
      <c r="WHO26" s="101"/>
      <c r="WHP26" s="101"/>
      <c r="WHQ26" s="101"/>
      <c r="WHR26" s="101"/>
      <c r="WHS26" s="101"/>
      <c r="WHT26" s="101"/>
      <c r="WHU26" s="101"/>
      <c r="WHV26" s="101"/>
      <c r="WHW26" s="101"/>
      <c r="WHX26" s="101"/>
      <c r="WHY26" s="101"/>
      <c r="WHZ26" s="101"/>
      <c r="WIA26" s="101"/>
      <c r="WIB26" s="101"/>
      <c r="WIC26" s="101"/>
      <c r="WID26" s="101"/>
      <c r="WIE26" s="101"/>
      <c r="WIF26" s="101"/>
      <c r="WIG26" s="101"/>
      <c r="WIH26" s="101"/>
      <c r="WII26" s="101"/>
      <c r="WIJ26" s="101"/>
      <c r="WIK26" s="101"/>
      <c r="WIL26" s="101"/>
      <c r="WIM26" s="101"/>
      <c r="WIN26" s="101"/>
      <c r="WIO26" s="101"/>
      <c r="WIP26" s="101"/>
      <c r="WIQ26" s="101"/>
      <c r="WIR26" s="101"/>
      <c r="WIS26" s="101"/>
      <c r="WIT26" s="101"/>
      <c r="WIU26" s="101"/>
      <c r="WIV26" s="101"/>
      <c r="WIW26" s="101"/>
      <c r="WIX26" s="101"/>
      <c r="WIY26" s="101"/>
      <c r="WIZ26" s="101"/>
      <c r="WJA26" s="101"/>
      <c r="WJB26" s="101"/>
      <c r="WJC26" s="101"/>
      <c r="WJD26" s="101"/>
      <c r="WJE26" s="101"/>
      <c r="WJF26" s="101"/>
      <c r="WJG26" s="101"/>
      <c r="WJH26" s="101"/>
      <c r="WJI26" s="101"/>
      <c r="WJJ26" s="101"/>
      <c r="WJK26" s="101"/>
      <c r="WJL26" s="101"/>
      <c r="WJM26" s="101"/>
      <c r="WJN26" s="101"/>
      <c r="WJO26" s="101"/>
      <c r="WJP26" s="101"/>
      <c r="WJQ26" s="101"/>
      <c r="WJR26" s="101"/>
      <c r="WJS26" s="101"/>
      <c r="WJT26" s="101"/>
      <c r="WJU26" s="101"/>
      <c r="WJV26" s="101"/>
      <c r="WJW26" s="101"/>
      <c r="WJX26" s="101"/>
      <c r="WJY26" s="101"/>
      <c r="WJZ26" s="101"/>
      <c r="WKA26" s="101"/>
      <c r="WKB26" s="101"/>
      <c r="WKC26" s="101"/>
      <c r="WKD26" s="101"/>
      <c r="WKE26" s="101"/>
      <c r="WKF26" s="101"/>
      <c r="WKG26" s="101"/>
      <c r="WKH26" s="101"/>
      <c r="WKI26" s="101"/>
      <c r="WKJ26" s="101"/>
      <c r="WKK26" s="101"/>
      <c r="WKL26" s="101"/>
      <c r="WKM26" s="101"/>
      <c r="WKN26" s="101"/>
      <c r="WKO26" s="101"/>
      <c r="WKP26" s="101"/>
      <c r="WKQ26" s="101"/>
      <c r="WKR26" s="101"/>
      <c r="WKS26" s="101"/>
      <c r="WKT26" s="101"/>
      <c r="WKU26" s="101"/>
      <c r="WKV26" s="101"/>
      <c r="WKW26" s="101"/>
      <c r="WKX26" s="101"/>
      <c r="WKY26" s="101"/>
      <c r="WKZ26" s="101"/>
      <c r="WLA26" s="101"/>
      <c r="WLB26" s="101"/>
      <c r="WLC26" s="101"/>
      <c r="WLD26" s="101"/>
      <c r="WLE26" s="101"/>
      <c r="WLF26" s="101"/>
      <c r="WLG26" s="101"/>
      <c r="WLH26" s="101"/>
      <c r="WLI26" s="101"/>
      <c r="WLJ26" s="101"/>
      <c r="WLK26" s="101"/>
      <c r="WLL26" s="101"/>
      <c r="WLM26" s="101"/>
      <c r="WLN26" s="101"/>
      <c r="WLO26" s="101"/>
      <c r="WLP26" s="101"/>
      <c r="WLQ26" s="101"/>
      <c r="WLR26" s="101"/>
      <c r="WLS26" s="101"/>
      <c r="WLT26" s="101"/>
      <c r="WLU26" s="101"/>
      <c r="WLV26" s="101"/>
      <c r="WLW26" s="101"/>
      <c r="WLX26" s="101"/>
      <c r="WLY26" s="101"/>
      <c r="WLZ26" s="101"/>
      <c r="WMA26" s="101"/>
      <c r="WMB26" s="101"/>
      <c r="WMC26" s="101"/>
      <c r="WMD26" s="101"/>
      <c r="WME26" s="101"/>
      <c r="WMF26" s="101"/>
      <c r="WMG26" s="101"/>
      <c r="WMH26" s="101"/>
      <c r="WMI26" s="101"/>
      <c r="WMJ26" s="101"/>
      <c r="WMK26" s="101"/>
      <c r="WML26" s="101"/>
      <c r="WMM26" s="101"/>
      <c r="WMN26" s="101"/>
      <c r="WMO26" s="101"/>
      <c r="WMP26" s="101"/>
      <c r="WMQ26" s="101"/>
      <c r="WMR26" s="101"/>
      <c r="WMS26" s="101"/>
      <c r="WMT26" s="101"/>
      <c r="WMU26" s="101"/>
      <c r="WMV26" s="101"/>
      <c r="WMW26" s="101"/>
      <c r="WMX26" s="101"/>
      <c r="WMY26" s="101"/>
      <c r="WMZ26" s="101"/>
      <c r="WNA26" s="101"/>
      <c r="WNB26" s="101"/>
      <c r="WNC26" s="101"/>
      <c r="WND26" s="101"/>
      <c r="WNE26" s="101"/>
      <c r="WNF26" s="101"/>
      <c r="WNG26" s="101"/>
      <c r="WNH26" s="101"/>
      <c r="WNI26" s="101"/>
      <c r="WNJ26" s="101"/>
      <c r="WNK26" s="101"/>
      <c r="WNL26" s="101"/>
      <c r="WNM26" s="101"/>
      <c r="WNN26" s="101"/>
      <c r="WNO26" s="101"/>
      <c r="WNP26" s="101"/>
      <c r="WNQ26" s="101"/>
      <c r="WNR26" s="101"/>
      <c r="WNS26" s="101"/>
      <c r="WNT26" s="101"/>
      <c r="WNU26" s="101"/>
      <c r="WNV26" s="101"/>
      <c r="WNW26" s="101"/>
      <c r="WNX26" s="101"/>
      <c r="WNY26" s="101"/>
      <c r="WNZ26" s="101"/>
      <c r="WOA26" s="101"/>
      <c r="WOB26" s="101"/>
      <c r="WOC26" s="101"/>
      <c r="WOD26" s="101"/>
      <c r="WOE26" s="101"/>
      <c r="WOF26" s="101"/>
      <c r="WOG26" s="101"/>
      <c r="WOH26" s="101"/>
      <c r="WOI26" s="101"/>
      <c r="WOJ26" s="101"/>
      <c r="WOK26" s="101"/>
      <c r="WOL26" s="101"/>
      <c r="WOM26" s="101"/>
      <c r="WON26" s="101"/>
      <c r="WOO26" s="101"/>
      <c r="WOP26" s="101"/>
      <c r="WOQ26" s="101"/>
      <c r="WOR26" s="101"/>
      <c r="WOS26" s="101"/>
      <c r="WOT26" s="101"/>
      <c r="WOU26" s="101"/>
      <c r="WOV26" s="101"/>
      <c r="WOW26" s="101"/>
      <c r="WOX26" s="101"/>
      <c r="WOY26" s="101"/>
      <c r="WOZ26" s="101"/>
      <c r="WPA26" s="101"/>
      <c r="WPB26" s="101"/>
      <c r="WPC26" s="101"/>
      <c r="WPD26" s="101"/>
      <c r="WPE26" s="101"/>
      <c r="WPF26" s="101"/>
      <c r="WPG26" s="101"/>
      <c r="WPH26" s="101"/>
      <c r="WPI26" s="101"/>
      <c r="WPJ26" s="101"/>
      <c r="WPK26" s="101"/>
      <c r="WPL26" s="101"/>
      <c r="WPM26" s="101"/>
      <c r="WPN26" s="101"/>
      <c r="WPO26" s="101"/>
      <c r="WPP26" s="101"/>
      <c r="WPQ26" s="101"/>
      <c r="WPR26" s="101"/>
      <c r="WPS26" s="101"/>
      <c r="WPT26" s="101"/>
      <c r="WPU26" s="101"/>
      <c r="WPV26" s="101"/>
      <c r="WPW26" s="101"/>
      <c r="WPX26" s="101"/>
      <c r="WPY26" s="101"/>
      <c r="WPZ26" s="101"/>
      <c r="WQA26" s="101"/>
      <c r="WQB26" s="101"/>
      <c r="WQC26" s="101"/>
      <c r="WQD26" s="101"/>
      <c r="WQE26" s="101"/>
      <c r="WQF26" s="101"/>
      <c r="WQG26" s="101"/>
      <c r="WQH26" s="101"/>
      <c r="WQI26" s="101"/>
      <c r="WQJ26" s="101"/>
      <c r="WQK26" s="101"/>
      <c r="WQL26" s="101"/>
      <c r="WQM26" s="101"/>
      <c r="WQN26" s="101"/>
      <c r="WQO26" s="101"/>
      <c r="WQP26" s="101"/>
      <c r="WQQ26" s="101"/>
      <c r="WQR26" s="101"/>
      <c r="WQS26" s="101"/>
      <c r="WQT26" s="101"/>
      <c r="WQU26" s="101"/>
      <c r="WQV26" s="101"/>
      <c r="WQW26" s="101"/>
      <c r="WQX26" s="101"/>
      <c r="WQY26" s="101"/>
      <c r="WQZ26" s="101"/>
      <c r="WRA26" s="101"/>
      <c r="WRB26" s="101"/>
      <c r="WRC26" s="101"/>
      <c r="WRD26" s="101"/>
      <c r="WRE26" s="101"/>
      <c r="WRF26" s="101"/>
      <c r="WRG26" s="101"/>
      <c r="WRH26" s="101"/>
      <c r="WRI26" s="101"/>
      <c r="WRJ26" s="101"/>
      <c r="WRK26" s="101"/>
      <c r="WRL26" s="101"/>
      <c r="WRM26" s="101"/>
      <c r="WRN26" s="101"/>
      <c r="WRO26" s="101"/>
      <c r="WRP26" s="101"/>
      <c r="WRQ26" s="101"/>
      <c r="WRR26" s="101"/>
      <c r="WRS26" s="101"/>
      <c r="WRT26" s="101"/>
      <c r="WRU26" s="101"/>
      <c r="WRV26" s="101"/>
      <c r="WRW26" s="101"/>
      <c r="WRX26" s="101"/>
      <c r="WRY26" s="101"/>
      <c r="WRZ26" s="101"/>
      <c r="WSA26" s="101"/>
      <c r="WSB26" s="101"/>
      <c r="WSC26" s="101"/>
      <c r="WSD26" s="101"/>
      <c r="WSE26" s="101"/>
      <c r="WSF26" s="101"/>
      <c r="WSG26" s="101"/>
      <c r="WSH26" s="101"/>
      <c r="WSI26" s="101"/>
      <c r="WSJ26" s="101"/>
      <c r="WSK26" s="101"/>
      <c r="WSL26" s="101"/>
      <c r="WSM26" s="101"/>
      <c r="WSN26" s="101"/>
      <c r="WSO26" s="101"/>
      <c r="WSP26" s="101"/>
      <c r="WSQ26" s="101"/>
      <c r="WSR26" s="101"/>
      <c r="WSS26" s="101"/>
      <c r="WST26" s="101"/>
      <c r="WSU26" s="101"/>
      <c r="WSV26" s="101"/>
      <c r="WSW26" s="101"/>
      <c r="WSX26" s="101"/>
      <c r="WSY26" s="101"/>
      <c r="WSZ26" s="101"/>
      <c r="WTA26" s="101"/>
      <c r="WTB26" s="101"/>
      <c r="WTC26" s="101"/>
      <c r="WTD26" s="101"/>
      <c r="WTE26" s="101"/>
      <c r="WTF26" s="101"/>
      <c r="WTG26" s="101"/>
      <c r="WTH26" s="101"/>
      <c r="WTI26" s="101"/>
      <c r="WTJ26" s="101"/>
      <c r="WTK26" s="101"/>
      <c r="WTL26" s="101"/>
      <c r="WTM26" s="101"/>
      <c r="WTN26" s="101"/>
      <c r="WTO26" s="101"/>
      <c r="WTP26" s="101"/>
      <c r="WTQ26" s="101"/>
      <c r="WTR26" s="101"/>
      <c r="WTS26" s="101"/>
      <c r="WTT26" s="101"/>
      <c r="WTU26" s="101"/>
      <c r="WTV26" s="101"/>
      <c r="WTW26" s="101"/>
      <c r="WTX26" s="101"/>
      <c r="WTY26" s="101"/>
      <c r="WTZ26" s="101"/>
      <c r="WUA26" s="101"/>
      <c r="WUB26" s="101"/>
      <c r="WUC26" s="101"/>
      <c r="WUD26" s="101"/>
      <c r="WUE26" s="101"/>
      <c r="WUF26" s="101"/>
      <c r="WUG26" s="101"/>
      <c r="WUH26" s="101"/>
      <c r="WUI26" s="101"/>
      <c r="WUJ26" s="101"/>
      <c r="WUK26" s="101"/>
      <c r="WUL26" s="101"/>
      <c r="WUM26" s="101"/>
      <c r="WUN26" s="101"/>
      <c r="WUO26" s="101"/>
      <c r="WUP26" s="101"/>
      <c r="WUQ26" s="101"/>
      <c r="WUR26" s="101"/>
      <c r="WUS26" s="101"/>
      <c r="WUT26" s="101"/>
      <c r="WUU26" s="101"/>
      <c r="WUV26" s="101"/>
      <c r="WUW26" s="101"/>
      <c r="WUX26" s="101"/>
      <c r="WUY26" s="101"/>
      <c r="WUZ26" s="101"/>
      <c r="WVA26" s="101"/>
      <c r="WVB26" s="101"/>
      <c r="WVC26" s="101"/>
      <c r="WVD26" s="101"/>
      <c r="WVE26" s="101"/>
      <c r="WVF26" s="101"/>
      <c r="WVG26" s="101"/>
      <c r="WVH26" s="101"/>
      <c r="WVI26" s="101"/>
      <c r="WVJ26" s="101"/>
      <c r="WVK26" s="101"/>
      <c r="WVL26" s="101"/>
      <c r="WVM26" s="101"/>
      <c r="WVN26" s="101"/>
      <c r="WVO26" s="101"/>
      <c r="WVP26" s="101"/>
    </row>
    <row r="27" spans="1:16136" s="98" customFormat="1">
      <c r="A27" s="97"/>
      <c r="B27" s="164" t="s">
        <v>53</v>
      </c>
      <c r="C27" s="100" t="s">
        <v>54</v>
      </c>
      <c r="D27" s="100" t="s">
        <v>54</v>
      </c>
      <c r="E27" s="100" t="s">
        <v>54</v>
      </c>
      <c r="F27" s="100" t="s">
        <v>54</v>
      </c>
      <c r="G27" s="100" t="s">
        <v>54</v>
      </c>
      <c r="H27" s="100" t="s">
        <v>54</v>
      </c>
      <c r="I27" s="100" t="s">
        <v>54</v>
      </c>
    </row>
    <row r="28" spans="1:16136" s="98" customFormat="1">
      <c r="A28" s="97"/>
      <c r="B28" s="164" t="s">
        <v>55</v>
      </c>
      <c r="C28" s="103">
        <v>5.7777777777777786</v>
      </c>
      <c r="D28" s="103">
        <v>6.5</v>
      </c>
      <c r="E28" s="103">
        <v>6</v>
      </c>
      <c r="F28" s="103">
        <v>6</v>
      </c>
      <c r="G28" s="103">
        <v>6</v>
      </c>
      <c r="H28" s="103">
        <v>6</v>
      </c>
      <c r="I28" s="103">
        <v>6</v>
      </c>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c r="EO28" s="101"/>
      <c r="EP28" s="101"/>
      <c r="EQ28" s="101"/>
      <c r="ER28" s="101"/>
      <c r="ES28" s="101"/>
      <c r="ET28" s="101"/>
      <c r="EU28" s="101"/>
      <c r="EV28" s="101"/>
      <c r="EW28" s="101"/>
      <c r="EX28" s="101"/>
      <c r="EY28" s="101"/>
      <c r="EZ28" s="101"/>
      <c r="FA28" s="101"/>
      <c r="FB28" s="101"/>
      <c r="FC28" s="101"/>
      <c r="FD28" s="101"/>
      <c r="FE28" s="101"/>
      <c r="FF28" s="101"/>
      <c r="FG28" s="101"/>
      <c r="FH28" s="101"/>
      <c r="FI28" s="101"/>
      <c r="FJ28" s="101"/>
      <c r="FK28" s="101"/>
      <c r="FL28" s="101"/>
      <c r="FM28" s="101"/>
      <c r="FN28" s="101"/>
      <c r="FO28" s="101"/>
      <c r="FP28" s="101"/>
      <c r="FQ28" s="101"/>
      <c r="FR28" s="101"/>
      <c r="FS28" s="101"/>
      <c r="FT28" s="101"/>
      <c r="FU28" s="101"/>
      <c r="FV28" s="101"/>
      <c r="FW28" s="101"/>
      <c r="FX28" s="101"/>
      <c r="FY28" s="101"/>
      <c r="FZ28" s="101"/>
      <c r="GA28" s="101"/>
      <c r="GB28" s="101"/>
      <c r="GC28" s="101"/>
      <c r="GD28" s="101"/>
      <c r="GE28" s="101"/>
      <c r="GF28" s="101"/>
      <c r="GG28" s="101"/>
      <c r="GH28" s="101"/>
      <c r="GI28" s="101"/>
      <c r="GJ28" s="101"/>
      <c r="GK28" s="101"/>
      <c r="GL28" s="101"/>
      <c r="GM28" s="101"/>
      <c r="GN28" s="101"/>
      <c r="GO28" s="101"/>
      <c r="GP28" s="101"/>
      <c r="GQ28" s="101"/>
      <c r="GR28" s="101"/>
      <c r="GS28" s="101"/>
      <c r="GT28" s="101"/>
      <c r="GU28" s="101"/>
      <c r="GV28" s="101"/>
      <c r="GW28" s="101"/>
      <c r="GX28" s="101"/>
      <c r="GY28" s="101"/>
      <c r="GZ28" s="101"/>
      <c r="HA28" s="101"/>
      <c r="HB28" s="101"/>
      <c r="HC28" s="101"/>
      <c r="HD28" s="101"/>
      <c r="HE28" s="101"/>
      <c r="HF28" s="101"/>
      <c r="HG28" s="101"/>
      <c r="HH28" s="101"/>
      <c r="HI28" s="101"/>
      <c r="HJ28" s="101"/>
      <c r="HK28" s="101"/>
      <c r="HL28" s="101"/>
      <c r="HM28" s="101"/>
      <c r="HN28" s="101"/>
      <c r="HO28" s="101"/>
      <c r="HP28" s="101"/>
      <c r="HQ28" s="101"/>
      <c r="HR28" s="101"/>
      <c r="HS28" s="101"/>
      <c r="HT28" s="101"/>
      <c r="HU28" s="101"/>
      <c r="HV28" s="101"/>
      <c r="HW28" s="101"/>
      <c r="HX28" s="101"/>
      <c r="HY28" s="101"/>
      <c r="HZ28" s="101"/>
      <c r="IA28" s="101"/>
      <c r="IB28" s="101"/>
      <c r="IC28" s="101"/>
      <c r="ID28" s="101"/>
      <c r="IE28" s="101"/>
      <c r="IF28" s="101"/>
      <c r="IG28" s="101"/>
      <c r="IH28" s="101"/>
      <c r="II28" s="101"/>
      <c r="IJ28" s="101"/>
      <c r="IK28" s="101"/>
      <c r="IL28" s="101"/>
      <c r="IM28" s="101"/>
      <c r="IN28" s="101"/>
      <c r="IO28" s="101"/>
      <c r="IP28" s="101"/>
      <c r="IQ28" s="101"/>
      <c r="IR28" s="101"/>
      <c r="IS28" s="101"/>
      <c r="IT28" s="101"/>
      <c r="IU28" s="101"/>
      <c r="IV28" s="101"/>
      <c r="IW28" s="101"/>
      <c r="IX28" s="101"/>
      <c r="IY28" s="101"/>
      <c r="IZ28" s="101"/>
      <c r="JA28" s="101"/>
      <c r="JB28" s="101"/>
      <c r="JC28" s="101"/>
      <c r="JD28" s="101"/>
      <c r="JE28" s="101"/>
      <c r="JF28" s="101"/>
      <c r="JG28" s="101"/>
      <c r="JH28" s="101"/>
      <c r="JI28" s="101"/>
      <c r="JJ28" s="101"/>
      <c r="JK28" s="101"/>
      <c r="JL28" s="101"/>
      <c r="JM28" s="101"/>
      <c r="JN28" s="101"/>
      <c r="JO28" s="101"/>
      <c r="JP28" s="101"/>
      <c r="JQ28" s="101"/>
      <c r="JR28" s="101"/>
      <c r="JS28" s="101"/>
      <c r="JT28" s="101"/>
      <c r="JU28" s="101"/>
      <c r="JV28" s="101"/>
      <c r="JW28" s="101"/>
      <c r="JX28" s="101"/>
      <c r="JY28" s="101"/>
      <c r="JZ28" s="101"/>
      <c r="KA28" s="101"/>
      <c r="KB28" s="101"/>
      <c r="KC28" s="101"/>
      <c r="KD28" s="101"/>
      <c r="KE28" s="101"/>
      <c r="KF28" s="101"/>
      <c r="KG28" s="101"/>
      <c r="KH28" s="101"/>
      <c r="KI28" s="101"/>
      <c r="KJ28" s="101"/>
      <c r="KK28" s="101"/>
      <c r="KL28" s="101"/>
      <c r="KM28" s="101"/>
      <c r="KN28" s="101"/>
      <c r="KO28" s="101"/>
      <c r="KP28" s="101"/>
      <c r="KQ28" s="101"/>
      <c r="KR28" s="101"/>
      <c r="KS28" s="101"/>
      <c r="KT28" s="101"/>
      <c r="KU28" s="101"/>
      <c r="KV28" s="101"/>
      <c r="KW28" s="101"/>
      <c r="KX28" s="101"/>
      <c r="KY28" s="101"/>
      <c r="KZ28" s="101"/>
      <c r="LA28" s="101"/>
      <c r="LB28" s="101"/>
      <c r="LC28" s="101"/>
      <c r="LD28" s="101"/>
      <c r="LE28" s="101"/>
      <c r="LF28" s="101"/>
      <c r="LG28" s="101"/>
      <c r="LH28" s="101"/>
      <c r="LI28" s="101"/>
      <c r="LJ28" s="101"/>
      <c r="LK28" s="101"/>
      <c r="LL28" s="101"/>
      <c r="LM28" s="101"/>
      <c r="LN28" s="101"/>
      <c r="LO28" s="101"/>
      <c r="LP28" s="101"/>
      <c r="LQ28" s="101"/>
      <c r="LR28" s="101"/>
      <c r="LS28" s="101"/>
      <c r="LT28" s="101"/>
      <c r="LU28" s="101"/>
      <c r="LV28" s="101"/>
      <c r="LW28" s="101"/>
      <c r="LX28" s="101"/>
      <c r="LY28" s="101"/>
      <c r="LZ28" s="101"/>
      <c r="MA28" s="101"/>
      <c r="MB28" s="101"/>
      <c r="MC28" s="101"/>
      <c r="MD28" s="101"/>
      <c r="ME28" s="101"/>
      <c r="MF28" s="101"/>
      <c r="MG28" s="101"/>
      <c r="MH28" s="101"/>
      <c r="MI28" s="101"/>
      <c r="MJ28" s="101"/>
      <c r="MK28" s="101"/>
      <c r="ML28" s="101"/>
      <c r="MM28" s="101"/>
      <c r="MN28" s="101"/>
      <c r="MO28" s="101"/>
      <c r="MP28" s="101"/>
      <c r="MQ28" s="101"/>
      <c r="MR28" s="101"/>
      <c r="MS28" s="101"/>
      <c r="MT28" s="101"/>
      <c r="MU28" s="101"/>
      <c r="MV28" s="101"/>
      <c r="MW28" s="101"/>
      <c r="MX28" s="101"/>
      <c r="MY28" s="101"/>
      <c r="MZ28" s="101"/>
      <c r="NA28" s="101"/>
      <c r="NB28" s="101"/>
      <c r="NC28" s="101"/>
      <c r="ND28" s="101"/>
      <c r="NE28" s="101"/>
      <c r="NF28" s="101"/>
      <c r="NG28" s="101"/>
      <c r="NH28" s="101"/>
      <c r="NI28" s="101"/>
      <c r="NJ28" s="101"/>
      <c r="NK28" s="101"/>
      <c r="NL28" s="101"/>
      <c r="NM28" s="101"/>
      <c r="NN28" s="101"/>
      <c r="NO28" s="101"/>
      <c r="NP28" s="101"/>
      <c r="NQ28" s="101"/>
      <c r="NR28" s="101"/>
      <c r="NS28" s="101"/>
      <c r="NT28" s="101"/>
      <c r="NU28" s="101"/>
      <c r="NV28" s="101"/>
      <c r="NW28" s="101"/>
      <c r="NX28" s="101"/>
      <c r="NY28" s="101"/>
      <c r="NZ28" s="101"/>
      <c r="OA28" s="101"/>
      <c r="OB28" s="101"/>
      <c r="OC28" s="101"/>
      <c r="OD28" s="101"/>
      <c r="OE28" s="101"/>
      <c r="OF28" s="101"/>
      <c r="OG28" s="101"/>
      <c r="OH28" s="101"/>
      <c r="OI28" s="101"/>
      <c r="OJ28" s="101"/>
      <c r="OK28" s="101"/>
      <c r="OL28" s="101"/>
      <c r="OM28" s="101"/>
      <c r="ON28" s="101"/>
      <c r="OO28" s="101"/>
      <c r="OP28" s="101"/>
      <c r="OQ28" s="101"/>
      <c r="OR28" s="101"/>
      <c r="OS28" s="101"/>
      <c r="OT28" s="101"/>
      <c r="OU28" s="101"/>
      <c r="OV28" s="101"/>
      <c r="OW28" s="101"/>
      <c r="OX28" s="101"/>
      <c r="OY28" s="101"/>
      <c r="OZ28" s="101"/>
      <c r="PA28" s="101"/>
      <c r="PB28" s="101"/>
      <c r="PC28" s="101"/>
      <c r="PD28" s="101"/>
      <c r="PE28" s="101"/>
      <c r="PF28" s="101"/>
      <c r="PG28" s="101"/>
      <c r="PH28" s="101"/>
      <c r="PI28" s="101"/>
      <c r="PJ28" s="101"/>
      <c r="PK28" s="101"/>
      <c r="PL28" s="101"/>
      <c r="PM28" s="101"/>
      <c r="PN28" s="101"/>
      <c r="PO28" s="101"/>
      <c r="PP28" s="101"/>
      <c r="PQ28" s="101"/>
      <c r="PR28" s="101"/>
      <c r="PS28" s="101"/>
      <c r="PT28" s="101"/>
      <c r="PU28" s="101"/>
      <c r="PV28" s="101"/>
      <c r="PW28" s="101"/>
      <c r="PX28" s="101"/>
      <c r="PY28" s="101"/>
      <c r="PZ28" s="101"/>
      <c r="QA28" s="101"/>
      <c r="QB28" s="101"/>
      <c r="QC28" s="101"/>
      <c r="QD28" s="101"/>
      <c r="QE28" s="101"/>
      <c r="QF28" s="101"/>
      <c r="QG28" s="101"/>
      <c r="QH28" s="101"/>
      <c r="QI28" s="101"/>
      <c r="QJ28" s="101"/>
      <c r="QK28" s="101"/>
      <c r="QL28" s="101"/>
      <c r="QM28" s="101"/>
      <c r="QN28" s="101"/>
      <c r="QO28" s="101"/>
      <c r="QP28" s="101"/>
      <c r="QQ28" s="101"/>
      <c r="QR28" s="101"/>
      <c r="QS28" s="101"/>
      <c r="QT28" s="101"/>
      <c r="QU28" s="101"/>
      <c r="QV28" s="101"/>
      <c r="QW28" s="101"/>
      <c r="QX28" s="101"/>
      <c r="QY28" s="101"/>
      <c r="QZ28" s="101"/>
      <c r="RA28" s="101"/>
      <c r="RB28" s="101"/>
      <c r="RC28" s="101"/>
      <c r="RD28" s="101"/>
      <c r="RE28" s="101"/>
      <c r="RF28" s="101"/>
      <c r="RG28" s="101"/>
      <c r="RH28" s="101"/>
      <c r="RI28" s="101"/>
      <c r="RJ28" s="101"/>
      <c r="RK28" s="101"/>
      <c r="RL28" s="101"/>
      <c r="RM28" s="101"/>
      <c r="RN28" s="101"/>
      <c r="RO28" s="101"/>
      <c r="RP28" s="101"/>
      <c r="RQ28" s="101"/>
      <c r="RR28" s="101"/>
      <c r="RS28" s="101"/>
      <c r="RT28" s="101"/>
      <c r="RU28" s="101"/>
      <c r="RV28" s="101"/>
      <c r="RW28" s="101"/>
      <c r="RX28" s="101"/>
      <c r="RY28" s="101"/>
      <c r="RZ28" s="101"/>
      <c r="SA28" s="101"/>
      <c r="SB28" s="101"/>
      <c r="SC28" s="101"/>
      <c r="SD28" s="101"/>
      <c r="SE28" s="101"/>
      <c r="SF28" s="101"/>
      <c r="SG28" s="101"/>
      <c r="SH28" s="101"/>
      <c r="SI28" s="101"/>
      <c r="SJ28" s="101"/>
      <c r="SK28" s="101"/>
      <c r="SL28" s="101"/>
      <c r="SM28" s="101"/>
      <c r="SN28" s="101"/>
      <c r="SO28" s="101"/>
      <c r="SP28" s="101"/>
      <c r="SQ28" s="101"/>
      <c r="SR28" s="101"/>
      <c r="SS28" s="101"/>
      <c r="ST28" s="101"/>
      <c r="SU28" s="101"/>
      <c r="SV28" s="101"/>
      <c r="SW28" s="101"/>
      <c r="SX28" s="101"/>
      <c r="SY28" s="101"/>
      <c r="SZ28" s="101"/>
      <c r="TA28" s="101"/>
      <c r="TB28" s="101"/>
      <c r="TC28" s="101"/>
      <c r="TD28" s="101"/>
      <c r="TE28" s="101"/>
      <c r="TF28" s="101"/>
      <c r="TG28" s="101"/>
      <c r="TH28" s="101"/>
      <c r="TI28" s="101"/>
      <c r="TJ28" s="101"/>
      <c r="TK28" s="101"/>
      <c r="TL28" s="101"/>
      <c r="TM28" s="101"/>
      <c r="TN28" s="101"/>
      <c r="TO28" s="101"/>
      <c r="TP28" s="101"/>
      <c r="TQ28" s="101"/>
      <c r="TR28" s="101"/>
      <c r="TS28" s="101"/>
      <c r="TT28" s="101"/>
      <c r="TU28" s="101"/>
      <c r="TV28" s="101"/>
      <c r="TW28" s="101"/>
      <c r="TX28" s="101"/>
      <c r="TY28" s="101"/>
      <c r="TZ28" s="101"/>
      <c r="UA28" s="101"/>
      <c r="UB28" s="101"/>
      <c r="UC28" s="101"/>
      <c r="UD28" s="101"/>
      <c r="UE28" s="101"/>
      <c r="UF28" s="101"/>
      <c r="UG28" s="101"/>
      <c r="UH28" s="101"/>
      <c r="UI28" s="101"/>
      <c r="UJ28" s="101"/>
      <c r="UK28" s="101"/>
      <c r="UL28" s="101"/>
      <c r="UM28" s="101"/>
      <c r="UN28" s="101"/>
      <c r="UO28" s="101"/>
      <c r="UP28" s="101"/>
      <c r="UQ28" s="101"/>
      <c r="UR28" s="101"/>
      <c r="US28" s="101"/>
      <c r="UT28" s="101"/>
      <c r="UU28" s="101"/>
      <c r="UV28" s="101"/>
      <c r="UW28" s="101"/>
      <c r="UX28" s="101"/>
      <c r="UY28" s="101"/>
      <c r="UZ28" s="101"/>
      <c r="VA28" s="101"/>
      <c r="VB28" s="101"/>
      <c r="VC28" s="101"/>
      <c r="VD28" s="101"/>
      <c r="VE28" s="101"/>
      <c r="VF28" s="101"/>
      <c r="VG28" s="101"/>
      <c r="VH28" s="101"/>
      <c r="VI28" s="101"/>
      <c r="VJ28" s="101"/>
      <c r="VK28" s="101"/>
      <c r="VL28" s="101"/>
      <c r="VM28" s="101"/>
      <c r="VN28" s="101"/>
      <c r="VO28" s="101"/>
      <c r="VP28" s="101"/>
      <c r="VQ28" s="101"/>
      <c r="VR28" s="101"/>
      <c r="VS28" s="101"/>
      <c r="VT28" s="101"/>
      <c r="VU28" s="101"/>
      <c r="VV28" s="101"/>
      <c r="VW28" s="101"/>
      <c r="VX28" s="101"/>
      <c r="VY28" s="101"/>
      <c r="VZ28" s="101"/>
      <c r="WA28" s="101"/>
      <c r="WB28" s="101"/>
      <c r="WC28" s="101"/>
      <c r="WD28" s="101"/>
      <c r="WE28" s="101"/>
      <c r="WF28" s="101"/>
      <c r="WG28" s="101"/>
      <c r="WH28" s="101"/>
      <c r="WI28" s="101"/>
      <c r="WJ28" s="101"/>
      <c r="WK28" s="101"/>
      <c r="WL28" s="101"/>
      <c r="WM28" s="101"/>
      <c r="WN28" s="101"/>
      <c r="WO28" s="101"/>
      <c r="WP28" s="101"/>
      <c r="WQ28" s="101"/>
      <c r="WR28" s="101"/>
      <c r="WS28" s="101"/>
      <c r="WT28" s="101"/>
      <c r="WU28" s="101"/>
      <c r="WV28" s="101"/>
      <c r="WW28" s="101"/>
      <c r="WX28" s="101"/>
      <c r="WY28" s="101"/>
      <c r="WZ28" s="101"/>
      <c r="XA28" s="101"/>
      <c r="XB28" s="101"/>
      <c r="XC28" s="101"/>
      <c r="XD28" s="101"/>
      <c r="XE28" s="101"/>
      <c r="XF28" s="101"/>
      <c r="XG28" s="101"/>
      <c r="XH28" s="101"/>
      <c r="XI28" s="101"/>
      <c r="XJ28" s="101"/>
      <c r="XK28" s="101"/>
      <c r="XL28" s="101"/>
      <c r="XM28" s="101"/>
      <c r="XN28" s="101"/>
      <c r="XO28" s="101"/>
      <c r="XP28" s="101"/>
      <c r="XQ28" s="101"/>
      <c r="XR28" s="101"/>
      <c r="XS28" s="101"/>
      <c r="XT28" s="101"/>
      <c r="XU28" s="101"/>
      <c r="XV28" s="101"/>
      <c r="XW28" s="101"/>
      <c r="XX28" s="101"/>
      <c r="XY28" s="101"/>
      <c r="XZ28" s="101"/>
      <c r="YA28" s="101"/>
      <c r="YB28" s="101"/>
      <c r="YC28" s="101"/>
      <c r="YD28" s="101"/>
      <c r="YE28" s="101"/>
      <c r="YF28" s="101"/>
      <c r="YG28" s="101"/>
      <c r="YH28" s="101"/>
      <c r="YI28" s="101"/>
      <c r="YJ28" s="101"/>
      <c r="YK28" s="101"/>
      <c r="YL28" s="101"/>
      <c r="YM28" s="101"/>
      <c r="YN28" s="101"/>
      <c r="YO28" s="101"/>
      <c r="YP28" s="101"/>
      <c r="YQ28" s="101"/>
      <c r="YR28" s="101"/>
      <c r="YS28" s="101"/>
      <c r="YT28" s="101"/>
      <c r="YU28" s="101"/>
      <c r="YV28" s="101"/>
      <c r="YW28" s="101"/>
      <c r="YX28" s="101"/>
      <c r="YY28" s="101"/>
      <c r="YZ28" s="101"/>
      <c r="ZA28" s="101"/>
      <c r="ZB28" s="101"/>
      <c r="ZC28" s="101"/>
      <c r="ZD28" s="101"/>
      <c r="ZE28" s="101"/>
      <c r="ZF28" s="101"/>
      <c r="ZG28" s="101"/>
      <c r="ZH28" s="101"/>
      <c r="ZI28" s="101"/>
      <c r="ZJ28" s="101"/>
      <c r="ZK28" s="101"/>
      <c r="ZL28" s="101"/>
      <c r="ZM28" s="101"/>
      <c r="ZN28" s="101"/>
      <c r="ZO28" s="101"/>
      <c r="ZP28" s="101"/>
      <c r="ZQ28" s="101"/>
      <c r="ZR28" s="101"/>
      <c r="ZS28" s="101"/>
      <c r="ZT28" s="101"/>
      <c r="ZU28" s="101"/>
      <c r="ZV28" s="101"/>
      <c r="ZW28" s="101"/>
      <c r="ZX28" s="101"/>
      <c r="ZY28" s="101"/>
      <c r="ZZ28" s="101"/>
      <c r="AAA28" s="101"/>
      <c r="AAB28" s="101"/>
      <c r="AAC28" s="101"/>
      <c r="AAD28" s="101"/>
      <c r="AAE28" s="101"/>
      <c r="AAF28" s="101"/>
      <c r="AAG28" s="101"/>
      <c r="AAH28" s="101"/>
      <c r="AAI28" s="101"/>
      <c r="AAJ28" s="101"/>
      <c r="AAK28" s="101"/>
      <c r="AAL28" s="101"/>
      <c r="AAM28" s="101"/>
      <c r="AAN28" s="101"/>
      <c r="AAO28" s="101"/>
      <c r="AAP28" s="101"/>
      <c r="AAQ28" s="101"/>
      <c r="AAR28" s="101"/>
      <c r="AAS28" s="101"/>
      <c r="AAT28" s="101"/>
      <c r="AAU28" s="101"/>
      <c r="AAV28" s="101"/>
      <c r="AAW28" s="101"/>
      <c r="AAX28" s="101"/>
      <c r="AAY28" s="101"/>
      <c r="AAZ28" s="101"/>
      <c r="ABA28" s="101"/>
      <c r="ABB28" s="101"/>
      <c r="ABC28" s="101"/>
      <c r="ABD28" s="101"/>
      <c r="ABE28" s="101"/>
      <c r="ABF28" s="101"/>
      <c r="ABG28" s="101"/>
      <c r="ABH28" s="101"/>
      <c r="ABI28" s="101"/>
      <c r="ABJ28" s="101"/>
      <c r="ABK28" s="101"/>
      <c r="ABL28" s="101"/>
      <c r="ABM28" s="101"/>
      <c r="ABN28" s="101"/>
      <c r="ABO28" s="101"/>
      <c r="ABP28" s="101"/>
      <c r="ABQ28" s="101"/>
      <c r="ABR28" s="101"/>
      <c r="ABS28" s="101"/>
      <c r="ABT28" s="101"/>
      <c r="ABU28" s="101"/>
      <c r="ABV28" s="101"/>
      <c r="ABW28" s="101"/>
      <c r="ABX28" s="101"/>
      <c r="ABY28" s="101"/>
      <c r="ABZ28" s="101"/>
      <c r="ACA28" s="101"/>
      <c r="ACB28" s="101"/>
      <c r="ACC28" s="101"/>
      <c r="ACD28" s="101"/>
      <c r="ACE28" s="101"/>
      <c r="ACF28" s="101"/>
      <c r="ACG28" s="101"/>
      <c r="ACH28" s="101"/>
      <c r="ACI28" s="101"/>
      <c r="ACJ28" s="101"/>
      <c r="ACK28" s="101"/>
      <c r="ACL28" s="101"/>
      <c r="ACM28" s="101"/>
      <c r="ACN28" s="101"/>
      <c r="ACO28" s="101"/>
      <c r="ACP28" s="101"/>
      <c r="ACQ28" s="101"/>
      <c r="ACR28" s="101"/>
      <c r="ACS28" s="101"/>
      <c r="ACT28" s="101"/>
      <c r="ACU28" s="101"/>
      <c r="ACV28" s="101"/>
      <c r="ACW28" s="101"/>
      <c r="ACX28" s="101"/>
      <c r="ACY28" s="101"/>
      <c r="ACZ28" s="101"/>
      <c r="ADA28" s="101"/>
      <c r="ADB28" s="101"/>
      <c r="ADC28" s="101"/>
      <c r="ADD28" s="101"/>
      <c r="ADE28" s="101"/>
      <c r="ADF28" s="101"/>
      <c r="ADG28" s="101"/>
      <c r="ADH28" s="101"/>
      <c r="ADI28" s="101"/>
      <c r="ADJ28" s="101"/>
      <c r="ADK28" s="101"/>
      <c r="ADL28" s="101"/>
      <c r="ADM28" s="101"/>
      <c r="ADN28" s="101"/>
      <c r="ADO28" s="101"/>
      <c r="ADP28" s="101"/>
      <c r="ADQ28" s="101"/>
      <c r="ADR28" s="101"/>
      <c r="ADS28" s="101"/>
      <c r="ADT28" s="101"/>
      <c r="ADU28" s="101"/>
      <c r="ADV28" s="101"/>
      <c r="ADW28" s="101"/>
      <c r="ADX28" s="101"/>
      <c r="ADY28" s="101"/>
      <c r="ADZ28" s="101"/>
      <c r="AEA28" s="101"/>
      <c r="AEB28" s="101"/>
      <c r="AEC28" s="101"/>
      <c r="AED28" s="101"/>
      <c r="AEE28" s="101"/>
      <c r="AEF28" s="101"/>
      <c r="AEG28" s="101"/>
      <c r="AEH28" s="101"/>
      <c r="AEI28" s="101"/>
      <c r="AEJ28" s="101"/>
      <c r="AEK28" s="101"/>
      <c r="AEL28" s="101"/>
      <c r="AEM28" s="101"/>
      <c r="AEN28" s="101"/>
      <c r="AEO28" s="101"/>
      <c r="AEP28" s="101"/>
      <c r="AEQ28" s="101"/>
      <c r="AER28" s="101"/>
      <c r="AES28" s="101"/>
      <c r="AET28" s="101"/>
      <c r="AEU28" s="101"/>
      <c r="AEV28" s="101"/>
      <c r="AEW28" s="101"/>
      <c r="AEX28" s="101"/>
      <c r="AEY28" s="101"/>
      <c r="AEZ28" s="101"/>
      <c r="AFA28" s="101"/>
      <c r="AFB28" s="101"/>
      <c r="AFC28" s="101"/>
      <c r="AFD28" s="101"/>
      <c r="AFE28" s="101"/>
      <c r="AFF28" s="101"/>
      <c r="AFG28" s="101"/>
      <c r="AFH28" s="101"/>
      <c r="AFI28" s="101"/>
      <c r="AFJ28" s="101"/>
      <c r="AFK28" s="101"/>
      <c r="AFL28" s="101"/>
      <c r="AFM28" s="101"/>
      <c r="AFN28" s="101"/>
      <c r="AFO28" s="101"/>
      <c r="AFP28" s="101"/>
      <c r="AFQ28" s="101"/>
      <c r="AFR28" s="101"/>
      <c r="AFS28" s="101"/>
      <c r="AFT28" s="101"/>
      <c r="AFU28" s="101"/>
      <c r="AFV28" s="101"/>
      <c r="AFW28" s="101"/>
      <c r="AFX28" s="101"/>
      <c r="AFY28" s="101"/>
      <c r="AFZ28" s="101"/>
      <c r="AGA28" s="101"/>
      <c r="AGB28" s="101"/>
      <c r="AGC28" s="101"/>
      <c r="AGD28" s="101"/>
      <c r="AGE28" s="101"/>
      <c r="AGF28" s="101"/>
      <c r="AGG28" s="101"/>
      <c r="AGH28" s="101"/>
      <c r="AGI28" s="101"/>
      <c r="AGJ28" s="101"/>
      <c r="AGK28" s="101"/>
      <c r="AGL28" s="101"/>
      <c r="AGM28" s="101"/>
      <c r="AGN28" s="101"/>
      <c r="AGO28" s="101"/>
      <c r="AGP28" s="101"/>
      <c r="AGQ28" s="101"/>
      <c r="AGR28" s="101"/>
      <c r="AGS28" s="101"/>
      <c r="AGT28" s="101"/>
      <c r="AGU28" s="101"/>
      <c r="AGV28" s="101"/>
      <c r="AGW28" s="101"/>
      <c r="AGX28" s="101"/>
      <c r="AGY28" s="101"/>
      <c r="AGZ28" s="101"/>
      <c r="AHA28" s="101"/>
      <c r="AHB28" s="101"/>
      <c r="AHC28" s="101"/>
      <c r="AHD28" s="101"/>
      <c r="AHE28" s="101"/>
      <c r="AHF28" s="101"/>
      <c r="AHG28" s="101"/>
      <c r="AHH28" s="101"/>
      <c r="AHI28" s="101"/>
      <c r="AHJ28" s="101"/>
      <c r="AHK28" s="101"/>
      <c r="AHL28" s="101"/>
      <c r="AHM28" s="101"/>
      <c r="AHN28" s="101"/>
      <c r="AHO28" s="101"/>
      <c r="AHP28" s="101"/>
      <c r="AHQ28" s="101"/>
      <c r="AHR28" s="101"/>
      <c r="AHS28" s="101"/>
      <c r="AHT28" s="101"/>
      <c r="AHU28" s="101"/>
      <c r="AHV28" s="101"/>
      <c r="AHW28" s="101"/>
      <c r="AHX28" s="101"/>
      <c r="AHY28" s="101"/>
      <c r="AHZ28" s="101"/>
      <c r="AIA28" s="101"/>
      <c r="AIB28" s="101"/>
      <c r="AIC28" s="101"/>
      <c r="AID28" s="101"/>
      <c r="AIE28" s="101"/>
      <c r="AIF28" s="101"/>
      <c r="AIG28" s="101"/>
      <c r="AIH28" s="101"/>
      <c r="AII28" s="101"/>
      <c r="AIJ28" s="101"/>
      <c r="AIK28" s="101"/>
      <c r="AIL28" s="101"/>
      <c r="AIM28" s="101"/>
      <c r="AIN28" s="101"/>
      <c r="AIO28" s="101"/>
      <c r="AIP28" s="101"/>
      <c r="AIQ28" s="101"/>
      <c r="AIR28" s="101"/>
      <c r="AIS28" s="101"/>
      <c r="AIT28" s="101"/>
      <c r="AIU28" s="101"/>
      <c r="AIV28" s="101"/>
      <c r="AIW28" s="101"/>
      <c r="AIX28" s="101"/>
      <c r="AIY28" s="101"/>
      <c r="AIZ28" s="101"/>
      <c r="AJA28" s="101"/>
      <c r="AJB28" s="101"/>
      <c r="AJC28" s="101"/>
      <c r="AJD28" s="101"/>
      <c r="AJE28" s="101"/>
      <c r="AJF28" s="101"/>
      <c r="AJG28" s="101"/>
      <c r="AJH28" s="101"/>
      <c r="AJI28" s="101"/>
      <c r="AJJ28" s="101"/>
      <c r="AJK28" s="101"/>
      <c r="AJL28" s="101"/>
      <c r="AJM28" s="101"/>
      <c r="AJN28" s="101"/>
      <c r="AJO28" s="101"/>
      <c r="AJP28" s="101"/>
      <c r="AJQ28" s="101"/>
      <c r="AJR28" s="101"/>
      <c r="AJS28" s="101"/>
      <c r="AJT28" s="101"/>
      <c r="AJU28" s="101"/>
      <c r="AJV28" s="101"/>
      <c r="AJW28" s="101"/>
      <c r="AJX28" s="101"/>
      <c r="AJY28" s="101"/>
      <c r="AJZ28" s="101"/>
      <c r="AKA28" s="101"/>
      <c r="AKB28" s="101"/>
      <c r="AKC28" s="101"/>
      <c r="AKD28" s="101"/>
      <c r="AKE28" s="101"/>
      <c r="AKF28" s="101"/>
      <c r="AKG28" s="101"/>
      <c r="AKH28" s="101"/>
      <c r="AKI28" s="101"/>
      <c r="AKJ28" s="101"/>
      <c r="AKK28" s="101"/>
      <c r="AKL28" s="101"/>
      <c r="AKM28" s="101"/>
      <c r="AKN28" s="101"/>
      <c r="AKO28" s="101"/>
      <c r="AKP28" s="101"/>
      <c r="AKQ28" s="101"/>
      <c r="AKR28" s="101"/>
      <c r="AKS28" s="101"/>
      <c r="AKT28" s="101"/>
      <c r="AKU28" s="101"/>
      <c r="AKV28" s="101"/>
      <c r="AKW28" s="101"/>
      <c r="AKX28" s="101"/>
      <c r="AKY28" s="101"/>
      <c r="AKZ28" s="101"/>
      <c r="ALA28" s="101"/>
      <c r="ALB28" s="101"/>
      <c r="ALC28" s="101"/>
      <c r="ALD28" s="101"/>
      <c r="ALE28" s="101"/>
      <c r="ALF28" s="101"/>
      <c r="ALG28" s="101"/>
      <c r="ALH28" s="101"/>
      <c r="ALI28" s="101"/>
      <c r="ALJ28" s="101"/>
      <c r="ALK28" s="101"/>
      <c r="ALL28" s="101"/>
      <c r="ALM28" s="101"/>
      <c r="ALN28" s="101"/>
      <c r="ALO28" s="101"/>
      <c r="ALP28" s="101"/>
      <c r="ALQ28" s="101"/>
      <c r="ALR28" s="101"/>
      <c r="ALS28" s="101"/>
      <c r="ALT28" s="101"/>
      <c r="ALU28" s="101"/>
      <c r="ALV28" s="101"/>
      <c r="ALW28" s="101"/>
      <c r="ALX28" s="101"/>
      <c r="ALY28" s="101"/>
      <c r="ALZ28" s="101"/>
      <c r="AMA28" s="101"/>
      <c r="AMB28" s="101"/>
      <c r="AMC28" s="101"/>
      <c r="AMD28" s="101"/>
      <c r="AME28" s="101"/>
      <c r="AMF28" s="101"/>
      <c r="AMG28" s="101"/>
      <c r="AMH28" s="101"/>
      <c r="AMI28" s="101"/>
      <c r="AMJ28" s="101"/>
      <c r="AMK28" s="101"/>
      <c r="AML28" s="101"/>
      <c r="AMM28" s="101"/>
      <c r="AMN28" s="101"/>
      <c r="AMO28" s="101"/>
      <c r="AMP28" s="101"/>
      <c r="AMQ28" s="101"/>
      <c r="AMR28" s="101"/>
      <c r="AMS28" s="101"/>
      <c r="AMT28" s="101"/>
      <c r="AMU28" s="101"/>
      <c r="AMV28" s="101"/>
      <c r="AMW28" s="101"/>
      <c r="AMX28" s="101"/>
      <c r="AMY28" s="101"/>
      <c r="AMZ28" s="101"/>
      <c r="ANA28" s="101"/>
      <c r="ANB28" s="101"/>
      <c r="ANC28" s="101"/>
      <c r="AND28" s="101"/>
      <c r="ANE28" s="101"/>
      <c r="ANF28" s="101"/>
      <c r="ANG28" s="101"/>
      <c r="ANH28" s="101"/>
      <c r="ANI28" s="101"/>
      <c r="ANJ28" s="101"/>
      <c r="ANK28" s="101"/>
      <c r="ANL28" s="101"/>
      <c r="ANM28" s="101"/>
      <c r="ANN28" s="101"/>
      <c r="ANO28" s="101"/>
      <c r="ANP28" s="101"/>
      <c r="ANQ28" s="101"/>
      <c r="ANR28" s="101"/>
      <c r="ANS28" s="101"/>
      <c r="ANT28" s="101"/>
      <c r="ANU28" s="101"/>
      <c r="ANV28" s="101"/>
      <c r="ANW28" s="101"/>
      <c r="ANX28" s="101"/>
      <c r="ANY28" s="101"/>
      <c r="ANZ28" s="101"/>
      <c r="AOA28" s="101"/>
      <c r="AOB28" s="101"/>
      <c r="AOC28" s="101"/>
      <c r="AOD28" s="101"/>
      <c r="AOE28" s="101"/>
      <c r="AOF28" s="101"/>
      <c r="AOG28" s="101"/>
      <c r="AOH28" s="101"/>
      <c r="AOI28" s="101"/>
      <c r="AOJ28" s="101"/>
      <c r="AOK28" s="101"/>
      <c r="AOL28" s="101"/>
      <c r="AOM28" s="101"/>
      <c r="AON28" s="101"/>
      <c r="AOO28" s="101"/>
      <c r="AOP28" s="101"/>
      <c r="AOQ28" s="101"/>
      <c r="AOR28" s="101"/>
      <c r="AOS28" s="101"/>
      <c r="AOT28" s="101"/>
      <c r="AOU28" s="101"/>
      <c r="AOV28" s="101"/>
      <c r="AOW28" s="101"/>
      <c r="AOX28" s="101"/>
      <c r="AOY28" s="101"/>
      <c r="AOZ28" s="101"/>
      <c r="APA28" s="101"/>
      <c r="APB28" s="101"/>
      <c r="APC28" s="101"/>
      <c r="APD28" s="101"/>
      <c r="APE28" s="101"/>
      <c r="APF28" s="101"/>
      <c r="APG28" s="101"/>
      <c r="APH28" s="101"/>
      <c r="API28" s="101"/>
      <c r="APJ28" s="101"/>
      <c r="APK28" s="101"/>
      <c r="APL28" s="101"/>
      <c r="APM28" s="101"/>
      <c r="APN28" s="101"/>
      <c r="APO28" s="101"/>
      <c r="APP28" s="101"/>
      <c r="APQ28" s="101"/>
      <c r="APR28" s="101"/>
      <c r="APS28" s="101"/>
      <c r="APT28" s="101"/>
      <c r="APU28" s="101"/>
      <c r="APV28" s="101"/>
      <c r="APW28" s="101"/>
      <c r="APX28" s="101"/>
      <c r="APY28" s="101"/>
      <c r="APZ28" s="101"/>
      <c r="AQA28" s="101"/>
      <c r="AQB28" s="101"/>
      <c r="AQC28" s="101"/>
      <c r="AQD28" s="101"/>
      <c r="AQE28" s="101"/>
      <c r="AQF28" s="101"/>
      <c r="AQG28" s="101"/>
      <c r="AQH28" s="101"/>
      <c r="AQI28" s="101"/>
      <c r="AQJ28" s="101"/>
      <c r="AQK28" s="101"/>
      <c r="AQL28" s="101"/>
      <c r="AQM28" s="101"/>
      <c r="AQN28" s="101"/>
      <c r="AQO28" s="101"/>
      <c r="AQP28" s="101"/>
      <c r="AQQ28" s="101"/>
      <c r="AQR28" s="101"/>
      <c r="AQS28" s="101"/>
      <c r="AQT28" s="101"/>
      <c r="AQU28" s="101"/>
      <c r="AQV28" s="101"/>
      <c r="AQW28" s="101"/>
      <c r="AQX28" s="101"/>
      <c r="AQY28" s="101"/>
      <c r="AQZ28" s="101"/>
      <c r="ARA28" s="101"/>
      <c r="ARB28" s="101"/>
      <c r="ARC28" s="101"/>
      <c r="ARD28" s="101"/>
      <c r="ARE28" s="101"/>
      <c r="ARF28" s="101"/>
      <c r="ARG28" s="101"/>
      <c r="ARH28" s="101"/>
      <c r="ARI28" s="101"/>
      <c r="ARJ28" s="101"/>
      <c r="ARK28" s="101"/>
      <c r="ARL28" s="101"/>
      <c r="ARM28" s="101"/>
      <c r="ARN28" s="101"/>
      <c r="ARO28" s="101"/>
      <c r="ARP28" s="101"/>
      <c r="ARQ28" s="101"/>
      <c r="ARR28" s="101"/>
      <c r="ARS28" s="101"/>
      <c r="ART28" s="101"/>
      <c r="ARU28" s="101"/>
      <c r="ARV28" s="101"/>
      <c r="ARW28" s="101"/>
      <c r="ARX28" s="101"/>
      <c r="ARY28" s="101"/>
      <c r="ARZ28" s="101"/>
      <c r="ASA28" s="101"/>
      <c r="ASB28" s="101"/>
      <c r="ASC28" s="101"/>
      <c r="ASD28" s="101"/>
      <c r="ASE28" s="101"/>
      <c r="ASF28" s="101"/>
      <c r="ASG28" s="101"/>
      <c r="ASH28" s="101"/>
      <c r="ASI28" s="101"/>
      <c r="ASJ28" s="101"/>
      <c r="ASK28" s="101"/>
      <c r="ASL28" s="101"/>
      <c r="ASM28" s="101"/>
      <c r="ASN28" s="101"/>
      <c r="ASO28" s="101"/>
      <c r="ASP28" s="101"/>
      <c r="ASQ28" s="101"/>
      <c r="ASR28" s="101"/>
      <c r="ASS28" s="101"/>
      <c r="AST28" s="101"/>
      <c r="ASU28" s="101"/>
      <c r="ASV28" s="101"/>
      <c r="ASW28" s="101"/>
      <c r="ASX28" s="101"/>
      <c r="ASY28" s="101"/>
      <c r="ASZ28" s="101"/>
      <c r="ATA28" s="101"/>
      <c r="ATB28" s="101"/>
      <c r="ATC28" s="101"/>
      <c r="ATD28" s="101"/>
      <c r="ATE28" s="101"/>
      <c r="ATF28" s="101"/>
      <c r="ATG28" s="101"/>
      <c r="ATH28" s="101"/>
      <c r="ATI28" s="101"/>
      <c r="ATJ28" s="101"/>
      <c r="ATK28" s="101"/>
      <c r="ATL28" s="101"/>
      <c r="ATM28" s="101"/>
      <c r="ATN28" s="101"/>
      <c r="ATO28" s="101"/>
      <c r="ATP28" s="101"/>
      <c r="ATQ28" s="101"/>
      <c r="ATR28" s="101"/>
      <c r="ATS28" s="101"/>
      <c r="ATT28" s="101"/>
      <c r="ATU28" s="101"/>
      <c r="ATV28" s="101"/>
      <c r="ATW28" s="101"/>
      <c r="ATX28" s="101"/>
      <c r="ATY28" s="101"/>
      <c r="ATZ28" s="101"/>
      <c r="AUA28" s="101"/>
      <c r="AUB28" s="101"/>
      <c r="AUC28" s="101"/>
      <c r="AUD28" s="101"/>
      <c r="AUE28" s="101"/>
      <c r="AUF28" s="101"/>
      <c r="AUG28" s="101"/>
      <c r="AUH28" s="101"/>
      <c r="AUI28" s="101"/>
      <c r="AUJ28" s="101"/>
      <c r="AUK28" s="101"/>
      <c r="AUL28" s="101"/>
      <c r="AUM28" s="101"/>
      <c r="AUN28" s="101"/>
      <c r="AUO28" s="101"/>
      <c r="AUP28" s="101"/>
      <c r="AUQ28" s="101"/>
      <c r="AUR28" s="101"/>
      <c r="AUS28" s="101"/>
      <c r="AUT28" s="101"/>
      <c r="AUU28" s="101"/>
      <c r="AUV28" s="101"/>
      <c r="AUW28" s="101"/>
      <c r="AUX28" s="101"/>
      <c r="AUY28" s="101"/>
      <c r="AUZ28" s="101"/>
      <c r="AVA28" s="101"/>
      <c r="AVB28" s="101"/>
      <c r="AVC28" s="101"/>
      <c r="AVD28" s="101"/>
      <c r="AVE28" s="101"/>
      <c r="AVF28" s="101"/>
      <c r="AVG28" s="101"/>
      <c r="AVH28" s="101"/>
      <c r="AVI28" s="101"/>
      <c r="AVJ28" s="101"/>
      <c r="AVK28" s="101"/>
      <c r="AVL28" s="101"/>
      <c r="AVM28" s="101"/>
      <c r="AVN28" s="101"/>
      <c r="AVO28" s="101"/>
      <c r="AVP28" s="101"/>
      <c r="AVQ28" s="101"/>
      <c r="AVR28" s="101"/>
      <c r="AVS28" s="101"/>
      <c r="AVT28" s="101"/>
      <c r="AVU28" s="101"/>
      <c r="AVV28" s="101"/>
      <c r="AVW28" s="101"/>
      <c r="AVX28" s="101"/>
      <c r="AVY28" s="101"/>
      <c r="AVZ28" s="101"/>
      <c r="AWA28" s="101"/>
      <c r="AWB28" s="101"/>
      <c r="AWC28" s="101"/>
      <c r="AWD28" s="101"/>
      <c r="AWE28" s="101"/>
      <c r="AWF28" s="101"/>
      <c r="AWG28" s="101"/>
      <c r="AWH28" s="101"/>
      <c r="AWI28" s="101"/>
      <c r="AWJ28" s="101"/>
      <c r="AWK28" s="101"/>
      <c r="AWL28" s="101"/>
      <c r="AWM28" s="101"/>
      <c r="AWN28" s="101"/>
      <c r="AWO28" s="101"/>
      <c r="AWP28" s="101"/>
      <c r="AWQ28" s="101"/>
      <c r="AWR28" s="101"/>
      <c r="AWS28" s="101"/>
      <c r="AWT28" s="101"/>
      <c r="AWU28" s="101"/>
      <c r="AWV28" s="101"/>
      <c r="AWW28" s="101"/>
      <c r="AWX28" s="101"/>
      <c r="AWY28" s="101"/>
      <c r="AWZ28" s="101"/>
      <c r="AXA28" s="101"/>
      <c r="AXB28" s="101"/>
      <c r="AXC28" s="101"/>
      <c r="AXD28" s="101"/>
      <c r="AXE28" s="101"/>
      <c r="AXF28" s="101"/>
      <c r="AXG28" s="101"/>
      <c r="AXH28" s="101"/>
      <c r="AXI28" s="101"/>
      <c r="AXJ28" s="101"/>
      <c r="AXK28" s="101"/>
      <c r="AXL28" s="101"/>
      <c r="AXM28" s="101"/>
      <c r="AXN28" s="101"/>
      <c r="AXO28" s="101"/>
      <c r="AXP28" s="101"/>
      <c r="AXQ28" s="101"/>
      <c r="AXR28" s="101"/>
      <c r="AXS28" s="101"/>
      <c r="AXT28" s="101"/>
      <c r="AXU28" s="101"/>
      <c r="AXV28" s="101"/>
      <c r="AXW28" s="101"/>
      <c r="AXX28" s="101"/>
      <c r="AXY28" s="101"/>
      <c r="AXZ28" s="101"/>
      <c r="AYA28" s="101"/>
      <c r="AYB28" s="101"/>
      <c r="AYC28" s="101"/>
      <c r="AYD28" s="101"/>
      <c r="AYE28" s="101"/>
      <c r="AYF28" s="101"/>
      <c r="AYG28" s="101"/>
      <c r="AYH28" s="101"/>
      <c r="AYI28" s="101"/>
      <c r="AYJ28" s="101"/>
      <c r="AYK28" s="101"/>
      <c r="AYL28" s="101"/>
      <c r="AYM28" s="101"/>
      <c r="AYN28" s="101"/>
      <c r="AYO28" s="101"/>
      <c r="AYP28" s="101"/>
      <c r="AYQ28" s="101"/>
      <c r="AYR28" s="101"/>
      <c r="AYS28" s="101"/>
      <c r="AYT28" s="101"/>
      <c r="AYU28" s="101"/>
      <c r="AYV28" s="101"/>
      <c r="AYW28" s="101"/>
      <c r="AYX28" s="101"/>
      <c r="AYY28" s="101"/>
      <c r="AYZ28" s="101"/>
      <c r="AZA28" s="101"/>
      <c r="AZB28" s="101"/>
      <c r="AZC28" s="101"/>
      <c r="AZD28" s="101"/>
      <c r="AZE28" s="101"/>
      <c r="AZF28" s="101"/>
      <c r="AZG28" s="101"/>
      <c r="AZH28" s="101"/>
      <c r="AZI28" s="101"/>
      <c r="AZJ28" s="101"/>
      <c r="AZK28" s="101"/>
      <c r="AZL28" s="101"/>
      <c r="AZM28" s="101"/>
      <c r="AZN28" s="101"/>
      <c r="AZO28" s="101"/>
      <c r="AZP28" s="101"/>
      <c r="AZQ28" s="101"/>
      <c r="AZR28" s="101"/>
      <c r="AZS28" s="101"/>
      <c r="AZT28" s="101"/>
      <c r="AZU28" s="101"/>
      <c r="AZV28" s="101"/>
      <c r="AZW28" s="101"/>
      <c r="AZX28" s="101"/>
      <c r="AZY28" s="101"/>
      <c r="AZZ28" s="101"/>
      <c r="BAA28" s="101"/>
      <c r="BAB28" s="101"/>
      <c r="BAC28" s="101"/>
      <c r="BAD28" s="101"/>
      <c r="BAE28" s="101"/>
      <c r="BAF28" s="101"/>
      <c r="BAG28" s="101"/>
      <c r="BAH28" s="101"/>
      <c r="BAI28" s="101"/>
      <c r="BAJ28" s="101"/>
      <c r="BAK28" s="101"/>
      <c r="BAL28" s="101"/>
      <c r="BAM28" s="101"/>
      <c r="BAN28" s="101"/>
      <c r="BAO28" s="101"/>
      <c r="BAP28" s="101"/>
      <c r="BAQ28" s="101"/>
      <c r="BAR28" s="101"/>
      <c r="BAS28" s="101"/>
      <c r="BAT28" s="101"/>
      <c r="BAU28" s="101"/>
      <c r="BAV28" s="101"/>
      <c r="BAW28" s="101"/>
      <c r="BAX28" s="101"/>
      <c r="BAY28" s="101"/>
      <c r="BAZ28" s="101"/>
      <c r="BBA28" s="101"/>
      <c r="BBB28" s="101"/>
      <c r="BBC28" s="101"/>
      <c r="BBD28" s="101"/>
      <c r="BBE28" s="101"/>
      <c r="BBF28" s="101"/>
      <c r="BBG28" s="101"/>
      <c r="BBH28" s="101"/>
      <c r="BBI28" s="101"/>
      <c r="BBJ28" s="101"/>
      <c r="BBK28" s="101"/>
      <c r="BBL28" s="101"/>
      <c r="BBM28" s="101"/>
      <c r="BBN28" s="101"/>
      <c r="BBO28" s="101"/>
      <c r="BBP28" s="101"/>
      <c r="BBQ28" s="101"/>
      <c r="BBR28" s="101"/>
      <c r="BBS28" s="101"/>
      <c r="BBT28" s="101"/>
      <c r="BBU28" s="101"/>
      <c r="BBV28" s="101"/>
      <c r="BBW28" s="101"/>
      <c r="BBX28" s="101"/>
      <c r="BBY28" s="101"/>
      <c r="BBZ28" s="101"/>
      <c r="BCA28" s="101"/>
      <c r="BCB28" s="101"/>
      <c r="BCC28" s="101"/>
      <c r="BCD28" s="101"/>
      <c r="BCE28" s="101"/>
      <c r="BCF28" s="101"/>
      <c r="BCG28" s="101"/>
      <c r="BCH28" s="101"/>
      <c r="BCI28" s="101"/>
      <c r="BCJ28" s="101"/>
      <c r="BCK28" s="101"/>
      <c r="BCL28" s="101"/>
      <c r="BCM28" s="101"/>
      <c r="BCN28" s="101"/>
      <c r="BCO28" s="101"/>
      <c r="BCP28" s="101"/>
      <c r="BCQ28" s="101"/>
      <c r="BCR28" s="101"/>
      <c r="BCS28" s="101"/>
      <c r="BCT28" s="101"/>
      <c r="BCU28" s="101"/>
      <c r="BCV28" s="101"/>
      <c r="BCW28" s="101"/>
      <c r="BCX28" s="101"/>
      <c r="BCY28" s="101"/>
      <c r="BCZ28" s="101"/>
      <c r="BDA28" s="101"/>
      <c r="BDB28" s="101"/>
      <c r="BDC28" s="101"/>
      <c r="BDD28" s="101"/>
      <c r="BDE28" s="101"/>
      <c r="BDF28" s="101"/>
      <c r="BDG28" s="101"/>
      <c r="BDH28" s="101"/>
      <c r="BDI28" s="101"/>
      <c r="BDJ28" s="101"/>
      <c r="BDK28" s="101"/>
      <c r="BDL28" s="101"/>
      <c r="BDM28" s="101"/>
      <c r="BDN28" s="101"/>
      <c r="BDO28" s="101"/>
      <c r="BDP28" s="101"/>
      <c r="BDQ28" s="101"/>
      <c r="BDR28" s="101"/>
      <c r="BDS28" s="101"/>
      <c r="BDT28" s="101"/>
      <c r="BDU28" s="101"/>
      <c r="BDV28" s="101"/>
      <c r="BDW28" s="101"/>
      <c r="BDX28" s="101"/>
      <c r="BDY28" s="101"/>
      <c r="BDZ28" s="101"/>
      <c r="BEA28" s="101"/>
      <c r="BEB28" s="101"/>
      <c r="BEC28" s="101"/>
      <c r="BED28" s="101"/>
      <c r="BEE28" s="101"/>
      <c r="BEF28" s="101"/>
      <c r="BEG28" s="101"/>
      <c r="BEH28" s="101"/>
      <c r="BEI28" s="101"/>
      <c r="BEJ28" s="101"/>
      <c r="BEK28" s="101"/>
      <c r="BEL28" s="101"/>
      <c r="BEM28" s="101"/>
      <c r="BEN28" s="101"/>
      <c r="BEO28" s="101"/>
      <c r="BEP28" s="101"/>
      <c r="BEQ28" s="101"/>
      <c r="BER28" s="101"/>
      <c r="BES28" s="101"/>
      <c r="BET28" s="101"/>
      <c r="BEU28" s="101"/>
      <c r="BEV28" s="101"/>
      <c r="BEW28" s="101"/>
      <c r="BEX28" s="101"/>
      <c r="BEY28" s="101"/>
      <c r="BEZ28" s="101"/>
      <c r="BFA28" s="101"/>
      <c r="BFB28" s="101"/>
      <c r="BFC28" s="101"/>
      <c r="BFD28" s="101"/>
      <c r="BFE28" s="101"/>
      <c r="BFF28" s="101"/>
      <c r="BFG28" s="101"/>
      <c r="BFH28" s="101"/>
      <c r="BFI28" s="101"/>
      <c r="BFJ28" s="101"/>
      <c r="BFK28" s="101"/>
      <c r="BFL28" s="101"/>
      <c r="BFM28" s="101"/>
      <c r="BFN28" s="101"/>
      <c r="BFO28" s="101"/>
      <c r="BFP28" s="101"/>
      <c r="BFQ28" s="101"/>
      <c r="BFR28" s="101"/>
      <c r="BFS28" s="101"/>
      <c r="BFT28" s="101"/>
      <c r="BFU28" s="101"/>
      <c r="BFV28" s="101"/>
      <c r="BFW28" s="101"/>
      <c r="BFX28" s="101"/>
      <c r="BFY28" s="101"/>
      <c r="BFZ28" s="101"/>
      <c r="BGA28" s="101"/>
      <c r="BGB28" s="101"/>
      <c r="BGC28" s="101"/>
      <c r="BGD28" s="101"/>
      <c r="BGE28" s="101"/>
      <c r="BGF28" s="101"/>
      <c r="BGG28" s="101"/>
      <c r="BGH28" s="101"/>
      <c r="BGI28" s="101"/>
      <c r="BGJ28" s="101"/>
      <c r="BGK28" s="101"/>
      <c r="BGL28" s="101"/>
      <c r="BGM28" s="101"/>
      <c r="BGN28" s="101"/>
      <c r="BGO28" s="101"/>
      <c r="BGP28" s="101"/>
      <c r="BGQ28" s="101"/>
      <c r="BGR28" s="101"/>
      <c r="BGS28" s="101"/>
      <c r="BGT28" s="101"/>
      <c r="BGU28" s="101"/>
      <c r="BGV28" s="101"/>
      <c r="BGW28" s="101"/>
      <c r="BGX28" s="101"/>
      <c r="BGY28" s="101"/>
      <c r="BGZ28" s="101"/>
      <c r="BHA28" s="101"/>
      <c r="BHB28" s="101"/>
      <c r="BHC28" s="101"/>
      <c r="BHD28" s="101"/>
      <c r="BHE28" s="101"/>
      <c r="BHF28" s="101"/>
      <c r="BHG28" s="101"/>
      <c r="BHH28" s="101"/>
      <c r="BHI28" s="101"/>
      <c r="BHJ28" s="101"/>
      <c r="BHK28" s="101"/>
      <c r="BHL28" s="101"/>
      <c r="BHM28" s="101"/>
      <c r="BHN28" s="101"/>
      <c r="BHO28" s="101"/>
      <c r="BHP28" s="101"/>
      <c r="BHQ28" s="101"/>
      <c r="BHR28" s="101"/>
      <c r="BHS28" s="101"/>
      <c r="BHT28" s="101"/>
      <c r="BHU28" s="101"/>
      <c r="BHV28" s="101"/>
      <c r="BHW28" s="101"/>
      <c r="BHX28" s="101"/>
      <c r="BHY28" s="101"/>
      <c r="BHZ28" s="101"/>
      <c r="BIA28" s="101"/>
      <c r="BIB28" s="101"/>
      <c r="BIC28" s="101"/>
      <c r="BID28" s="101"/>
      <c r="BIE28" s="101"/>
      <c r="BIF28" s="101"/>
      <c r="BIG28" s="101"/>
      <c r="BIH28" s="101"/>
      <c r="BII28" s="101"/>
      <c r="BIJ28" s="101"/>
      <c r="BIK28" s="101"/>
      <c r="BIL28" s="101"/>
      <c r="BIM28" s="101"/>
      <c r="BIN28" s="101"/>
      <c r="BIO28" s="101"/>
      <c r="BIP28" s="101"/>
      <c r="BIQ28" s="101"/>
      <c r="BIR28" s="101"/>
      <c r="BIS28" s="101"/>
      <c r="BIT28" s="101"/>
      <c r="BIU28" s="101"/>
      <c r="BIV28" s="101"/>
      <c r="BIW28" s="101"/>
      <c r="BIX28" s="101"/>
      <c r="BIY28" s="101"/>
      <c r="BIZ28" s="101"/>
      <c r="BJA28" s="101"/>
      <c r="BJB28" s="101"/>
      <c r="BJC28" s="101"/>
      <c r="BJD28" s="101"/>
      <c r="BJE28" s="101"/>
      <c r="BJF28" s="101"/>
      <c r="BJG28" s="101"/>
      <c r="BJH28" s="101"/>
      <c r="BJI28" s="101"/>
      <c r="BJJ28" s="101"/>
      <c r="BJK28" s="101"/>
      <c r="BJL28" s="101"/>
      <c r="BJM28" s="101"/>
      <c r="BJN28" s="101"/>
      <c r="BJO28" s="101"/>
      <c r="BJP28" s="101"/>
      <c r="BJQ28" s="101"/>
      <c r="BJR28" s="101"/>
      <c r="BJS28" s="101"/>
      <c r="BJT28" s="101"/>
      <c r="BJU28" s="101"/>
      <c r="BJV28" s="101"/>
      <c r="BJW28" s="101"/>
      <c r="BJX28" s="101"/>
      <c r="BJY28" s="101"/>
      <c r="BJZ28" s="101"/>
      <c r="BKA28" s="101"/>
      <c r="BKB28" s="101"/>
      <c r="BKC28" s="101"/>
      <c r="BKD28" s="101"/>
      <c r="BKE28" s="101"/>
      <c r="BKF28" s="101"/>
      <c r="BKG28" s="101"/>
      <c r="BKH28" s="101"/>
      <c r="BKI28" s="101"/>
      <c r="BKJ28" s="101"/>
      <c r="BKK28" s="101"/>
      <c r="BKL28" s="101"/>
      <c r="BKM28" s="101"/>
      <c r="BKN28" s="101"/>
      <c r="BKO28" s="101"/>
      <c r="BKP28" s="101"/>
      <c r="BKQ28" s="101"/>
      <c r="BKR28" s="101"/>
      <c r="BKS28" s="101"/>
      <c r="BKT28" s="101"/>
      <c r="BKU28" s="101"/>
      <c r="BKV28" s="101"/>
      <c r="BKW28" s="101"/>
      <c r="BKX28" s="101"/>
      <c r="BKY28" s="101"/>
      <c r="BKZ28" s="101"/>
      <c r="BLA28" s="101"/>
      <c r="BLB28" s="101"/>
      <c r="BLC28" s="101"/>
      <c r="BLD28" s="101"/>
      <c r="BLE28" s="101"/>
      <c r="BLF28" s="101"/>
      <c r="BLG28" s="101"/>
      <c r="BLH28" s="101"/>
      <c r="BLI28" s="101"/>
      <c r="BLJ28" s="101"/>
      <c r="BLK28" s="101"/>
      <c r="BLL28" s="101"/>
      <c r="BLM28" s="101"/>
      <c r="BLN28" s="101"/>
      <c r="BLO28" s="101"/>
      <c r="BLP28" s="101"/>
      <c r="BLQ28" s="101"/>
      <c r="BLR28" s="101"/>
      <c r="BLS28" s="101"/>
      <c r="BLT28" s="101"/>
      <c r="BLU28" s="101"/>
      <c r="BLV28" s="101"/>
      <c r="BLW28" s="101"/>
      <c r="BLX28" s="101"/>
      <c r="BLY28" s="101"/>
      <c r="BLZ28" s="101"/>
      <c r="BMA28" s="101"/>
      <c r="BMB28" s="101"/>
      <c r="BMC28" s="101"/>
      <c r="BMD28" s="101"/>
      <c r="BME28" s="101"/>
      <c r="BMF28" s="101"/>
      <c r="BMG28" s="101"/>
      <c r="BMH28" s="101"/>
      <c r="BMI28" s="101"/>
      <c r="BMJ28" s="101"/>
      <c r="BMK28" s="101"/>
      <c r="BML28" s="101"/>
      <c r="BMM28" s="101"/>
      <c r="BMN28" s="101"/>
      <c r="BMO28" s="101"/>
      <c r="BMP28" s="101"/>
      <c r="BMQ28" s="101"/>
      <c r="BMR28" s="101"/>
      <c r="BMS28" s="101"/>
      <c r="BMT28" s="101"/>
      <c r="BMU28" s="101"/>
      <c r="BMV28" s="101"/>
      <c r="BMW28" s="101"/>
      <c r="BMX28" s="101"/>
      <c r="BMY28" s="101"/>
      <c r="BMZ28" s="101"/>
      <c r="BNA28" s="101"/>
      <c r="BNB28" s="101"/>
      <c r="BNC28" s="101"/>
      <c r="BND28" s="101"/>
      <c r="BNE28" s="101"/>
      <c r="BNF28" s="101"/>
      <c r="BNG28" s="101"/>
      <c r="BNH28" s="101"/>
      <c r="BNI28" s="101"/>
      <c r="BNJ28" s="101"/>
      <c r="BNK28" s="101"/>
      <c r="BNL28" s="101"/>
      <c r="BNM28" s="101"/>
      <c r="BNN28" s="101"/>
      <c r="BNO28" s="101"/>
      <c r="BNP28" s="101"/>
      <c r="BNQ28" s="101"/>
      <c r="BNR28" s="101"/>
      <c r="BNS28" s="101"/>
      <c r="BNT28" s="101"/>
      <c r="BNU28" s="101"/>
      <c r="BNV28" s="101"/>
      <c r="BNW28" s="101"/>
      <c r="BNX28" s="101"/>
      <c r="BNY28" s="101"/>
      <c r="BNZ28" s="101"/>
      <c r="BOA28" s="101"/>
      <c r="BOB28" s="101"/>
      <c r="BOC28" s="101"/>
      <c r="BOD28" s="101"/>
      <c r="BOE28" s="101"/>
      <c r="BOF28" s="101"/>
      <c r="BOG28" s="101"/>
      <c r="BOH28" s="101"/>
      <c r="BOI28" s="101"/>
      <c r="BOJ28" s="101"/>
      <c r="BOK28" s="101"/>
      <c r="BOL28" s="101"/>
      <c r="BOM28" s="101"/>
      <c r="BON28" s="101"/>
      <c r="BOO28" s="101"/>
      <c r="BOP28" s="101"/>
      <c r="BOQ28" s="101"/>
      <c r="BOR28" s="101"/>
      <c r="BOS28" s="101"/>
      <c r="BOT28" s="101"/>
      <c r="BOU28" s="101"/>
      <c r="BOV28" s="101"/>
      <c r="BOW28" s="101"/>
      <c r="BOX28" s="101"/>
      <c r="BOY28" s="101"/>
      <c r="BOZ28" s="101"/>
      <c r="BPA28" s="101"/>
      <c r="BPB28" s="101"/>
      <c r="BPC28" s="101"/>
      <c r="BPD28" s="101"/>
      <c r="BPE28" s="101"/>
      <c r="BPF28" s="101"/>
      <c r="BPG28" s="101"/>
      <c r="BPH28" s="101"/>
      <c r="BPI28" s="101"/>
      <c r="BPJ28" s="101"/>
      <c r="BPK28" s="101"/>
      <c r="BPL28" s="101"/>
      <c r="BPM28" s="101"/>
      <c r="BPN28" s="101"/>
      <c r="BPO28" s="101"/>
      <c r="BPP28" s="101"/>
      <c r="BPQ28" s="101"/>
      <c r="BPR28" s="101"/>
      <c r="BPS28" s="101"/>
      <c r="BPT28" s="101"/>
      <c r="BPU28" s="101"/>
      <c r="BPV28" s="101"/>
      <c r="BPW28" s="101"/>
      <c r="BPX28" s="101"/>
      <c r="BPY28" s="101"/>
      <c r="BPZ28" s="101"/>
      <c r="BQA28" s="101"/>
      <c r="BQB28" s="101"/>
      <c r="BQC28" s="101"/>
      <c r="BQD28" s="101"/>
      <c r="BQE28" s="101"/>
      <c r="BQF28" s="101"/>
      <c r="BQG28" s="101"/>
      <c r="BQH28" s="101"/>
      <c r="BQI28" s="101"/>
      <c r="BQJ28" s="101"/>
      <c r="BQK28" s="101"/>
      <c r="BQL28" s="101"/>
      <c r="BQM28" s="101"/>
      <c r="BQN28" s="101"/>
      <c r="BQO28" s="101"/>
      <c r="BQP28" s="101"/>
      <c r="BQQ28" s="101"/>
      <c r="BQR28" s="101"/>
      <c r="BQS28" s="101"/>
      <c r="BQT28" s="101"/>
      <c r="BQU28" s="101"/>
      <c r="BQV28" s="101"/>
      <c r="BQW28" s="101"/>
      <c r="BQX28" s="101"/>
      <c r="BQY28" s="101"/>
      <c r="BQZ28" s="101"/>
      <c r="BRA28" s="101"/>
      <c r="BRB28" s="101"/>
      <c r="BRC28" s="101"/>
      <c r="BRD28" s="101"/>
      <c r="BRE28" s="101"/>
      <c r="BRF28" s="101"/>
      <c r="BRG28" s="101"/>
      <c r="BRH28" s="101"/>
      <c r="BRI28" s="101"/>
      <c r="BRJ28" s="101"/>
      <c r="BRK28" s="101"/>
      <c r="BRL28" s="101"/>
      <c r="BRM28" s="101"/>
      <c r="BRN28" s="101"/>
      <c r="BRO28" s="101"/>
      <c r="BRP28" s="101"/>
      <c r="BRQ28" s="101"/>
      <c r="BRR28" s="101"/>
      <c r="BRS28" s="101"/>
      <c r="BRT28" s="101"/>
      <c r="BRU28" s="101"/>
      <c r="BRV28" s="101"/>
      <c r="BRW28" s="101"/>
      <c r="BRX28" s="101"/>
      <c r="BRY28" s="101"/>
      <c r="BRZ28" s="101"/>
      <c r="BSA28" s="101"/>
      <c r="BSB28" s="101"/>
      <c r="BSC28" s="101"/>
      <c r="BSD28" s="101"/>
      <c r="BSE28" s="101"/>
      <c r="BSF28" s="101"/>
      <c r="BSG28" s="101"/>
      <c r="BSH28" s="101"/>
      <c r="BSI28" s="101"/>
      <c r="BSJ28" s="101"/>
      <c r="BSK28" s="101"/>
      <c r="BSL28" s="101"/>
      <c r="BSM28" s="101"/>
      <c r="BSN28" s="101"/>
      <c r="BSO28" s="101"/>
      <c r="BSP28" s="101"/>
      <c r="BSQ28" s="101"/>
      <c r="BSR28" s="101"/>
      <c r="BSS28" s="101"/>
      <c r="BST28" s="101"/>
      <c r="BSU28" s="101"/>
      <c r="BSV28" s="101"/>
      <c r="BSW28" s="101"/>
      <c r="BSX28" s="101"/>
      <c r="BSY28" s="101"/>
      <c r="BSZ28" s="101"/>
      <c r="BTA28" s="101"/>
      <c r="BTB28" s="101"/>
      <c r="BTC28" s="101"/>
      <c r="BTD28" s="101"/>
      <c r="BTE28" s="101"/>
      <c r="BTF28" s="101"/>
      <c r="BTG28" s="101"/>
      <c r="BTH28" s="101"/>
      <c r="BTI28" s="101"/>
      <c r="BTJ28" s="101"/>
      <c r="BTK28" s="101"/>
      <c r="BTL28" s="101"/>
      <c r="BTM28" s="101"/>
      <c r="BTN28" s="101"/>
      <c r="BTO28" s="101"/>
      <c r="BTP28" s="101"/>
      <c r="BTQ28" s="101"/>
      <c r="BTR28" s="101"/>
      <c r="BTS28" s="101"/>
      <c r="BTT28" s="101"/>
      <c r="BTU28" s="101"/>
      <c r="BTV28" s="101"/>
      <c r="BTW28" s="101"/>
      <c r="BTX28" s="101"/>
      <c r="BTY28" s="101"/>
      <c r="BTZ28" s="101"/>
      <c r="BUA28" s="101"/>
      <c r="BUB28" s="101"/>
      <c r="BUC28" s="101"/>
      <c r="BUD28" s="101"/>
      <c r="BUE28" s="101"/>
      <c r="BUF28" s="101"/>
      <c r="BUG28" s="101"/>
      <c r="BUH28" s="101"/>
      <c r="BUI28" s="101"/>
      <c r="BUJ28" s="101"/>
      <c r="BUK28" s="101"/>
      <c r="BUL28" s="101"/>
      <c r="BUM28" s="101"/>
      <c r="BUN28" s="101"/>
      <c r="BUO28" s="101"/>
      <c r="BUP28" s="101"/>
      <c r="BUQ28" s="101"/>
      <c r="BUR28" s="101"/>
      <c r="BUS28" s="101"/>
      <c r="BUT28" s="101"/>
      <c r="BUU28" s="101"/>
      <c r="BUV28" s="101"/>
      <c r="BUW28" s="101"/>
      <c r="BUX28" s="101"/>
      <c r="BUY28" s="101"/>
      <c r="BUZ28" s="101"/>
      <c r="BVA28" s="101"/>
      <c r="BVB28" s="101"/>
      <c r="BVC28" s="101"/>
      <c r="BVD28" s="101"/>
      <c r="BVE28" s="101"/>
      <c r="BVF28" s="101"/>
      <c r="BVG28" s="101"/>
      <c r="BVH28" s="101"/>
      <c r="BVI28" s="101"/>
      <c r="BVJ28" s="101"/>
      <c r="BVK28" s="101"/>
      <c r="BVL28" s="101"/>
      <c r="BVM28" s="101"/>
      <c r="BVN28" s="101"/>
      <c r="BVO28" s="101"/>
      <c r="BVP28" s="101"/>
      <c r="BVQ28" s="101"/>
      <c r="BVR28" s="101"/>
      <c r="BVS28" s="101"/>
      <c r="BVT28" s="101"/>
      <c r="BVU28" s="101"/>
      <c r="BVV28" s="101"/>
      <c r="BVW28" s="101"/>
      <c r="BVX28" s="101"/>
      <c r="BVY28" s="101"/>
      <c r="BVZ28" s="101"/>
      <c r="BWA28" s="101"/>
      <c r="BWB28" s="101"/>
      <c r="BWC28" s="101"/>
      <c r="BWD28" s="101"/>
      <c r="BWE28" s="101"/>
      <c r="BWF28" s="101"/>
      <c r="BWG28" s="101"/>
      <c r="BWH28" s="101"/>
      <c r="BWI28" s="101"/>
      <c r="BWJ28" s="101"/>
      <c r="BWK28" s="101"/>
      <c r="BWL28" s="101"/>
      <c r="BWM28" s="101"/>
      <c r="BWN28" s="101"/>
      <c r="BWO28" s="101"/>
      <c r="BWP28" s="101"/>
      <c r="BWQ28" s="101"/>
      <c r="BWR28" s="101"/>
      <c r="BWS28" s="101"/>
      <c r="BWT28" s="101"/>
      <c r="BWU28" s="101"/>
      <c r="BWV28" s="101"/>
      <c r="BWW28" s="101"/>
      <c r="BWX28" s="101"/>
      <c r="BWY28" s="101"/>
      <c r="BWZ28" s="101"/>
      <c r="BXA28" s="101"/>
      <c r="BXB28" s="101"/>
      <c r="BXC28" s="101"/>
      <c r="BXD28" s="101"/>
      <c r="BXE28" s="101"/>
      <c r="BXF28" s="101"/>
      <c r="BXG28" s="101"/>
      <c r="BXH28" s="101"/>
      <c r="BXI28" s="101"/>
      <c r="BXJ28" s="101"/>
      <c r="BXK28" s="101"/>
      <c r="BXL28" s="101"/>
      <c r="BXM28" s="101"/>
      <c r="BXN28" s="101"/>
      <c r="BXO28" s="101"/>
      <c r="BXP28" s="101"/>
      <c r="BXQ28" s="101"/>
      <c r="BXR28" s="101"/>
      <c r="BXS28" s="101"/>
      <c r="BXT28" s="101"/>
      <c r="BXU28" s="101"/>
      <c r="BXV28" s="101"/>
      <c r="BXW28" s="101"/>
      <c r="BXX28" s="101"/>
      <c r="BXY28" s="101"/>
      <c r="BXZ28" s="101"/>
      <c r="BYA28" s="101"/>
      <c r="BYB28" s="101"/>
      <c r="BYC28" s="101"/>
      <c r="BYD28" s="101"/>
      <c r="BYE28" s="101"/>
      <c r="BYF28" s="101"/>
      <c r="BYG28" s="101"/>
      <c r="BYH28" s="101"/>
      <c r="BYI28" s="101"/>
      <c r="BYJ28" s="101"/>
      <c r="BYK28" s="101"/>
      <c r="BYL28" s="101"/>
      <c r="BYM28" s="101"/>
      <c r="BYN28" s="101"/>
      <c r="BYO28" s="101"/>
      <c r="BYP28" s="101"/>
      <c r="BYQ28" s="101"/>
      <c r="BYR28" s="101"/>
      <c r="BYS28" s="101"/>
      <c r="BYT28" s="101"/>
      <c r="BYU28" s="101"/>
      <c r="BYV28" s="101"/>
      <c r="BYW28" s="101"/>
      <c r="BYX28" s="101"/>
      <c r="BYY28" s="101"/>
      <c r="BYZ28" s="101"/>
      <c r="BZA28" s="101"/>
      <c r="BZB28" s="101"/>
      <c r="BZC28" s="101"/>
      <c r="BZD28" s="101"/>
      <c r="BZE28" s="101"/>
      <c r="BZF28" s="101"/>
      <c r="BZG28" s="101"/>
      <c r="BZH28" s="101"/>
      <c r="BZI28" s="101"/>
      <c r="BZJ28" s="101"/>
      <c r="BZK28" s="101"/>
      <c r="BZL28" s="101"/>
      <c r="BZM28" s="101"/>
      <c r="BZN28" s="101"/>
      <c r="BZO28" s="101"/>
      <c r="BZP28" s="101"/>
      <c r="BZQ28" s="101"/>
      <c r="BZR28" s="101"/>
      <c r="BZS28" s="101"/>
      <c r="BZT28" s="101"/>
      <c r="BZU28" s="101"/>
      <c r="BZV28" s="101"/>
      <c r="BZW28" s="101"/>
      <c r="BZX28" s="101"/>
      <c r="BZY28" s="101"/>
      <c r="BZZ28" s="101"/>
      <c r="CAA28" s="101"/>
      <c r="CAB28" s="101"/>
      <c r="CAC28" s="101"/>
      <c r="CAD28" s="101"/>
      <c r="CAE28" s="101"/>
      <c r="CAF28" s="101"/>
      <c r="CAG28" s="101"/>
      <c r="CAH28" s="101"/>
      <c r="CAI28" s="101"/>
      <c r="CAJ28" s="101"/>
      <c r="CAK28" s="101"/>
      <c r="CAL28" s="101"/>
      <c r="CAM28" s="101"/>
      <c r="CAN28" s="101"/>
      <c r="CAO28" s="101"/>
      <c r="CAP28" s="101"/>
      <c r="CAQ28" s="101"/>
      <c r="CAR28" s="101"/>
      <c r="CAS28" s="101"/>
      <c r="CAT28" s="101"/>
      <c r="CAU28" s="101"/>
      <c r="CAV28" s="101"/>
      <c r="CAW28" s="101"/>
      <c r="CAX28" s="101"/>
      <c r="CAY28" s="101"/>
      <c r="CAZ28" s="101"/>
      <c r="CBA28" s="101"/>
      <c r="CBB28" s="101"/>
      <c r="CBC28" s="101"/>
      <c r="CBD28" s="101"/>
      <c r="CBE28" s="101"/>
      <c r="CBF28" s="101"/>
      <c r="CBG28" s="101"/>
      <c r="CBH28" s="101"/>
      <c r="CBI28" s="101"/>
      <c r="CBJ28" s="101"/>
      <c r="CBK28" s="101"/>
      <c r="CBL28" s="101"/>
      <c r="CBM28" s="101"/>
      <c r="CBN28" s="101"/>
      <c r="CBO28" s="101"/>
      <c r="CBP28" s="101"/>
      <c r="CBQ28" s="101"/>
      <c r="CBR28" s="101"/>
      <c r="CBS28" s="101"/>
      <c r="CBT28" s="101"/>
      <c r="CBU28" s="101"/>
      <c r="CBV28" s="101"/>
      <c r="CBW28" s="101"/>
      <c r="CBX28" s="101"/>
      <c r="CBY28" s="101"/>
      <c r="CBZ28" s="101"/>
      <c r="CCA28" s="101"/>
      <c r="CCB28" s="101"/>
      <c r="CCC28" s="101"/>
      <c r="CCD28" s="101"/>
      <c r="CCE28" s="101"/>
      <c r="CCF28" s="101"/>
      <c r="CCG28" s="101"/>
      <c r="CCH28" s="101"/>
      <c r="CCI28" s="101"/>
      <c r="CCJ28" s="101"/>
      <c r="CCK28" s="101"/>
      <c r="CCL28" s="101"/>
      <c r="CCM28" s="101"/>
      <c r="CCN28" s="101"/>
      <c r="CCO28" s="101"/>
      <c r="CCP28" s="101"/>
      <c r="CCQ28" s="101"/>
      <c r="CCR28" s="101"/>
      <c r="CCS28" s="101"/>
      <c r="CCT28" s="101"/>
      <c r="CCU28" s="101"/>
      <c r="CCV28" s="101"/>
      <c r="CCW28" s="101"/>
      <c r="CCX28" s="101"/>
      <c r="CCY28" s="101"/>
      <c r="CCZ28" s="101"/>
      <c r="CDA28" s="101"/>
      <c r="CDB28" s="101"/>
      <c r="CDC28" s="101"/>
      <c r="CDD28" s="101"/>
      <c r="CDE28" s="101"/>
      <c r="CDF28" s="101"/>
      <c r="CDG28" s="101"/>
      <c r="CDH28" s="101"/>
      <c r="CDI28" s="101"/>
      <c r="CDJ28" s="101"/>
      <c r="CDK28" s="101"/>
      <c r="CDL28" s="101"/>
      <c r="CDM28" s="101"/>
      <c r="CDN28" s="101"/>
      <c r="CDO28" s="101"/>
      <c r="CDP28" s="101"/>
      <c r="CDQ28" s="101"/>
      <c r="CDR28" s="101"/>
      <c r="CDS28" s="101"/>
      <c r="CDT28" s="101"/>
      <c r="CDU28" s="101"/>
      <c r="CDV28" s="101"/>
      <c r="CDW28" s="101"/>
      <c r="CDX28" s="101"/>
      <c r="CDY28" s="101"/>
      <c r="CDZ28" s="101"/>
      <c r="CEA28" s="101"/>
      <c r="CEB28" s="101"/>
      <c r="CEC28" s="101"/>
      <c r="CED28" s="101"/>
      <c r="CEE28" s="101"/>
      <c r="CEF28" s="101"/>
      <c r="CEG28" s="101"/>
      <c r="CEH28" s="101"/>
      <c r="CEI28" s="101"/>
      <c r="CEJ28" s="101"/>
      <c r="CEK28" s="101"/>
      <c r="CEL28" s="101"/>
      <c r="CEM28" s="101"/>
      <c r="CEN28" s="101"/>
      <c r="CEO28" s="101"/>
      <c r="CEP28" s="101"/>
      <c r="CEQ28" s="101"/>
      <c r="CER28" s="101"/>
      <c r="CES28" s="101"/>
      <c r="CET28" s="101"/>
      <c r="CEU28" s="101"/>
      <c r="CEV28" s="101"/>
      <c r="CEW28" s="101"/>
      <c r="CEX28" s="101"/>
      <c r="CEY28" s="101"/>
      <c r="CEZ28" s="101"/>
      <c r="CFA28" s="101"/>
      <c r="CFB28" s="101"/>
      <c r="CFC28" s="101"/>
      <c r="CFD28" s="101"/>
      <c r="CFE28" s="101"/>
      <c r="CFF28" s="101"/>
      <c r="CFG28" s="101"/>
      <c r="CFH28" s="101"/>
      <c r="CFI28" s="101"/>
      <c r="CFJ28" s="101"/>
      <c r="CFK28" s="101"/>
      <c r="CFL28" s="101"/>
      <c r="CFM28" s="101"/>
      <c r="CFN28" s="101"/>
      <c r="CFO28" s="101"/>
      <c r="CFP28" s="101"/>
      <c r="CFQ28" s="101"/>
      <c r="CFR28" s="101"/>
      <c r="CFS28" s="101"/>
      <c r="CFT28" s="101"/>
      <c r="CFU28" s="101"/>
      <c r="CFV28" s="101"/>
      <c r="CFW28" s="101"/>
      <c r="CFX28" s="101"/>
      <c r="CFY28" s="101"/>
      <c r="CFZ28" s="101"/>
      <c r="CGA28" s="101"/>
      <c r="CGB28" s="101"/>
      <c r="CGC28" s="101"/>
      <c r="CGD28" s="101"/>
      <c r="CGE28" s="101"/>
      <c r="CGF28" s="101"/>
      <c r="CGG28" s="101"/>
      <c r="CGH28" s="101"/>
      <c r="CGI28" s="101"/>
      <c r="CGJ28" s="101"/>
      <c r="CGK28" s="101"/>
      <c r="CGL28" s="101"/>
      <c r="CGM28" s="101"/>
      <c r="CGN28" s="101"/>
      <c r="CGO28" s="101"/>
      <c r="CGP28" s="101"/>
      <c r="CGQ28" s="101"/>
      <c r="CGR28" s="101"/>
      <c r="CGS28" s="101"/>
      <c r="CGT28" s="101"/>
      <c r="CGU28" s="101"/>
      <c r="CGV28" s="101"/>
      <c r="CGW28" s="101"/>
      <c r="CGX28" s="101"/>
      <c r="CGY28" s="101"/>
      <c r="CGZ28" s="101"/>
      <c r="CHA28" s="101"/>
      <c r="CHB28" s="101"/>
      <c r="CHC28" s="101"/>
      <c r="CHD28" s="101"/>
      <c r="CHE28" s="101"/>
      <c r="CHF28" s="101"/>
      <c r="CHG28" s="101"/>
      <c r="CHH28" s="101"/>
      <c r="CHI28" s="101"/>
      <c r="CHJ28" s="101"/>
      <c r="CHK28" s="101"/>
      <c r="CHL28" s="101"/>
      <c r="CHM28" s="101"/>
      <c r="CHN28" s="101"/>
      <c r="CHO28" s="101"/>
      <c r="CHP28" s="101"/>
      <c r="CHQ28" s="101"/>
      <c r="CHR28" s="101"/>
      <c r="CHS28" s="101"/>
      <c r="CHT28" s="101"/>
      <c r="CHU28" s="101"/>
      <c r="CHV28" s="101"/>
      <c r="CHW28" s="101"/>
      <c r="CHX28" s="101"/>
      <c r="CHY28" s="101"/>
      <c r="CHZ28" s="101"/>
      <c r="CIA28" s="101"/>
      <c r="CIB28" s="101"/>
      <c r="CIC28" s="101"/>
      <c r="CID28" s="101"/>
      <c r="CIE28" s="101"/>
      <c r="CIF28" s="101"/>
      <c r="CIG28" s="101"/>
      <c r="CIH28" s="101"/>
      <c r="CII28" s="101"/>
      <c r="CIJ28" s="101"/>
      <c r="CIK28" s="101"/>
      <c r="CIL28" s="101"/>
      <c r="CIM28" s="101"/>
      <c r="CIN28" s="101"/>
      <c r="CIO28" s="101"/>
      <c r="CIP28" s="101"/>
      <c r="CIQ28" s="101"/>
      <c r="CIR28" s="101"/>
      <c r="CIS28" s="101"/>
      <c r="CIT28" s="101"/>
      <c r="CIU28" s="101"/>
      <c r="CIV28" s="101"/>
      <c r="CIW28" s="101"/>
      <c r="CIX28" s="101"/>
      <c r="CIY28" s="101"/>
      <c r="CIZ28" s="101"/>
      <c r="CJA28" s="101"/>
      <c r="CJB28" s="101"/>
      <c r="CJC28" s="101"/>
      <c r="CJD28" s="101"/>
      <c r="CJE28" s="101"/>
      <c r="CJF28" s="101"/>
      <c r="CJG28" s="101"/>
      <c r="CJH28" s="101"/>
      <c r="CJI28" s="101"/>
      <c r="CJJ28" s="101"/>
      <c r="CJK28" s="101"/>
      <c r="CJL28" s="101"/>
      <c r="CJM28" s="101"/>
      <c r="CJN28" s="101"/>
      <c r="CJO28" s="101"/>
      <c r="CJP28" s="101"/>
      <c r="CJQ28" s="101"/>
      <c r="CJR28" s="101"/>
      <c r="CJS28" s="101"/>
      <c r="CJT28" s="101"/>
      <c r="CJU28" s="101"/>
      <c r="CJV28" s="101"/>
      <c r="CJW28" s="101"/>
      <c r="CJX28" s="101"/>
      <c r="CJY28" s="101"/>
      <c r="CJZ28" s="101"/>
      <c r="CKA28" s="101"/>
      <c r="CKB28" s="101"/>
      <c r="CKC28" s="101"/>
      <c r="CKD28" s="101"/>
      <c r="CKE28" s="101"/>
      <c r="CKF28" s="101"/>
      <c r="CKG28" s="101"/>
      <c r="CKH28" s="101"/>
      <c r="CKI28" s="101"/>
      <c r="CKJ28" s="101"/>
      <c r="CKK28" s="101"/>
      <c r="CKL28" s="101"/>
      <c r="CKM28" s="101"/>
      <c r="CKN28" s="101"/>
      <c r="CKO28" s="101"/>
      <c r="CKP28" s="101"/>
      <c r="CKQ28" s="101"/>
      <c r="CKR28" s="101"/>
      <c r="CKS28" s="101"/>
      <c r="CKT28" s="101"/>
      <c r="CKU28" s="101"/>
      <c r="CKV28" s="101"/>
      <c r="CKW28" s="101"/>
      <c r="CKX28" s="101"/>
      <c r="CKY28" s="101"/>
      <c r="CKZ28" s="101"/>
      <c r="CLA28" s="101"/>
      <c r="CLB28" s="101"/>
      <c r="CLC28" s="101"/>
      <c r="CLD28" s="101"/>
      <c r="CLE28" s="101"/>
      <c r="CLF28" s="101"/>
      <c r="CLG28" s="101"/>
      <c r="CLH28" s="101"/>
      <c r="CLI28" s="101"/>
      <c r="CLJ28" s="101"/>
      <c r="CLK28" s="101"/>
      <c r="CLL28" s="101"/>
      <c r="CLM28" s="101"/>
      <c r="CLN28" s="101"/>
      <c r="CLO28" s="101"/>
      <c r="CLP28" s="101"/>
      <c r="CLQ28" s="101"/>
      <c r="CLR28" s="101"/>
      <c r="CLS28" s="101"/>
      <c r="CLT28" s="101"/>
      <c r="CLU28" s="101"/>
      <c r="CLV28" s="101"/>
      <c r="CLW28" s="101"/>
      <c r="CLX28" s="101"/>
      <c r="CLY28" s="101"/>
      <c r="CLZ28" s="101"/>
      <c r="CMA28" s="101"/>
      <c r="CMB28" s="101"/>
      <c r="CMC28" s="101"/>
      <c r="CMD28" s="101"/>
      <c r="CME28" s="101"/>
      <c r="CMF28" s="101"/>
      <c r="CMG28" s="101"/>
      <c r="CMH28" s="101"/>
      <c r="CMI28" s="101"/>
      <c r="CMJ28" s="101"/>
      <c r="CMK28" s="101"/>
      <c r="CML28" s="101"/>
      <c r="CMM28" s="101"/>
      <c r="CMN28" s="101"/>
      <c r="CMO28" s="101"/>
      <c r="CMP28" s="101"/>
      <c r="CMQ28" s="101"/>
      <c r="CMR28" s="101"/>
      <c r="CMS28" s="101"/>
      <c r="CMT28" s="101"/>
      <c r="CMU28" s="101"/>
      <c r="CMV28" s="101"/>
      <c r="CMW28" s="101"/>
      <c r="CMX28" s="101"/>
      <c r="CMY28" s="101"/>
      <c r="CMZ28" s="101"/>
      <c r="CNA28" s="101"/>
      <c r="CNB28" s="101"/>
      <c r="CNC28" s="101"/>
      <c r="CND28" s="101"/>
      <c r="CNE28" s="101"/>
      <c r="CNF28" s="101"/>
      <c r="CNG28" s="101"/>
      <c r="CNH28" s="101"/>
      <c r="CNI28" s="101"/>
      <c r="CNJ28" s="101"/>
      <c r="CNK28" s="101"/>
      <c r="CNL28" s="101"/>
      <c r="CNM28" s="101"/>
      <c r="CNN28" s="101"/>
      <c r="CNO28" s="101"/>
      <c r="CNP28" s="101"/>
      <c r="CNQ28" s="101"/>
      <c r="CNR28" s="101"/>
      <c r="CNS28" s="101"/>
      <c r="CNT28" s="101"/>
      <c r="CNU28" s="101"/>
      <c r="CNV28" s="101"/>
      <c r="CNW28" s="101"/>
      <c r="CNX28" s="101"/>
      <c r="CNY28" s="101"/>
      <c r="CNZ28" s="101"/>
      <c r="COA28" s="101"/>
      <c r="COB28" s="101"/>
      <c r="COC28" s="101"/>
      <c r="COD28" s="101"/>
      <c r="COE28" s="101"/>
      <c r="COF28" s="101"/>
      <c r="COG28" s="101"/>
      <c r="COH28" s="101"/>
      <c r="COI28" s="101"/>
      <c r="COJ28" s="101"/>
      <c r="COK28" s="101"/>
      <c r="COL28" s="101"/>
      <c r="COM28" s="101"/>
      <c r="CON28" s="101"/>
      <c r="COO28" s="101"/>
      <c r="COP28" s="101"/>
      <c r="COQ28" s="101"/>
      <c r="COR28" s="101"/>
      <c r="COS28" s="101"/>
      <c r="COT28" s="101"/>
      <c r="COU28" s="101"/>
      <c r="COV28" s="101"/>
      <c r="COW28" s="101"/>
      <c r="COX28" s="101"/>
      <c r="COY28" s="101"/>
      <c r="COZ28" s="101"/>
      <c r="CPA28" s="101"/>
      <c r="CPB28" s="101"/>
      <c r="CPC28" s="101"/>
      <c r="CPD28" s="101"/>
      <c r="CPE28" s="101"/>
      <c r="CPF28" s="101"/>
      <c r="CPG28" s="101"/>
      <c r="CPH28" s="101"/>
      <c r="CPI28" s="101"/>
      <c r="CPJ28" s="101"/>
      <c r="CPK28" s="101"/>
      <c r="CPL28" s="101"/>
      <c r="CPM28" s="101"/>
      <c r="CPN28" s="101"/>
      <c r="CPO28" s="101"/>
      <c r="CPP28" s="101"/>
      <c r="CPQ28" s="101"/>
      <c r="CPR28" s="101"/>
      <c r="CPS28" s="101"/>
      <c r="CPT28" s="101"/>
      <c r="CPU28" s="101"/>
      <c r="CPV28" s="101"/>
      <c r="CPW28" s="101"/>
      <c r="CPX28" s="101"/>
      <c r="CPY28" s="101"/>
      <c r="CPZ28" s="101"/>
      <c r="CQA28" s="101"/>
      <c r="CQB28" s="101"/>
      <c r="CQC28" s="101"/>
      <c r="CQD28" s="101"/>
      <c r="CQE28" s="101"/>
      <c r="CQF28" s="101"/>
      <c r="CQG28" s="101"/>
      <c r="CQH28" s="101"/>
      <c r="CQI28" s="101"/>
      <c r="CQJ28" s="101"/>
      <c r="CQK28" s="101"/>
      <c r="CQL28" s="101"/>
      <c r="CQM28" s="101"/>
      <c r="CQN28" s="101"/>
      <c r="CQO28" s="101"/>
      <c r="CQP28" s="101"/>
      <c r="CQQ28" s="101"/>
      <c r="CQR28" s="101"/>
      <c r="CQS28" s="101"/>
      <c r="CQT28" s="101"/>
      <c r="CQU28" s="101"/>
      <c r="CQV28" s="101"/>
      <c r="CQW28" s="101"/>
      <c r="CQX28" s="101"/>
      <c r="CQY28" s="101"/>
      <c r="CQZ28" s="101"/>
      <c r="CRA28" s="101"/>
      <c r="CRB28" s="101"/>
      <c r="CRC28" s="101"/>
      <c r="CRD28" s="101"/>
      <c r="CRE28" s="101"/>
      <c r="CRF28" s="101"/>
      <c r="CRG28" s="101"/>
      <c r="CRH28" s="101"/>
      <c r="CRI28" s="101"/>
      <c r="CRJ28" s="101"/>
      <c r="CRK28" s="101"/>
      <c r="CRL28" s="101"/>
      <c r="CRM28" s="101"/>
      <c r="CRN28" s="101"/>
      <c r="CRO28" s="101"/>
      <c r="CRP28" s="101"/>
      <c r="CRQ28" s="101"/>
      <c r="CRR28" s="101"/>
      <c r="CRS28" s="101"/>
      <c r="CRT28" s="101"/>
      <c r="CRU28" s="101"/>
      <c r="CRV28" s="101"/>
      <c r="CRW28" s="101"/>
      <c r="CRX28" s="101"/>
      <c r="CRY28" s="101"/>
      <c r="CRZ28" s="101"/>
      <c r="CSA28" s="101"/>
      <c r="CSB28" s="101"/>
      <c r="CSC28" s="101"/>
      <c r="CSD28" s="101"/>
      <c r="CSE28" s="101"/>
      <c r="CSF28" s="101"/>
      <c r="CSG28" s="101"/>
      <c r="CSH28" s="101"/>
      <c r="CSI28" s="101"/>
      <c r="CSJ28" s="101"/>
      <c r="CSK28" s="101"/>
      <c r="CSL28" s="101"/>
      <c r="CSM28" s="101"/>
      <c r="CSN28" s="101"/>
      <c r="CSO28" s="101"/>
      <c r="CSP28" s="101"/>
      <c r="CSQ28" s="101"/>
      <c r="CSR28" s="101"/>
      <c r="CSS28" s="101"/>
      <c r="CST28" s="101"/>
      <c r="CSU28" s="101"/>
      <c r="CSV28" s="101"/>
      <c r="CSW28" s="101"/>
      <c r="CSX28" s="101"/>
      <c r="CSY28" s="101"/>
      <c r="CSZ28" s="101"/>
      <c r="CTA28" s="101"/>
      <c r="CTB28" s="101"/>
      <c r="CTC28" s="101"/>
      <c r="CTD28" s="101"/>
      <c r="CTE28" s="101"/>
      <c r="CTF28" s="101"/>
      <c r="CTG28" s="101"/>
      <c r="CTH28" s="101"/>
      <c r="CTI28" s="101"/>
      <c r="CTJ28" s="101"/>
      <c r="CTK28" s="101"/>
      <c r="CTL28" s="101"/>
      <c r="CTM28" s="101"/>
      <c r="CTN28" s="101"/>
      <c r="CTO28" s="101"/>
      <c r="CTP28" s="101"/>
      <c r="CTQ28" s="101"/>
      <c r="CTR28" s="101"/>
      <c r="CTS28" s="101"/>
      <c r="CTT28" s="101"/>
      <c r="CTU28" s="101"/>
      <c r="CTV28" s="101"/>
      <c r="CTW28" s="101"/>
      <c r="CTX28" s="101"/>
      <c r="CTY28" s="101"/>
      <c r="CTZ28" s="101"/>
      <c r="CUA28" s="101"/>
      <c r="CUB28" s="101"/>
      <c r="CUC28" s="101"/>
      <c r="CUD28" s="101"/>
      <c r="CUE28" s="101"/>
      <c r="CUF28" s="101"/>
      <c r="CUG28" s="101"/>
      <c r="CUH28" s="101"/>
      <c r="CUI28" s="101"/>
      <c r="CUJ28" s="101"/>
      <c r="CUK28" s="101"/>
      <c r="CUL28" s="101"/>
      <c r="CUM28" s="101"/>
      <c r="CUN28" s="101"/>
      <c r="CUO28" s="101"/>
      <c r="CUP28" s="101"/>
      <c r="CUQ28" s="101"/>
      <c r="CUR28" s="101"/>
      <c r="CUS28" s="101"/>
      <c r="CUT28" s="101"/>
      <c r="CUU28" s="101"/>
      <c r="CUV28" s="101"/>
      <c r="CUW28" s="101"/>
      <c r="CUX28" s="101"/>
      <c r="CUY28" s="101"/>
      <c r="CUZ28" s="101"/>
      <c r="CVA28" s="101"/>
      <c r="CVB28" s="101"/>
      <c r="CVC28" s="101"/>
      <c r="CVD28" s="101"/>
      <c r="CVE28" s="101"/>
      <c r="CVF28" s="101"/>
      <c r="CVG28" s="101"/>
      <c r="CVH28" s="101"/>
      <c r="CVI28" s="101"/>
      <c r="CVJ28" s="101"/>
      <c r="CVK28" s="101"/>
      <c r="CVL28" s="101"/>
      <c r="CVM28" s="101"/>
      <c r="CVN28" s="101"/>
      <c r="CVO28" s="101"/>
      <c r="CVP28" s="101"/>
      <c r="CVQ28" s="101"/>
      <c r="CVR28" s="101"/>
      <c r="CVS28" s="101"/>
      <c r="CVT28" s="101"/>
      <c r="CVU28" s="101"/>
      <c r="CVV28" s="101"/>
      <c r="CVW28" s="101"/>
      <c r="CVX28" s="101"/>
      <c r="CVY28" s="101"/>
      <c r="CVZ28" s="101"/>
      <c r="CWA28" s="101"/>
      <c r="CWB28" s="101"/>
      <c r="CWC28" s="101"/>
      <c r="CWD28" s="101"/>
      <c r="CWE28" s="101"/>
      <c r="CWF28" s="101"/>
      <c r="CWG28" s="101"/>
      <c r="CWH28" s="101"/>
      <c r="CWI28" s="101"/>
      <c r="CWJ28" s="101"/>
      <c r="CWK28" s="101"/>
      <c r="CWL28" s="101"/>
      <c r="CWM28" s="101"/>
      <c r="CWN28" s="101"/>
      <c r="CWO28" s="101"/>
      <c r="CWP28" s="101"/>
      <c r="CWQ28" s="101"/>
      <c r="CWR28" s="101"/>
      <c r="CWS28" s="101"/>
      <c r="CWT28" s="101"/>
      <c r="CWU28" s="101"/>
      <c r="CWV28" s="101"/>
      <c r="CWW28" s="101"/>
      <c r="CWX28" s="101"/>
      <c r="CWY28" s="101"/>
      <c r="CWZ28" s="101"/>
      <c r="CXA28" s="101"/>
      <c r="CXB28" s="101"/>
      <c r="CXC28" s="101"/>
      <c r="CXD28" s="101"/>
      <c r="CXE28" s="101"/>
      <c r="CXF28" s="101"/>
      <c r="CXG28" s="101"/>
      <c r="CXH28" s="101"/>
      <c r="CXI28" s="101"/>
      <c r="CXJ28" s="101"/>
      <c r="CXK28" s="101"/>
      <c r="CXL28" s="101"/>
      <c r="CXM28" s="101"/>
      <c r="CXN28" s="101"/>
      <c r="CXO28" s="101"/>
      <c r="CXP28" s="101"/>
      <c r="CXQ28" s="101"/>
      <c r="CXR28" s="101"/>
      <c r="CXS28" s="101"/>
      <c r="CXT28" s="101"/>
      <c r="CXU28" s="101"/>
      <c r="CXV28" s="101"/>
      <c r="CXW28" s="101"/>
      <c r="CXX28" s="101"/>
      <c r="CXY28" s="101"/>
      <c r="CXZ28" s="101"/>
      <c r="CYA28" s="101"/>
      <c r="CYB28" s="101"/>
      <c r="CYC28" s="101"/>
      <c r="CYD28" s="101"/>
      <c r="CYE28" s="101"/>
      <c r="CYF28" s="101"/>
      <c r="CYG28" s="101"/>
      <c r="CYH28" s="101"/>
      <c r="CYI28" s="101"/>
      <c r="CYJ28" s="101"/>
      <c r="CYK28" s="101"/>
      <c r="CYL28" s="101"/>
      <c r="CYM28" s="101"/>
      <c r="CYN28" s="101"/>
      <c r="CYO28" s="101"/>
      <c r="CYP28" s="101"/>
      <c r="CYQ28" s="101"/>
      <c r="CYR28" s="101"/>
      <c r="CYS28" s="101"/>
      <c r="CYT28" s="101"/>
      <c r="CYU28" s="101"/>
      <c r="CYV28" s="101"/>
      <c r="CYW28" s="101"/>
      <c r="CYX28" s="101"/>
      <c r="CYY28" s="101"/>
      <c r="CYZ28" s="101"/>
      <c r="CZA28" s="101"/>
      <c r="CZB28" s="101"/>
      <c r="CZC28" s="101"/>
      <c r="CZD28" s="101"/>
      <c r="CZE28" s="101"/>
      <c r="CZF28" s="101"/>
      <c r="CZG28" s="101"/>
      <c r="CZH28" s="101"/>
      <c r="CZI28" s="101"/>
      <c r="CZJ28" s="101"/>
      <c r="CZK28" s="101"/>
      <c r="CZL28" s="101"/>
      <c r="CZM28" s="101"/>
      <c r="CZN28" s="101"/>
      <c r="CZO28" s="101"/>
      <c r="CZP28" s="101"/>
      <c r="CZQ28" s="101"/>
      <c r="CZR28" s="101"/>
      <c r="CZS28" s="101"/>
      <c r="CZT28" s="101"/>
      <c r="CZU28" s="101"/>
      <c r="CZV28" s="101"/>
      <c r="CZW28" s="101"/>
      <c r="CZX28" s="101"/>
      <c r="CZY28" s="101"/>
      <c r="CZZ28" s="101"/>
      <c r="DAA28" s="101"/>
      <c r="DAB28" s="101"/>
      <c r="DAC28" s="101"/>
      <c r="DAD28" s="101"/>
      <c r="DAE28" s="101"/>
      <c r="DAF28" s="101"/>
      <c r="DAG28" s="101"/>
      <c r="DAH28" s="101"/>
      <c r="DAI28" s="101"/>
      <c r="DAJ28" s="101"/>
      <c r="DAK28" s="101"/>
      <c r="DAL28" s="101"/>
      <c r="DAM28" s="101"/>
      <c r="DAN28" s="101"/>
      <c r="DAO28" s="101"/>
      <c r="DAP28" s="101"/>
      <c r="DAQ28" s="101"/>
      <c r="DAR28" s="101"/>
      <c r="DAS28" s="101"/>
      <c r="DAT28" s="101"/>
      <c r="DAU28" s="101"/>
      <c r="DAV28" s="101"/>
      <c r="DAW28" s="101"/>
      <c r="DAX28" s="101"/>
      <c r="DAY28" s="101"/>
      <c r="DAZ28" s="101"/>
      <c r="DBA28" s="101"/>
      <c r="DBB28" s="101"/>
      <c r="DBC28" s="101"/>
      <c r="DBD28" s="101"/>
      <c r="DBE28" s="101"/>
      <c r="DBF28" s="101"/>
      <c r="DBG28" s="101"/>
      <c r="DBH28" s="101"/>
      <c r="DBI28" s="101"/>
      <c r="DBJ28" s="101"/>
      <c r="DBK28" s="101"/>
      <c r="DBL28" s="101"/>
      <c r="DBM28" s="101"/>
      <c r="DBN28" s="101"/>
      <c r="DBO28" s="101"/>
      <c r="DBP28" s="101"/>
      <c r="DBQ28" s="101"/>
      <c r="DBR28" s="101"/>
      <c r="DBS28" s="101"/>
      <c r="DBT28" s="101"/>
      <c r="DBU28" s="101"/>
      <c r="DBV28" s="101"/>
      <c r="DBW28" s="101"/>
      <c r="DBX28" s="101"/>
      <c r="DBY28" s="101"/>
      <c r="DBZ28" s="101"/>
      <c r="DCA28" s="101"/>
      <c r="DCB28" s="101"/>
      <c r="DCC28" s="101"/>
      <c r="DCD28" s="101"/>
      <c r="DCE28" s="101"/>
      <c r="DCF28" s="101"/>
      <c r="DCG28" s="101"/>
      <c r="DCH28" s="101"/>
      <c r="DCI28" s="101"/>
      <c r="DCJ28" s="101"/>
      <c r="DCK28" s="101"/>
      <c r="DCL28" s="101"/>
      <c r="DCM28" s="101"/>
      <c r="DCN28" s="101"/>
      <c r="DCO28" s="101"/>
      <c r="DCP28" s="101"/>
      <c r="DCQ28" s="101"/>
      <c r="DCR28" s="101"/>
      <c r="DCS28" s="101"/>
      <c r="DCT28" s="101"/>
      <c r="DCU28" s="101"/>
      <c r="DCV28" s="101"/>
      <c r="DCW28" s="101"/>
      <c r="DCX28" s="101"/>
      <c r="DCY28" s="101"/>
      <c r="DCZ28" s="101"/>
      <c r="DDA28" s="101"/>
      <c r="DDB28" s="101"/>
      <c r="DDC28" s="101"/>
      <c r="DDD28" s="101"/>
      <c r="DDE28" s="101"/>
      <c r="DDF28" s="101"/>
      <c r="DDG28" s="101"/>
      <c r="DDH28" s="101"/>
      <c r="DDI28" s="101"/>
      <c r="DDJ28" s="101"/>
      <c r="DDK28" s="101"/>
      <c r="DDL28" s="101"/>
      <c r="DDM28" s="101"/>
      <c r="DDN28" s="101"/>
      <c r="DDO28" s="101"/>
      <c r="DDP28" s="101"/>
      <c r="DDQ28" s="101"/>
      <c r="DDR28" s="101"/>
      <c r="DDS28" s="101"/>
      <c r="DDT28" s="101"/>
      <c r="DDU28" s="101"/>
      <c r="DDV28" s="101"/>
      <c r="DDW28" s="101"/>
      <c r="DDX28" s="101"/>
      <c r="DDY28" s="101"/>
      <c r="DDZ28" s="101"/>
      <c r="DEA28" s="101"/>
      <c r="DEB28" s="101"/>
      <c r="DEC28" s="101"/>
      <c r="DED28" s="101"/>
      <c r="DEE28" s="101"/>
      <c r="DEF28" s="101"/>
      <c r="DEG28" s="101"/>
      <c r="DEH28" s="101"/>
      <c r="DEI28" s="101"/>
      <c r="DEJ28" s="101"/>
      <c r="DEK28" s="101"/>
      <c r="DEL28" s="101"/>
      <c r="DEM28" s="101"/>
      <c r="DEN28" s="101"/>
      <c r="DEO28" s="101"/>
      <c r="DEP28" s="101"/>
      <c r="DEQ28" s="101"/>
      <c r="DER28" s="101"/>
      <c r="DES28" s="101"/>
      <c r="DET28" s="101"/>
      <c r="DEU28" s="101"/>
      <c r="DEV28" s="101"/>
      <c r="DEW28" s="101"/>
      <c r="DEX28" s="101"/>
      <c r="DEY28" s="101"/>
      <c r="DEZ28" s="101"/>
      <c r="DFA28" s="101"/>
      <c r="DFB28" s="101"/>
      <c r="DFC28" s="101"/>
      <c r="DFD28" s="101"/>
      <c r="DFE28" s="101"/>
      <c r="DFF28" s="101"/>
      <c r="DFG28" s="101"/>
      <c r="DFH28" s="101"/>
      <c r="DFI28" s="101"/>
      <c r="DFJ28" s="101"/>
      <c r="DFK28" s="101"/>
      <c r="DFL28" s="101"/>
      <c r="DFM28" s="101"/>
      <c r="DFN28" s="101"/>
      <c r="DFO28" s="101"/>
      <c r="DFP28" s="101"/>
      <c r="DFQ28" s="101"/>
      <c r="DFR28" s="101"/>
      <c r="DFS28" s="101"/>
      <c r="DFT28" s="101"/>
      <c r="DFU28" s="101"/>
      <c r="DFV28" s="101"/>
      <c r="DFW28" s="101"/>
      <c r="DFX28" s="101"/>
      <c r="DFY28" s="101"/>
      <c r="DFZ28" s="101"/>
      <c r="DGA28" s="101"/>
      <c r="DGB28" s="101"/>
      <c r="DGC28" s="101"/>
      <c r="DGD28" s="101"/>
      <c r="DGE28" s="101"/>
      <c r="DGF28" s="101"/>
      <c r="DGG28" s="101"/>
      <c r="DGH28" s="101"/>
      <c r="DGI28" s="101"/>
      <c r="DGJ28" s="101"/>
      <c r="DGK28" s="101"/>
      <c r="DGL28" s="101"/>
      <c r="DGM28" s="101"/>
      <c r="DGN28" s="101"/>
      <c r="DGO28" s="101"/>
      <c r="DGP28" s="101"/>
      <c r="DGQ28" s="101"/>
      <c r="DGR28" s="101"/>
      <c r="DGS28" s="101"/>
      <c r="DGT28" s="101"/>
      <c r="DGU28" s="101"/>
      <c r="DGV28" s="101"/>
      <c r="DGW28" s="101"/>
      <c r="DGX28" s="101"/>
      <c r="DGY28" s="101"/>
      <c r="DGZ28" s="101"/>
      <c r="DHA28" s="101"/>
      <c r="DHB28" s="101"/>
      <c r="DHC28" s="101"/>
      <c r="DHD28" s="101"/>
      <c r="DHE28" s="101"/>
      <c r="DHF28" s="101"/>
      <c r="DHG28" s="101"/>
      <c r="DHH28" s="101"/>
      <c r="DHI28" s="101"/>
      <c r="DHJ28" s="101"/>
      <c r="DHK28" s="101"/>
      <c r="DHL28" s="101"/>
      <c r="DHM28" s="101"/>
      <c r="DHN28" s="101"/>
      <c r="DHO28" s="101"/>
      <c r="DHP28" s="101"/>
      <c r="DHQ28" s="101"/>
      <c r="DHR28" s="101"/>
      <c r="DHS28" s="101"/>
      <c r="DHT28" s="101"/>
      <c r="DHU28" s="101"/>
      <c r="DHV28" s="101"/>
      <c r="DHW28" s="101"/>
      <c r="DHX28" s="101"/>
      <c r="DHY28" s="101"/>
      <c r="DHZ28" s="101"/>
      <c r="DIA28" s="101"/>
      <c r="DIB28" s="101"/>
      <c r="DIC28" s="101"/>
      <c r="DID28" s="101"/>
      <c r="DIE28" s="101"/>
      <c r="DIF28" s="101"/>
      <c r="DIG28" s="101"/>
      <c r="DIH28" s="101"/>
      <c r="DII28" s="101"/>
      <c r="DIJ28" s="101"/>
      <c r="DIK28" s="101"/>
      <c r="DIL28" s="101"/>
      <c r="DIM28" s="101"/>
      <c r="DIN28" s="101"/>
      <c r="DIO28" s="101"/>
      <c r="DIP28" s="101"/>
      <c r="DIQ28" s="101"/>
      <c r="DIR28" s="101"/>
      <c r="DIS28" s="101"/>
      <c r="DIT28" s="101"/>
      <c r="DIU28" s="101"/>
      <c r="DIV28" s="101"/>
      <c r="DIW28" s="101"/>
      <c r="DIX28" s="101"/>
      <c r="DIY28" s="101"/>
      <c r="DIZ28" s="101"/>
      <c r="DJA28" s="101"/>
      <c r="DJB28" s="101"/>
      <c r="DJC28" s="101"/>
      <c r="DJD28" s="101"/>
      <c r="DJE28" s="101"/>
      <c r="DJF28" s="101"/>
      <c r="DJG28" s="101"/>
      <c r="DJH28" s="101"/>
      <c r="DJI28" s="101"/>
      <c r="DJJ28" s="101"/>
      <c r="DJK28" s="101"/>
      <c r="DJL28" s="101"/>
      <c r="DJM28" s="101"/>
      <c r="DJN28" s="101"/>
      <c r="DJO28" s="101"/>
      <c r="DJP28" s="101"/>
      <c r="DJQ28" s="101"/>
      <c r="DJR28" s="101"/>
      <c r="DJS28" s="101"/>
      <c r="DJT28" s="101"/>
      <c r="DJU28" s="101"/>
      <c r="DJV28" s="101"/>
      <c r="DJW28" s="101"/>
      <c r="DJX28" s="101"/>
      <c r="DJY28" s="101"/>
      <c r="DJZ28" s="101"/>
      <c r="DKA28" s="101"/>
      <c r="DKB28" s="101"/>
      <c r="DKC28" s="101"/>
      <c r="DKD28" s="101"/>
      <c r="DKE28" s="101"/>
      <c r="DKF28" s="101"/>
      <c r="DKG28" s="101"/>
      <c r="DKH28" s="101"/>
      <c r="DKI28" s="101"/>
      <c r="DKJ28" s="101"/>
      <c r="DKK28" s="101"/>
      <c r="DKL28" s="101"/>
      <c r="DKM28" s="101"/>
      <c r="DKN28" s="101"/>
      <c r="DKO28" s="101"/>
      <c r="DKP28" s="101"/>
      <c r="DKQ28" s="101"/>
      <c r="DKR28" s="101"/>
      <c r="DKS28" s="101"/>
      <c r="DKT28" s="101"/>
      <c r="DKU28" s="101"/>
      <c r="DKV28" s="101"/>
      <c r="DKW28" s="101"/>
      <c r="DKX28" s="101"/>
      <c r="DKY28" s="101"/>
      <c r="DKZ28" s="101"/>
      <c r="DLA28" s="101"/>
      <c r="DLB28" s="101"/>
      <c r="DLC28" s="101"/>
      <c r="DLD28" s="101"/>
      <c r="DLE28" s="101"/>
      <c r="DLF28" s="101"/>
      <c r="DLG28" s="101"/>
      <c r="DLH28" s="101"/>
      <c r="DLI28" s="101"/>
      <c r="DLJ28" s="101"/>
      <c r="DLK28" s="101"/>
      <c r="DLL28" s="101"/>
      <c r="DLM28" s="101"/>
      <c r="DLN28" s="101"/>
      <c r="DLO28" s="101"/>
      <c r="DLP28" s="101"/>
      <c r="DLQ28" s="101"/>
      <c r="DLR28" s="101"/>
      <c r="DLS28" s="101"/>
      <c r="DLT28" s="101"/>
      <c r="DLU28" s="101"/>
      <c r="DLV28" s="101"/>
      <c r="DLW28" s="101"/>
      <c r="DLX28" s="101"/>
      <c r="DLY28" s="101"/>
      <c r="DLZ28" s="101"/>
      <c r="DMA28" s="101"/>
      <c r="DMB28" s="101"/>
      <c r="DMC28" s="101"/>
      <c r="DMD28" s="101"/>
      <c r="DME28" s="101"/>
      <c r="DMF28" s="101"/>
      <c r="DMG28" s="101"/>
      <c r="DMH28" s="101"/>
      <c r="DMI28" s="101"/>
      <c r="DMJ28" s="101"/>
      <c r="DMK28" s="101"/>
      <c r="DML28" s="101"/>
      <c r="DMM28" s="101"/>
      <c r="DMN28" s="101"/>
      <c r="DMO28" s="101"/>
      <c r="DMP28" s="101"/>
      <c r="DMQ28" s="101"/>
      <c r="DMR28" s="101"/>
      <c r="DMS28" s="101"/>
      <c r="DMT28" s="101"/>
      <c r="DMU28" s="101"/>
      <c r="DMV28" s="101"/>
      <c r="DMW28" s="101"/>
      <c r="DMX28" s="101"/>
      <c r="DMY28" s="101"/>
      <c r="DMZ28" s="101"/>
      <c r="DNA28" s="101"/>
      <c r="DNB28" s="101"/>
      <c r="DNC28" s="101"/>
      <c r="DND28" s="101"/>
      <c r="DNE28" s="101"/>
      <c r="DNF28" s="101"/>
      <c r="DNG28" s="101"/>
      <c r="DNH28" s="101"/>
      <c r="DNI28" s="101"/>
      <c r="DNJ28" s="101"/>
      <c r="DNK28" s="101"/>
      <c r="DNL28" s="101"/>
      <c r="DNM28" s="101"/>
      <c r="DNN28" s="101"/>
      <c r="DNO28" s="101"/>
      <c r="DNP28" s="101"/>
      <c r="DNQ28" s="101"/>
      <c r="DNR28" s="101"/>
      <c r="DNS28" s="101"/>
      <c r="DNT28" s="101"/>
      <c r="DNU28" s="101"/>
      <c r="DNV28" s="101"/>
      <c r="DNW28" s="101"/>
      <c r="DNX28" s="101"/>
      <c r="DNY28" s="101"/>
      <c r="DNZ28" s="101"/>
      <c r="DOA28" s="101"/>
      <c r="DOB28" s="101"/>
      <c r="DOC28" s="101"/>
      <c r="DOD28" s="101"/>
      <c r="DOE28" s="101"/>
      <c r="DOF28" s="101"/>
      <c r="DOG28" s="101"/>
      <c r="DOH28" s="101"/>
      <c r="DOI28" s="101"/>
      <c r="DOJ28" s="101"/>
      <c r="DOK28" s="101"/>
      <c r="DOL28" s="101"/>
      <c r="DOM28" s="101"/>
      <c r="DON28" s="101"/>
      <c r="DOO28" s="101"/>
      <c r="DOP28" s="101"/>
      <c r="DOQ28" s="101"/>
      <c r="DOR28" s="101"/>
      <c r="DOS28" s="101"/>
      <c r="DOT28" s="101"/>
      <c r="DOU28" s="101"/>
      <c r="DOV28" s="101"/>
      <c r="DOW28" s="101"/>
      <c r="DOX28" s="101"/>
      <c r="DOY28" s="101"/>
      <c r="DOZ28" s="101"/>
      <c r="DPA28" s="101"/>
      <c r="DPB28" s="101"/>
      <c r="DPC28" s="101"/>
      <c r="DPD28" s="101"/>
      <c r="DPE28" s="101"/>
      <c r="DPF28" s="101"/>
      <c r="DPG28" s="101"/>
      <c r="DPH28" s="101"/>
      <c r="DPI28" s="101"/>
      <c r="DPJ28" s="101"/>
      <c r="DPK28" s="101"/>
      <c r="DPL28" s="101"/>
      <c r="DPM28" s="101"/>
      <c r="DPN28" s="101"/>
      <c r="DPO28" s="101"/>
      <c r="DPP28" s="101"/>
      <c r="DPQ28" s="101"/>
      <c r="DPR28" s="101"/>
      <c r="DPS28" s="101"/>
      <c r="DPT28" s="101"/>
      <c r="DPU28" s="101"/>
      <c r="DPV28" s="101"/>
      <c r="DPW28" s="101"/>
      <c r="DPX28" s="101"/>
      <c r="DPY28" s="101"/>
      <c r="DPZ28" s="101"/>
      <c r="DQA28" s="101"/>
      <c r="DQB28" s="101"/>
      <c r="DQC28" s="101"/>
      <c r="DQD28" s="101"/>
      <c r="DQE28" s="101"/>
      <c r="DQF28" s="101"/>
      <c r="DQG28" s="101"/>
      <c r="DQH28" s="101"/>
      <c r="DQI28" s="101"/>
      <c r="DQJ28" s="101"/>
      <c r="DQK28" s="101"/>
      <c r="DQL28" s="101"/>
      <c r="DQM28" s="101"/>
      <c r="DQN28" s="101"/>
      <c r="DQO28" s="101"/>
      <c r="DQP28" s="101"/>
      <c r="DQQ28" s="101"/>
      <c r="DQR28" s="101"/>
      <c r="DQS28" s="101"/>
      <c r="DQT28" s="101"/>
      <c r="DQU28" s="101"/>
      <c r="DQV28" s="101"/>
      <c r="DQW28" s="101"/>
      <c r="DQX28" s="101"/>
      <c r="DQY28" s="101"/>
      <c r="DQZ28" s="101"/>
      <c r="DRA28" s="101"/>
      <c r="DRB28" s="101"/>
      <c r="DRC28" s="101"/>
      <c r="DRD28" s="101"/>
      <c r="DRE28" s="101"/>
      <c r="DRF28" s="101"/>
      <c r="DRG28" s="101"/>
      <c r="DRH28" s="101"/>
      <c r="DRI28" s="101"/>
      <c r="DRJ28" s="101"/>
      <c r="DRK28" s="101"/>
      <c r="DRL28" s="101"/>
      <c r="DRM28" s="101"/>
      <c r="DRN28" s="101"/>
      <c r="DRO28" s="101"/>
      <c r="DRP28" s="101"/>
      <c r="DRQ28" s="101"/>
      <c r="DRR28" s="101"/>
      <c r="DRS28" s="101"/>
      <c r="DRT28" s="101"/>
      <c r="DRU28" s="101"/>
      <c r="DRV28" s="101"/>
      <c r="DRW28" s="101"/>
      <c r="DRX28" s="101"/>
      <c r="DRY28" s="101"/>
      <c r="DRZ28" s="101"/>
      <c r="DSA28" s="101"/>
      <c r="DSB28" s="101"/>
      <c r="DSC28" s="101"/>
      <c r="DSD28" s="101"/>
      <c r="DSE28" s="101"/>
      <c r="DSF28" s="101"/>
      <c r="DSG28" s="101"/>
      <c r="DSH28" s="101"/>
      <c r="DSI28" s="101"/>
      <c r="DSJ28" s="101"/>
      <c r="DSK28" s="101"/>
      <c r="DSL28" s="101"/>
      <c r="DSM28" s="101"/>
      <c r="DSN28" s="101"/>
      <c r="DSO28" s="101"/>
      <c r="DSP28" s="101"/>
      <c r="DSQ28" s="101"/>
      <c r="DSR28" s="101"/>
      <c r="DSS28" s="101"/>
      <c r="DST28" s="101"/>
      <c r="DSU28" s="101"/>
      <c r="DSV28" s="101"/>
      <c r="DSW28" s="101"/>
      <c r="DSX28" s="101"/>
      <c r="DSY28" s="101"/>
      <c r="DSZ28" s="101"/>
      <c r="DTA28" s="101"/>
      <c r="DTB28" s="101"/>
      <c r="DTC28" s="101"/>
      <c r="DTD28" s="101"/>
      <c r="DTE28" s="101"/>
      <c r="DTF28" s="101"/>
      <c r="DTG28" s="101"/>
      <c r="DTH28" s="101"/>
      <c r="DTI28" s="101"/>
      <c r="DTJ28" s="101"/>
      <c r="DTK28" s="101"/>
      <c r="DTL28" s="101"/>
      <c r="DTM28" s="101"/>
      <c r="DTN28" s="101"/>
      <c r="DTO28" s="101"/>
      <c r="DTP28" s="101"/>
      <c r="DTQ28" s="101"/>
      <c r="DTR28" s="101"/>
      <c r="DTS28" s="101"/>
      <c r="DTT28" s="101"/>
      <c r="DTU28" s="101"/>
      <c r="DTV28" s="101"/>
      <c r="DTW28" s="101"/>
      <c r="DTX28" s="101"/>
      <c r="DTY28" s="101"/>
      <c r="DTZ28" s="101"/>
      <c r="DUA28" s="101"/>
      <c r="DUB28" s="101"/>
      <c r="DUC28" s="101"/>
      <c r="DUD28" s="101"/>
      <c r="DUE28" s="101"/>
      <c r="DUF28" s="101"/>
      <c r="DUG28" s="101"/>
      <c r="DUH28" s="101"/>
      <c r="DUI28" s="101"/>
      <c r="DUJ28" s="101"/>
      <c r="DUK28" s="101"/>
      <c r="DUL28" s="101"/>
      <c r="DUM28" s="101"/>
      <c r="DUN28" s="101"/>
      <c r="DUO28" s="101"/>
      <c r="DUP28" s="101"/>
      <c r="DUQ28" s="101"/>
      <c r="DUR28" s="101"/>
      <c r="DUS28" s="101"/>
      <c r="DUT28" s="101"/>
      <c r="DUU28" s="101"/>
      <c r="DUV28" s="101"/>
      <c r="DUW28" s="101"/>
      <c r="DUX28" s="101"/>
      <c r="DUY28" s="101"/>
      <c r="DUZ28" s="101"/>
      <c r="DVA28" s="101"/>
      <c r="DVB28" s="101"/>
      <c r="DVC28" s="101"/>
      <c r="DVD28" s="101"/>
      <c r="DVE28" s="101"/>
      <c r="DVF28" s="101"/>
      <c r="DVG28" s="101"/>
      <c r="DVH28" s="101"/>
      <c r="DVI28" s="101"/>
      <c r="DVJ28" s="101"/>
      <c r="DVK28" s="101"/>
      <c r="DVL28" s="101"/>
      <c r="DVM28" s="101"/>
      <c r="DVN28" s="101"/>
      <c r="DVO28" s="101"/>
      <c r="DVP28" s="101"/>
      <c r="DVQ28" s="101"/>
      <c r="DVR28" s="101"/>
      <c r="DVS28" s="101"/>
      <c r="DVT28" s="101"/>
      <c r="DVU28" s="101"/>
      <c r="DVV28" s="101"/>
      <c r="DVW28" s="101"/>
      <c r="DVX28" s="101"/>
      <c r="DVY28" s="101"/>
      <c r="DVZ28" s="101"/>
      <c r="DWA28" s="101"/>
      <c r="DWB28" s="101"/>
      <c r="DWC28" s="101"/>
      <c r="DWD28" s="101"/>
      <c r="DWE28" s="101"/>
      <c r="DWF28" s="101"/>
      <c r="DWG28" s="101"/>
      <c r="DWH28" s="101"/>
      <c r="DWI28" s="101"/>
      <c r="DWJ28" s="101"/>
      <c r="DWK28" s="101"/>
      <c r="DWL28" s="101"/>
      <c r="DWM28" s="101"/>
      <c r="DWN28" s="101"/>
      <c r="DWO28" s="101"/>
      <c r="DWP28" s="101"/>
      <c r="DWQ28" s="101"/>
      <c r="DWR28" s="101"/>
      <c r="DWS28" s="101"/>
      <c r="DWT28" s="101"/>
      <c r="DWU28" s="101"/>
      <c r="DWV28" s="101"/>
      <c r="DWW28" s="101"/>
      <c r="DWX28" s="101"/>
      <c r="DWY28" s="101"/>
      <c r="DWZ28" s="101"/>
      <c r="DXA28" s="101"/>
      <c r="DXB28" s="101"/>
      <c r="DXC28" s="101"/>
      <c r="DXD28" s="101"/>
      <c r="DXE28" s="101"/>
      <c r="DXF28" s="101"/>
      <c r="DXG28" s="101"/>
      <c r="DXH28" s="101"/>
      <c r="DXI28" s="101"/>
      <c r="DXJ28" s="101"/>
      <c r="DXK28" s="101"/>
      <c r="DXL28" s="101"/>
      <c r="DXM28" s="101"/>
      <c r="DXN28" s="101"/>
      <c r="DXO28" s="101"/>
      <c r="DXP28" s="101"/>
      <c r="DXQ28" s="101"/>
      <c r="DXR28" s="101"/>
      <c r="DXS28" s="101"/>
      <c r="DXT28" s="101"/>
      <c r="DXU28" s="101"/>
      <c r="DXV28" s="101"/>
      <c r="DXW28" s="101"/>
      <c r="DXX28" s="101"/>
      <c r="DXY28" s="101"/>
      <c r="DXZ28" s="101"/>
      <c r="DYA28" s="101"/>
      <c r="DYB28" s="101"/>
      <c r="DYC28" s="101"/>
      <c r="DYD28" s="101"/>
      <c r="DYE28" s="101"/>
      <c r="DYF28" s="101"/>
      <c r="DYG28" s="101"/>
      <c r="DYH28" s="101"/>
      <c r="DYI28" s="101"/>
      <c r="DYJ28" s="101"/>
      <c r="DYK28" s="101"/>
      <c r="DYL28" s="101"/>
      <c r="DYM28" s="101"/>
      <c r="DYN28" s="101"/>
      <c r="DYO28" s="101"/>
      <c r="DYP28" s="101"/>
      <c r="DYQ28" s="101"/>
      <c r="DYR28" s="101"/>
      <c r="DYS28" s="101"/>
      <c r="DYT28" s="101"/>
      <c r="DYU28" s="101"/>
      <c r="DYV28" s="101"/>
      <c r="DYW28" s="101"/>
      <c r="DYX28" s="101"/>
      <c r="DYY28" s="101"/>
      <c r="DYZ28" s="101"/>
      <c r="DZA28" s="101"/>
      <c r="DZB28" s="101"/>
      <c r="DZC28" s="101"/>
      <c r="DZD28" s="101"/>
      <c r="DZE28" s="101"/>
      <c r="DZF28" s="101"/>
      <c r="DZG28" s="101"/>
      <c r="DZH28" s="101"/>
      <c r="DZI28" s="101"/>
      <c r="DZJ28" s="101"/>
      <c r="DZK28" s="101"/>
      <c r="DZL28" s="101"/>
      <c r="DZM28" s="101"/>
      <c r="DZN28" s="101"/>
      <c r="DZO28" s="101"/>
      <c r="DZP28" s="101"/>
      <c r="DZQ28" s="101"/>
      <c r="DZR28" s="101"/>
      <c r="DZS28" s="101"/>
      <c r="DZT28" s="101"/>
      <c r="DZU28" s="101"/>
      <c r="DZV28" s="101"/>
      <c r="DZW28" s="101"/>
      <c r="DZX28" s="101"/>
      <c r="DZY28" s="101"/>
      <c r="DZZ28" s="101"/>
      <c r="EAA28" s="101"/>
      <c r="EAB28" s="101"/>
      <c r="EAC28" s="101"/>
      <c r="EAD28" s="101"/>
      <c r="EAE28" s="101"/>
      <c r="EAF28" s="101"/>
      <c r="EAG28" s="101"/>
      <c r="EAH28" s="101"/>
      <c r="EAI28" s="101"/>
      <c r="EAJ28" s="101"/>
      <c r="EAK28" s="101"/>
      <c r="EAL28" s="101"/>
      <c r="EAM28" s="101"/>
      <c r="EAN28" s="101"/>
      <c r="EAO28" s="101"/>
      <c r="EAP28" s="101"/>
      <c r="EAQ28" s="101"/>
      <c r="EAR28" s="101"/>
      <c r="EAS28" s="101"/>
      <c r="EAT28" s="101"/>
      <c r="EAU28" s="101"/>
      <c r="EAV28" s="101"/>
      <c r="EAW28" s="101"/>
      <c r="EAX28" s="101"/>
      <c r="EAY28" s="101"/>
      <c r="EAZ28" s="101"/>
      <c r="EBA28" s="101"/>
      <c r="EBB28" s="101"/>
      <c r="EBC28" s="101"/>
      <c r="EBD28" s="101"/>
      <c r="EBE28" s="101"/>
      <c r="EBF28" s="101"/>
      <c r="EBG28" s="101"/>
      <c r="EBH28" s="101"/>
      <c r="EBI28" s="101"/>
      <c r="EBJ28" s="101"/>
      <c r="EBK28" s="101"/>
      <c r="EBL28" s="101"/>
      <c r="EBM28" s="101"/>
      <c r="EBN28" s="101"/>
      <c r="EBO28" s="101"/>
      <c r="EBP28" s="101"/>
      <c r="EBQ28" s="101"/>
      <c r="EBR28" s="101"/>
      <c r="EBS28" s="101"/>
      <c r="EBT28" s="101"/>
      <c r="EBU28" s="101"/>
      <c r="EBV28" s="101"/>
      <c r="EBW28" s="101"/>
      <c r="EBX28" s="101"/>
      <c r="EBY28" s="101"/>
      <c r="EBZ28" s="101"/>
      <c r="ECA28" s="101"/>
      <c r="ECB28" s="101"/>
      <c r="ECC28" s="101"/>
      <c r="ECD28" s="101"/>
      <c r="ECE28" s="101"/>
      <c r="ECF28" s="101"/>
      <c r="ECG28" s="101"/>
      <c r="ECH28" s="101"/>
      <c r="ECI28" s="101"/>
      <c r="ECJ28" s="101"/>
      <c r="ECK28" s="101"/>
      <c r="ECL28" s="101"/>
      <c r="ECM28" s="101"/>
      <c r="ECN28" s="101"/>
      <c r="ECO28" s="101"/>
      <c r="ECP28" s="101"/>
      <c r="ECQ28" s="101"/>
      <c r="ECR28" s="101"/>
      <c r="ECS28" s="101"/>
      <c r="ECT28" s="101"/>
      <c r="ECU28" s="101"/>
      <c r="ECV28" s="101"/>
      <c r="ECW28" s="101"/>
      <c r="ECX28" s="101"/>
      <c r="ECY28" s="101"/>
      <c r="ECZ28" s="101"/>
      <c r="EDA28" s="101"/>
      <c r="EDB28" s="101"/>
      <c r="EDC28" s="101"/>
      <c r="EDD28" s="101"/>
      <c r="EDE28" s="101"/>
      <c r="EDF28" s="101"/>
      <c r="EDG28" s="101"/>
      <c r="EDH28" s="101"/>
      <c r="EDI28" s="101"/>
      <c r="EDJ28" s="101"/>
      <c r="EDK28" s="101"/>
      <c r="EDL28" s="101"/>
      <c r="EDM28" s="101"/>
      <c r="EDN28" s="101"/>
      <c r="EDO28" s="101"/>
      <c r="EDP28" s="101"/>
      <c r="EDQ28" s="101"/>
      <c r="EDR28" s="101"/>
      <c r="EDS28" s="101"/>
      <c r="EDT28" s="101"/>
      <c r="EDU28" s="101"/>
      <c r="EDV28" s="101"/>
      <c r="EDW28" s="101"/>
      <c r="EDX28" s="101"/>
      <c r="EDY28" s="101"/>
      <c r="EDZ28" s="101"/>
      <c r="EEA28" s="101"/>
      <c r="EEB28" s="101"/>
      <c r="EEC28" s="101"/>
      <c r="EED28" s="101"/>
      <c r="EEE28" s="101"/>
      <c r="EEF28" s="101"/>
      <c r="EEG28" s="101"/>
      <c r="EEH28" s="101"/>
      <c r="EEI28" s="101"/>
      <c r="EEJ28" s="101"/>
      <c r="EEK28" s="101"/>
      <c r="EEL28" s="101"/>
      <c r="EEM28" s="101"/>
      <c r="EEN28" s="101"/>
      <c r="EEO28" s="101"/>
      <c r="EEP28" s="101"/>
      <c r="EEQ28" s="101"/>
      <c r="EER28" s="101"/>
      <c r="EES28" s="101"/>
      <c r="EET28" s="101"/>
      <c r="EEU28" s="101"/>
      <c r="EEV28" s="101"/>
      <c r="EEW28" s="101"/>
      <c r="EEX28" s="101"/>
      <c r="EEY28" s="101"/>
      <c r="EEZ28" s="101"/>
      <c r="EFA28" s="101"/>
      <c r="EFB28" s="101"/>
      <c r="EFC28" s="101"/>
      <c r="EFD28" s="101"/>
      <c r="EFE28" s="101"/>
      <c r="EFF28" s="101"/>
      <c r="EFG28" s="101"/>
      <c r="EFH28" s="101"/>
      <c r="EFI28" s="101"/>
      <c r="EFJ28" s="101"/>
      <c r="EFK28" s="101"/>
      <c r="EFL28" s="101"/>
      <c r="EFM28" s="101"/>
      <c r="EFN28" s="101"/>
      <c r="EFO28" s="101"/>
      <c r="EFP28" s="101"/>
      <c r="EFQ28" s="101"/>
      <c r="EFR28" s="101"/>
      <c r="EFS28" s="101"/>
      <c r="EFT28" s="101"/>
      <c r="EFU28" s="101"/>
      <c r="EFV28" s="101"/>
      <c r="EFW28" s="101"/>
      <c r="EFX28" s="101"/>
      <c r="EFY28" s="101"/>
      <c r="EFZ28" s="101"/>
      <c r="EGA28" s="101"/>
      <c r="EGB28" s="101"/>
      <c r="EGC28" s="101"/>
      <c r="EGD28" s="101"/>
      <c r="EGE28" s="101"/>
      <c r="EGF28" s="101"/>
      <c r="EGG28" s="101"/>
      <c r="EGH28" s="101"/>
      <c r="EGI28" s="101"/>
      <c r="EGJ28" s="101"/>
      <c r="EGK28" s="101"/>
      <c r="EGL28" s="101"/>
      <c r="EGM28" s="101"/>
      <c r="EGN28" s="101"/>
      <c r="EGO28" s="101"/>
      <c r="EGP28" s="101"/>
      <c r="EGQ28" s="101"/>
      <c r="EGR28" s="101"/>
      <c r="EGS28" s="101"/>
      <c r="EGT28" s="101"/>
      <c r="EGU28" s="101"/>
      <c r="EGV28" s="101"/>
      <c r="EGW28" s="101"/>
      <c r="EGX28" s="101"/>
      <c r="EGY28" s="101"/>
      <c r="EGZ28" s="101"/>
      <c r="EHA28" s="101"/>
      <c r="EHB28" s="101"/>
      <c r="EHC28" s="101"/>
      <c r="EHD28" s="101"/>
      <c r="EHE28" s="101"/>
      <c r="EHF28" s="101"/>
      <c r="EHG28" s="101"/>
      <c r="EHH28" s="101"/>
      <c r="EHI28" s="101"/>
      <c r="EHJ28" s="101"/>
      <c r="EHK28" s="101"/>
      <c r="EHL28" s="101"/>
      <c r="EHM28" s="101"/>
      <c r="EHN28" s="101"/>
      <c r="EHO28" s="101"/>
      <c r="EHP28" s="101"/>
      <c r="EHQ28" s="101"/>
      <c r="EHR28" s="101"/>
      <c r="EHS28" s="101"/>
      <c r="EHT28" s="101"/>
      <c r="EHU28" s="101"/>
      <c r="EHV28" s="101"/>
      <c r="EHW28" s="101"/>
      <c r="EHX28" s="101"/>
      <c r="EHY28" s="101"/>
      <c r="EHZ28" s="101"/>
      <c r="EIA28" s="101"/>
      <c r="EIB28" s="101"/>
      <c r="EIC28" s="101"/>
      <c r="EID28" s="101"/>
      <c r="EIE28" s="101"/>
      <c r="EIF28" s="101"/>
      <c r="EIG28" s="101"/>
      <c r="EIH28" s="101"/>
      <c r="EII28" s="101"/>
      <c r="EIJ28" s="101"/>
      <c r="EIK28" s="101"/>
      <c r="EIL28" s="101"/>
      <c r="EIM28" s="101"/>
      <c r="EIN28" s="101"/>
      <c r="EIO28" s="101"/>
      <c r="EIP28" s="101"/>
      <c r="EIQ28" s="101"/>
      <c r="EIR28" s="101"/>
      <c r="EIS28" s="101"/>
      <c r="EIT28" s="101"/>
      <c r="EIU28" s="101"/>
      <c r="EIV28" s="101"/>
      <c r="EIW28" s="101"/>
      <c r="EIX28" s="101"/>
      <c r="EIY28" s="101"/>
      <c r="EIZ28" s="101"/>
      <c r="EJA28" s="101"/>
      <c r="EJB28" s="101"/>
      <c r="EJC28" s="101"/>
      <c r="EJD28" s="101"/>
      <c r="EJE28" s="101"/>
      <c r="EJF28" s="101"/>
      <c r="EJG28" s="101"/>
      <c r="EJH28" s="101"/>
      <c r="EJI28" s="101"/>
      <c r="EJJ28" s="101"/>
      <c r="EJK28" s="101"/>
      <c r="EJL28" s="101"/>
      <c r="EJM28" s="101"/>
      <c r="EJN28" s="101"/>
      <c r="EJO28" s="101"/>
      <c r="EJP28" s="101"/>
      <c r="EJQ28" s="101"/>
      <c r="EJR28" s="101"/>
      <c r="EJS28" s="101"/>
      <c r="EJT28" s="101"/>
      <c r="EJU28" s="101"/>
      <c r="EJV28" s="101"/>
      <c r="EJW28" s="101"/>
      <c r="EJX28" s="101"/>
      <c r="EJY28" s="101"/>
      <c r="EJZ28" s="101"/>
      <c r="EKA28" s="101"/>
      <c r="EKB28" s="101"/>
      <c r="EKC28" s="101"/>
      <c r="EKD28" s="101"/>
      <c r="EKE28" s="101"/>
      <c r="EKF28" s="101"/>
      <c r="EKG28" s="101"/>
      <c r="EKH28" s="101"/>
      <c r="EKI28" s="101"/>
      <c r="EKJ28" s="101"/>
      <c r="EKK28" s="101"/>
      <c r="EKL28" s="101"/>
      <c r="EKM28" s="101"/>
      <c r="EKN28" s="101"/>
      <c r="EKO28" s="101"/>
      <c r="EKP28" s="101"/>
      <c r="EKQ28" s="101"/>
      <c r="EKR28" s="101"/>
      <c r="EKS28" s="101"/>
      <c r="EKT28" s="101"/>
      <c r="EKU28" s="101"/>
      <c r="EKV28" s="101"/>
      <c r="EKW28" s="101"/>
      <c r="EKX28" s="101"/>
      <c r="EKY28" s="101"/>
      <c r="EKZ28" s="101"/>
      <c r="ELA28" s="101"/>
      <c r="ELB28" s="101"/>
      <c r="ELC28" s="101"/>
      <c r="ELD28" s="101"/>
      <c r="ELE28" s="101"/>
      <c r="ELF28" s="101"/>
      <c r="ELG28" s="101"/>
      <c r="ELH28" s="101"/>
      <c r="ELI28" s="101"/>
      <c r="ELJ28" s="101"/>
      <c r="ELK28" s="101"/>
      <c r="ELL28" s="101"/>
      <c r="ELM28" s="101"/>
      <c r="ELN28" s="101"/>
      <c r="ELO28" s="101"/>
      <c r="ELP28" s="101"/>
      <c r="ELQ28" s="101"/>
      <c r="ELR28" s="101"/>
      <c r="ELS28" s="101"/>
      <c r="ELT28" s="101"/>
      <c r="ELU28" s="101"/>
      <c r="ELV28" s="101"/>
      <c r="ELW28" s="101"/>
      <c r="ELX28" s="101"/>
      <c r="ELY28" s="101"/>
      <c r="ELZ28" s="101"/>
      <c r="EMA28" s="101"/>
      <c r="EMB28" s="101"/>
      <c r="EMC28" s="101"/>
      <c r="EMD28" s="101"/>
      <c r="EME28" s="101"/>
      <c r="EMF28" s="101"/>
      <c r="EMG28" s="101"/>
      <c r="EMH28" s="101"/>
      <c r="EMI28" s="101"/>
      <c r="EMJ28" s="101"/>
      <c r="EMK28" s="101"/>
      <c r="EML28" s="101"/>
      <c r="EMM28" s="101"/>
      <c r="EMN28" s="101"/>
      <c r="EMO28" s="101"/>
      <c r="EMP28" s="101"/>
      <c r="EMQ28" s="101"/>
      <c r="EMR28" s="101"/>
      <c r="EMS28" s="101"/>
      <c r="EMT28" s="101"/>
      <c r="EMU28" s="101"/>
      <c r="EMV28" s="101"/>
      <c r="EMW28" s="101"/>
      <c r="EMX28" s="101"/>
      <c r="EMY28" s="101"/>
      <c r="EMZ28" s="101"/>
      <c r="ENA28" s="101"/>
      <c r="ENB28" s="101"/>
      <c r="ENC28" s="101"/>
      <c r="END28" s="101"/>
      <c r="ENE28" s="101"/>
      <c r="ENF28" s="101"/>
      <c r="ENG28" s="101"/>
      <c r="ENH28" s="101"/>
      <c r="ENI28" s="101"/>
      <c r="ENJ28" s="101"/>
      <c r="ENK28" s="101"/>
      <c r="ENL28" s="101"/>
      <c r="ENM28" s="101"/>
      <c r="ENN28" s="101"/>
      <c r="ENO28" s="101"/>
      <c r="ENP28" s="101"/>
      <c r="ENQ28" s="101"/>
      <c r="ENR28" s="101"/>
      <c r="ENS28" s="101"/>
      <c r="ENT28" s="101"/>
      <c r="ENU28" s="101"/>
      <c r="ENV28" s="101"/>
      <c r="ENW28" s="101"/>
      <c r="ENX28" s="101"/>
      <c r="ENY28" s="101"/>
      <c r="ENZ28" s="101"/>
      <c r="EOA28" s="101"/>
      <c r="EOB28" s="101"/>
      <c r="EOC28" s="101"/>
      <c r="EOD28" s="101"/>
      <c r="EOE28" s="101"/>
      <c r="EOF28" s="101"/>
      <c r="EOG28" s="101"/>
      <c r="EOH28" s="101"/>
      <c r="EOI28" s="101"/>
      <c r="EOJ28" s="101"/>
      <c r="EOK28" s="101"/>
      <c r="EOL28" s="101"/>
      <c r="EOM28" s="101"/>
      <c r="EON28" s="101"/>
      <c r="EOO28" s="101"/>
      <c r="EOP28" s="101"/>
      <c r="EOQ28" s="101"/>
      <c r="EOR28" s="101"/>
      <c r="EOS28" s="101"/>
      <c r="EOT28" s="101"/>
      <c r="EOU28" s="101"/>
      <c r="EOV28" s="101"/>
      <c r="EOW28" s="101"/>
      <c r="EOX28" s="101"/>
      <c r="EOY28" s="101"/>
      <c r="EOZ28" s="101"/>
      <c r="EPA28" s="101"/>
      <c r="EPB28" s="101"/>
      <c r="EPC28" s="101"/>
      <c r="EPD28" s="101"/>
      <c r="EPE28" s="101"/>
      <c r="EPF28" s="101"/>
      <c r="EPG28" s="101"/>
      <c r="EPH28" s="101"/>
      <c r="EPI28" s="101"/>
      <c r="EPJ28" s="101"/>
      <c r="EPK28" s="101"/>
      <c r="EPL28" s="101"/>
      <c r="EPM28" s="101"/>
      <c r="EPN28" s="101"/>
      <c r="EPO28" s="101"/>
      <c r="EPP28" s="101"/>
      <c r="EPQ28" s="101"/>
      <c r="EPR28" s="101"/>
      <c r="EPS28" s="101"/>
      <c r="EPT28" s="101"/>
      <c r="EPU28" s="101"/>
      <c r="EPV28" s="101"/>
      <c r="EPW28" s="101"/>
      <c r="EPX28" s="101"/>
      <c r="EPY28" s="101"/>
      <c r="EPZ28" s="101"/>
      <c r="EQA28" s="101"/>
      <c r="EQB28" s="101"/>
      <c r="EQC28" s="101"/>
      <c r="EQD28" s="101"/>
      <c r="EQE28" s="101"/>
      <c r="EQF28" s="101"/>
      <c r="EQG28" s="101"/>
      <c r="EQH28" s="101"/>
      <c r="EQI28" s="101"/>
      <c r="EQJ28" s="101"/>
      <c r="EQK28" s="101"/>
      <c r="EQL28" s="101"/>
      <c r="EQM28" s="101"/>
      <c r="EQN28" s="101"/>
      <c r="EQO28" s="101"/>
      <c r="EQP28" s="101"/>
      <c r="EQQ28" s="101"/>
      <c r="EQR28" s="101"/>
      <c r="EQS28" s="101"/>
      <c r="EQT28" s="101"/>
      <c r="EQU28" s="101"/>
      <c r="EQV28" s="101"/>
      <c r="EQW28" s="101"/>
      <c r="EQX28" s="101"/>
      <c r="EQY28" s="101"/>
      <c r="EQZ28" s="101"/>
      <c r="ERA28" s="101"/>
      <c r="ERB28" s="101"/>
      <c r="ERC28" s="101"/>
      <c r="ERD28" s="101"/>
      <c r="ERE28" s="101"/>
      <c r="ERF28" s="101"/>
      <c r="ERG28" s="101"/>
      <c r="ERH28" s="101"/>
      <c r="ERI28" s="101"/>
      <c r="ERJ28" s="101"/>
      <c r="ERK28" s="101"/>
      <c r="ERL28" s="101"/>
      <c r="ERM28" s="101"/>
      <c r="ERN28" s="101"/>
      <c r="ERO28" s="101"/>
      <c r="ERP28" s="101"/>
      <c r="ERQ28" s="101"/>
      <c r="ERR28" s="101"/>
      <c r="ERS28" s="101"/>
      <c r="ERT28" s="101"/>
      <c r="ERU28" s="101"/>
      <c r="ERV28" s="101"/>
      <c r="ERW28" s="101"/>
      <c r="ERX28" s="101"/>
      <c r="ERY28" s="101"/>
      <c r="ERZ28" s="101"/>
      <c r="ESA28" s="101"/>
      <c r="ESB28" s="101"/>
      <c r="ESC28" s="101"/>
      <c r="ESD28" s="101"/>
      <c r="ESE28" s="101"/>
      <c r="ESF28" s="101"/>
      <c r="ESG28" s="101"/>
      <c r="ESH28" s="101"/>
      <c r="ESI28" s="101"/>
      <c r="ESJ28" s="101"/>
      <c r="ESK28" s="101"/>
      <c r="ESL28" s="101"/>
      <c r="ESM28" s="101"/>
      <c r="ESN28" s="101"/>
      <c r="ESO28" s="101"/>
      <c r="ESP28" s="101"/>
      <c r="ESQ28" s="101"/>
      <c r="ESR28" s="101"/>
      <c r="ESS28" s="101"/>
      <c r="EST28" s="101"/>
      <c r="ESU28" s="101"/>
      <c r="ESV28" s="101"/>
      <c r="ESW28" s="101"/>
      <c r="ESX28" s="101"/>
      <c r="ESY28" s="101"/>
      <c r="ESZ28" s="101"/>
      <c r="ETA28" s="101"/>
      <c r="ETB28" s="101"/>
      <c r="ETC28" s="101"/>
      <c r="ETD28" s="101"/>
      <c r="ETE28" s="101"/>
      <c r="ETF28" s="101"/>
      <c r="ETG28" s="101"/>
      <c r="ETH28" s="101"/>
      <c r="ETI28" s="101"/>
      <c r="ETJ28" s="101"/>
      <c r="ETK28" s="101"/>
      <c r="ETL28" s="101"/>
      <c r="ETM28" s="101"/>
      <c r="ETN28" s="101"/>
      <c r="ETO28" s="101"/>
      <c r="ETP28" s="101"/>
      <c r="ETQ28" s="101"/>
      <c r="ETR28" s="101"/>
      <c r="ETS28" s="101"/>
      <c r="ETT28" s="101"/>
      <c r="ETU28" s="101"/>
      <c r="ETV28" s="101"/>
      <c r="ETW28" s="101"/>
      <c r="ETX28" s="101"/>
      <c r="ETY28" s="101"/>
      <c r="ETZ28" s="101"/>
      <c r="EUA28" s="101"/>
      <c r="EUB28" s="101"/>
      <c r="EUC28" s="101"/>
      <c r="EUD28" s="101"/>
      <c r="EUE28" s="101"/>
      <c r="EUF28" s="101"/>
      <c r="EUG28" s="101"/>
      <c r="EUH28" s="101"/>
      <c r="EUI28" s="101"/>
      <c r="EUJ28" s="101"/>
      <c r="EUK28" s="101"/>
      <c r="EUL28" s="101"/>
      <c r="EUM28" s="101"/>
      <c r="EUN28" s="101"/>
      <c r="EUO28" s="101"/>
      <c r="EUP28" s="101"/>
      <c r="EUQ28" s="101"/>
      <c r="EUR28" s="101"/>
      <c r="EUS28" s="101"/>
      <c r="EUT28" s="101"/>
      <c r="EUU28" s="101"/>
      <c r="EUV28" s="101"/>
      <c r="EUW28" s="101"/>
      <c r="EUX28" s="101"/>
      <c r="EUY28" s="101"/>
      <c r="EUZ28" s="101"/>
      <c r="EVA28" s="101"/>
      <c r="EVB28" s="101"/>
      <c r="EVC28" s="101"/>
      <c r="EVD28" s="101"/>
      <c r="EVE28" s="101"/>
      <c r="EVF28" s="101"/>
      <c r="EVG28" s="101"/>
      <c r="EVH28" s="101"/>
      <c r="EVI28" s="101"/>
      <c r="EVJ28" s="101"/>
      <c r="EVK28" s="101"/>
      <c r="EVL28" s="101"/>
      <c r="EVM28" s="101"/>
      <c r="EVN28" s="101"/>
      <c r="EVO28" s="101"/>
      <c r="EVP28" s="101"/>
      <c r="EVQ28" s="101"/>
      <c r="EVR28" s="101"/>
      <c r="EVS28" s="101"/>
      <c r="EVT28" s="101"/>
      <c r="EVU28" s="101"/>
      <c r="EVV28" s="101"/>
      <c r="EVW28" s="101"/>
      <c r="EVX28" s="101"/>
      <c r="EVY28" s="101"/>
      <c r="EVZ28" s="101"/>
      <c r="EWA28" s="101"/>
      <c r="EWB28" s="101"/>
      <c r="EWC28" s="101"/>
      <c r="EWD28" s="101"/>
      <c r="EWE28" s="101"/>
      <c r="EWF28" s="101"/>
      <c r="EWG28" s="101"/>
      <c r="EWH28" s="101"/>
      <c r="EWI28" s="101"/>
      <c r="EWJ28" s="101"/>
      <c r="EWK28" s="101"/>
      <c r="EWL28" s="101"/>
      <c r="EWM28" s="101"/>
      <c r="EWN28" s="101"/>
      <c r="EWO28" s="101"/>
      <c r="EWP28" s="101"/>
      <c r="EWQ28" s="101"/>
      <c r="EWR28" s="101"/>
      <c r="EWS28" s="101"/>
      <c r="EWT28" s="101"/>
      <c r="EWU28" s="101"/>
      <c r="EWV28" s="101"/>
      <c r="EWW28" s="101"/>
      <c r="EWX28" s="101"/>
      <c r="EWY28" s="101"/>
      <c r="EWZ28" s="101"/>
      <c r="EXA28" s="101"/>
      <c r="EXB28" s="101"/>
      <c r="EXC28" s="101"/>
      <c r="EXD28" s="101"/>
      <c r="EXE28" s="101"/>
      <c r="EXF28" s="101"/>
      <c r="EXG28" s="101"/>
      <c r="EXH28" s="101"/>
      <c r="EXI28" s="101"/>
      <c r="EXJ28" s="101"/>
      <c r="EXK28" s="101"/>
      <c r="EXL28" s="101"/>
      <c r="EXM28" s="101"/>
      <c r="EXN28" s="101"/>
      <c r="EXO28" s="101"/>
      <c r="EXP28" s="101"/>
      <c r="EXQ28" s="101"/>
      <c r="EXR28" s="101"/>
      <c r="EXS28" s="101"/>
      <c r="EXT28" s="101"/>
      <c r="EXU28" s="101"/>
      <c r="EXV28" s="101"/>
      <c r="EXW28" s="101"/>
      <c r="EXX28" s="101"/>
      <c r="EXY28" s="101"/>
      <c r="EXZ28" s="101"/>
      <c r="EYA28" s="101"/>
      <c r="EYB28" s="101"/>
      <c r="EYC28" s="101"/>
      <c r="EYD28" s="101"/>
      <c r="EYE28" s="101"/>
      <c r="EYF28" s="101"/>
      <c r="EYG28" s="101"/>
      <c r="EYH28" s="101"/>
      <c r="EYI28" s="101"/>
      <c r="EYJ28" s="101"/>
      <c r="EYK28" s="101"/>
      <c r="EYL28" s="101"/>
      <c r="EYM28" s="101"/>
      <c r="EYN28" s="101"/>
      <c r="EYO28" s="101"/>
      <c r="EYP28" s="101"/>
      <c r="EYQ28" s="101"/>
      <c r="EYR28" s="101"/>
      <c r="EYS28" s="101"/>
      <c r="EYT28" s="101"/>
      <c r="EYU28" s="101"/>
      <c r="EYV28" s="101"/>
      <c r="EYW28" s="101"/>
      <c r="EYX28" s="101"/>
      <c r="EYY28" s="101"/>
      <c r="EYZ28" s="101"/>
      <c r="EZA28" s="101"/>
      <c r="EZB28" s="101"/>
      <c r="EZC28" s="101"/>
      <c r="EZD28" s="101"/>
      <c r="EZE28" s="101"/>
      <c r="EZF28" s="101"/>
      <c r="EZG28" s="101"/>
      <c r="EZH28" s="101"/>
      <c r="EZI28" s="101"/>
      <c r="EZJ28" s="101"/>
      <c r="EZK28" s="101"/>
      <c r="EZL28" s="101"/>
      <c r="EZM28" s="101"/>
      <c r="EZN28" s="101"/>
      <c r="EZO28" s="101"/>
      <c r="EZP28" s="101"/>
      <c r="EZQ28" s="101"/>
      <c r="EZR28" s="101"/>
      <c r="EZS28" s="101"/>
      <c r="EZT28" s="101"/>
      <c r="EZU28" s="101"/>
      <c r="EZV28" s="101"/>
      <c r="EZW28" s="101"/>
      <c r="EZX28" s="101"/>
      <c r="EZY28" s="101"/>
      <c r="EZZ28" s="101"/>
      <c r="FAA28" s="101"/>
      <c r="FAB28" s="101"/>
      <c r="FAC28" s="101"/>
      <c r="FAD28" s="101"/>
      <c r="FAE28" s="101"/>
      <c r="FAF28" s="101"/>
      <c r="FAG28" s="101"/>
      <c r="FAH28" s="101"/>
      <c r="FAI28" s="101"/>
      <c r="FAJ28" s="101"/>
      <c r="FAK28" s="101"/>
      <c r="FAL28" s="101"/>
      <c r="FAM28" s="101"/>
      <c r="FAN28" s="101"/>
      <c r="FAO28" s="101"/>
      <c r="FAP28" s="101"/>
      <c r="FAQ28" s="101"/>
      <c r="FAR28" s="101"/>
      <c r="FAS28" s="101"/>
      <c r="FAT28" s="101"/>
      <c r="FAU28" s="101"/>
      <c r="FAV28" s="101"/>
      <c r="FAW28" s="101"/>
      <c r="FAX28" s="101"/>
      <c r="FAY28" s="101"/>
      <c r="FAZ28" s="101"/>
      <c r="FBA28" s="101"/>
      <c r="FBB28" s="101"/>
      <c r="FBC28" s="101"/>
      <c r="FBD28" s="101"/>
      <c r="FBE28" s="101"/>
      <c r="FBF28" s="101"/>
      <c r="FBG28" s="101"/>
      <c r="FBH28" s="101"/>
      <c r="FBI28" s="101"/>
      <c r="FBJ28" s="101"/>
      <c r="FBK28" s="101"/>
      <c r="FBL28" s="101"/>
      <c r="FBM28" s="101"/>
      <c r="FBN28" s="101"/>
      <c r="FBO28" s="101"/>
      <c r="FBP28" s="101"/>
      <c r="FBQ28" s="101"/>
      <c r="FBR28" s="101"/>
      <c r="FBS28" s="101"/>
      <c r="FBT28" s="101"/>
      <c r="FBU28" s="101"/>
      <c r="FBV28" s="101"/>
      <c r="FBW28" s="101"/>
      <c r="FBX28" s="101"/>
      <c r="FBY28" s="101"/>
      <c r="FBZ28" s="101"/>
      <c r="FCA28" s="101"/>
      <c r="FCB28" s="101"/>
      <c r="FCC28" s="101"/>
      <c r="FCD28" s="101"/>
      <c r="FCE28" s="101"/>
      <c r="FCF28" s="101"/>
      <c r="FCG28" s="101"/>
      <c r="FCH28" s="101"/>
      <c r="FCI28" s="101"/>
      <c r="FCJ28" s="101"/>
      <c r="FCK28" s="101"/>
      <c r="FCL28" s="101"/>
      <c r="FCM28" s="101"/>
      <c r="FCN28" s="101"/>
      <c r="FCO28" s="101"/>
      <c r="FCP28" s="101"/>
      <c r="FCQ28" s="101"/>
      <c r="FCR28" s="101"/>
      <c r="FCS28" s="101"/>
      <c r="FCT28" s="101"/>
      <c r="FCU28" s="101"/>
      <c r="FCV28" s="101"/>
      <c r="FCW28" s="101"/>
      <c r="FCX28" s="101"/>
      <c r="FCY28" s="101"/>
      <c r="FCZ28" s="101"/>
      <c r="FDA28" s="101"/>
      <c r="FDB28" s="101"/>
      <c r="FDC28" s="101"/>
      <c r="FDD28" s="101"/>
      <c r="FDE28" s="101"/>
      <c r="FDF28" s="101"/>
      <c r="FDG28" s="101"/>
      <c r="FDH28" s="101"/>
      <c r="FDI28" s="101"/>
      <c r="FDJ28" s="101"/>
      <c r="FDK28" s="101"/>
      <c r="FDL28" s="101"/>
      <c r="FDM28" s="101"/>
      <c r="FDN28" s="101"/>
      <c r="FDO28" s="101"/>
      <c r="FDP28" s="101"/>
      <c r="FDQ28" s="101"/>
      <c r="FDR28" s="101"/>
      <c r="FDS28" s="101"/>
      <c r="FDT28" s="101"/>
      <c r="FDU28" s="101"/>
      <c r="FDV28" s="101"/>
      <c r="FDW28" s="101"/>
      <c r="FDX28" s="101"/>
      <c r="FDY28" s="101"/>
      <c r="FDZ28" s="101"/>
      <c r="FEA28" s="101"/>
      <c r="FEB28" s="101"/>
      <c r="FEC28" s="101"/>
      <c r="FED28" s="101"/>
      <c r="FEE28" s="101"/>
      <c r="FEF28" s="101"/>
      <c r="FEG28" s="101"/>
      <c r="FEH28" s="101"/>
      <c r="FEI28" s="101"/>
      <c r="FEJ28" s="101"/>
      <c r="FEK28" s="101"/>
      <c r="FEL28" s="101"/>
      <c r="FEM28" s="101"/>
      <c r="FEN28" s="101"/>
      <c r="FEO28" s="101"/>
      <c r="FEP28" s="101"/>
      <c r="FEQ28" s="101"/>
      <c r="FER28" s="101"/>
      <c r="FES28" s="101"/>
      <c r="FET28" s="101"/>
      <c r="FEU28" s="101"/>
      <c r="FEV28" s="101"/>
      <c r="FEW28" s="101"/>
      <c r="FEX28" s="101"/>
      <c r="FEY28" s="101"/>
      <c r="FEZ28" s="101"/>
      <c r="FFA28" s="101"/>
      <c r="FFB28" s="101"/>
      <c r="FFC28" s="101"/>
      <c r="FFD28" s="101"/>
      <c r="FFE28" s="101"/>
      <c r="FFF28" s="101"/>
      <c r="FFG28" s="101"/>
      <c r="FFH28" s="101"/>
      <c r="FFI28" s="101"/>
      <c r="FFJ28" s="101"/>
      <c r="FFK28" s="101"/>
      <c r="FFL28" s="101"/>
      <c r="FFM28" s="101"/>
      <c r="FFN28" s="101"/>
      <c r="FFO28" s="101"/>
      <c r="FFP28" s="101"/>
      <c r="FFQ28" s="101"/>
      <c r="FFR28" s="101"/>
      <c r="FFS28" s="101"/>
      <c r="FFT28" s="101"/>
      <c r="FFU28" s="101"/>
      <c r="FFV28" s="101"/>
      <c r="FFW28" s="101"/>
      <c r="FFX28" s="101"/>
      <c r="FFY28" s="101"/>
      <c r="FFZ28" s="101"/>
      <c r="FGA28" s="101"/>
      <c r="FGB28" s="101"/>
      <c r="FGC28" s="101"/>
      <c r="FGD28" s="101"/>
      <c r="FGE28" s="101"/>
      <c r="FGF28" s="101"/>
      <c r="FGG28" s="101"/>
      <c r="FGH28" s="101"/>
      <c r="FGI28" s="101"/>
      <c r="FGJ28" s="101"/>
      <c r="FGK28" s="101"/>
      <c r="FGL28" s="101"/>
      <c r="FGM28" s="101"/>
      <c r="FGN28" s="101"/>
      <c r="FGO28" s="101"/>
      <c r="FGP28" s="101"/>
      <c r="FGQ28" s="101"/>
      <c r="FGR28" s="101"/>
      <c r="FGS28" s="101"/>
      <c r="FGT28" s="101"/>
      <c r="FGU28" s="101"/>
      <c r="FGV28" s="101"/>
      <c r="FGW28" s="101"/>
      <c r="FGX28" s="101"/>
      <c r="FGY28" s="101"/>
      <c r="FGZ28" s="101"/>
      <c r="FHA28" s="101"/>
      <c r="FHB28" s="101"/>
      <c r="FHC28" s="101"/>
      <c r="FHD28" s="101"/>
      <c r="FHE28" s="101"/>
      <c r="FHF28" s="101"/>
      <c r="FHG28" s="101"/>
      <c r="FHH28" s="101"/>
      <c r="FHI28" s="101"/>
      <c r="FHJ28" s="101"/>
      <c r="FHK28" s="101"/>
      <c r="FHL28" s="101"/>
      <c r="FHM28" s="101"/>
      <c r="FHN28" s="101"/>
      <c r="FHO28" s="101"/>
      <c r="FHP28" s="101"/>
      <c r="FHQ28" s="101"/>
      <c r="FHR28" s="101"/>
      <c r="FHS28" s="101"/>
      <c r="FHT28" s="101"/>
      <c r="FHU28" s="101"/>
      <c r="FHV28" s="101"/>
      <c r="FHW28" s="101"/>
      <c r="FHX28" s="101"/>
      <c r="FHY28" s="101"/>
      <c r="FHZ28" s="101"/>
      <c r="FIA28" s="101"/>
      <c r="FIB28" s="101"/>
      <c r="FIC28" s="101"/>
      <c r="FID28" s="101"/>
      <c r="FIE28" s="101"/>
      <c r="FIF28" s="101"/>
      <c r="FIG28" s="101"/>
      <c r="FIH28" s="101"/>
      <c r="FII28" s="101"/>
      <c r="FIJ28" s="101"/>
      <c r="FIK28" s="101"/>
      <c r="FIL28" s="101"/>
      <c r="FIM28" s="101"/>
      <c r="FIN28" s="101"/>
      <c r="FIO28" s="101"/>
      <c r="FIP28" s="101"/>
      <c r="FIQ28" s="101"/>
      <c r="FIR28" s="101"/>
      <c r="FIS28" s="101"/>
      <c r="FIT28" s="101"/>
      <c r="FIU28" s="101"/>
      <c r="FIV28" s="101"/>
      <c r="FIW28" s="101"/>
      <c r="FIX28" s="101"/>
      <c r="FIY28" s="101"/>
      <c r="FIZ28" s="101"/>
      <c r="FJA28" s="101"/>
      <c r="FJB28" s="101"/>
      <c r="FJC28" s="101"/>
      <c r="FJD28" s="101"/>
      <c r="FJE28" s="101"/>
      <c r="FJF28" s="101"/>
      <c r="FJG28" s="101"/>
      <c r="FJH28" s="101"/>
      <c r="FJI28" s="101"/>
      <c r="FJJ28" s="101"/>
      <c r="FJK28" s="101"/>
      <c r="FJL28" s="101"/>
      <c r="FJM28" s="101"/>
      <c r="FJN28" s="101"/>
      <c r="FJO28" s="101"/>
      <c r="FJP28" s="101"/>
      <c r="FJQ28" s="101"/>
      <c r="FJR28" s="101"/>
      <c r="FJS28" s="101"/>
      <c r="FJT28" s="101"/>
      <c r="FJU28" s="101"/>
      <c r="FJV28" s="101"/>
      <c r="FJW28" s="101"/>
      <c r="FJX28" s="101"/>
      <c r="FJY28" s="101"/>
      <c r="FJZ28" s="101"/>
      <c r="FKA28" s="101"/>
      <c r="FKB28" s="101"/>
      <c r="FKC28" s="101"/>
      <c r="FKD28" s="101"/>
      <c r="FKE28" s="101"/>
      <c r="FKF28" s="101"/>
      <c r="FKG28" s="101"/>
      <c r="FKH28" s="101"/>
      <c r="FKI28" s="101"/>
      <c r="FKJ28" s="101"/>
      <c r="FKK28" s="101"/>
      <c r="FKL28" s="101"/>
      <c r="FKM28" s="101"/>
      <c r="FKN28" s="101"/>
      <c r="FKO28" s="101"/>
      <c r="FKP28" s="101"/>
      <c r="FKQ28" s="101"/>
      <c r="FKR28" s="101"/>
      <c r="FKS28" s="101"/>
      <c r="FKT28" s="101"/>
      <c r="FKU28" s="101"/>
      <c r="FKV28" s="101"/>
      <c r="FKW28" s="101"/>
      <c r="FKX28" s="101"/>
      <c r="FKY28" s="101"/>
      <c r="FKZ28" s="101"/>
      <c r="FLA28" s="101"/>
      <c r="FLB28" s="101"/>
      <c r="FLC28" s="101"/>
      <c r="FLD28" s="101"/>
      <c r="FLE28" s="101"/>
      <c r="FLF28" s="101"/>
      <c r="FLG28" s="101"/>
      <c r="FLH28" s="101"/>
      <c r="FLI28" s="101"/>
      <c r="FLJ28" s="101"/>
      <c r="FLK28" s="101"/>
      <c r="FLL28" s="101"/>
      <c r="FLM28" s="101"/>
      <c r="FLN28" s="101"/>
      <c r="FLO28" s="101"/>
      <c r="FLP28" s="101"/>
      <c r="FLQ28" s="101"/>
      <c r="FLR28" s="101"/>
      <c r="FLS28" s="101"/>
      <c r="FLT28" s="101"/>
      <c r="FLU28" s="101"/>
      <c r="FLV28" s="101"/>
      <c r="FLW28" s="101"/>
      <c r="FLX28" s="101"/>
      <c r="FLY28" s="101"/>
      <c r="FLZ28" s="101"/>
      <c r="FMA28" s="101"/>
      <c r="FMB28" s="101"/>
      <c r="FMC28" s="101"/>
      <c r="FMD28" s="101"/>
      <c r="FME28" s="101"/>
      <c r="FMF28" s="101"/>
      <c r="FMG28" s="101"/>
      <c r="FMH28" s="101"/>
      <c r="FMI28" s="101"/>
      <c r="FMJ28" s="101"/>
      <c r="FMK28" s="101"/>
      <c r="FML28" s="101"/>
      <c r="FMM28" s="101"/>
      <c r="FMN28" s="101"/>
      <c r="FMO28" s="101"/>
      <c r="FMP28" s="101"/>
      <c r="FMQ28" s="101"/>
      <c r="FMR28" s="101"/>
      <c r="FMS28" s="101"/>
      <c r="FMT28" s="101"/>
      <c r="FMU28" s="101"/>
      <c r="FMV28" s="101"/>
      <c r="FMW28" s="101"/>
      <c r="FMX28" s="101"/>
      <c r="FMY28" s="101"/>
      <c r="FMZ28" s="101"/>
      <c r="FNA28" s="101"/>
      <c r="FNB28" s="101"/>
      <c r="FNC28" s="101"/>
      <c r="FND28" s="101"/>
      <c r="FNE28" s="101"/>
      <c r="FNF28" s="101"/>
      <c r="FNG28" s="101"/>
      <c r="FNH28" s="101"/>
      <c r="FNI28" s="101"/>
      <c r="FNJ28" s="101"/>
      <c r="FNK28" s="101"/>
      <c r="FNL28" s="101"/>
      <c r="FNM28" s="101"/>
      <c r="FNN28" s="101"/>
      <c r="FNO28" s="101"/>
      <c r="FNP28" s="101"/>
      <c r="FNQ28" s="101"/>
      <c r="FNR28" s="101"/>
      <c r="FNS28" s="101"/>
      <c r="FNT28" s="101"/>
      <c r="FNU28" s="101"/>
      <c r="FNV28" s="101"/>
      <c r="FNW28" s="101"/>
      <c r="FNX28" s="101"/>
      <c r="FNY28" s="101"/>
      <c r="FNZ28" s="101"/>
      <c r="FOA28" s="101"/>
      <c r="FOB28" s="101"/>
      <c r="FOC28" s="101"/>
      <c r="FOD28" s="101"/>
      <c r="FOE28" s="101"/>
      <c r="FOF28" s="101"/>
      <c r="FOG28" s="101"/>
      <c r="FOH28" s="101"/>
      <c r="FOI28" s="101"/>
      <c r="FOJ28" s="101"/>
      <c r="FOK28" s="101"/>
      <c r="FOL28" s="101"/>
      <c r="FOM28" s="101"/>
      <c r="FON28" s="101"/>
      <c r="FOO28" s="101"/>
      <c r="FOP28" s="101"/>
      <c r="FOQ28" s="101"/>
      <c r="FOR28" s="101"/>
      <c r="FOS28" s="101"/>
      <c r="FOT28" s="101"/>
      <c r="FOU28" s="101"/>
      <c r="FOV28" s="101"/>
      <c r="FOW28" s="101"/>
      <c r="FOX28" s="101"/>
      <c r="FOY28" s="101"/>
      <c r="FOZ28" s="101"/>
      <c r="FPA28" s="101"/>
      <c r="FPB28" s="101"/>
      <c r="FPC28" s="101"/>
      <c r="FPD28" s="101"/>
      <c r="FPE28" s="101"/>
      <c r="FPF28" s="101"/>
      <c r="FPG28" s="101"/>
      <c r="FPH28" s="101"/>
      <c r="FPI28" s="101"/>
      <c r="FPJ28" s="101"/>
      <c r="FPK28" s="101"/>
      <c r="FPL28" s="101"/>
      <c r="FPM28" s="101"/>
      <c r="FPN28" s="101"/>
      <c r="FPO28" s="101"/>
      <c r="FPP28" s="101"/>
      <c r="FPQ28" s="101"/>
      <c r="FPR28" s="101"/>
      <c r="FPS28" s="101"/>
      <c r="FPT28" s="101"/>
      <c r="FPU28" s="101"/>
      <c r="FPV28" s="101"/>
      <c r="FPW28" s="101"/>
      <c r="FPX28" s="101"/>
      <c r="FPY28" s="101"/>
      <c r="FPZ28" s="101"/>
      <c r="FQA28" s="101"/>
      <c r="FQB28" s="101"/>
      <c r="FQC28" s="101"/>
      <c r="FQD28" s="101"/>
      <c r="FQE28" s="101"/>
      <c r="FQF28" s="101"/>
      <c r="FQG28" s="101"/>
      <c r="FQH28" s="101"/>
      <c r="FQI28" s="101"/>
      <c r="FQJ28" s="101"/>
      <c r="FQK28" s="101"/>
      <c r="FQL28" s="101"/>
      <c r="FQM28" s="101"/>
      <c r="FQN28" s="101"/>
      <c r="FQO28" s="101"/>
      <c r="FQP28" s="101"/>
      <c r="FQQ28" s="101"/>
      <c r="FQR28" s="101"/>
      <c r="FQS28" s="101"/>
      <c r="FQT28" s="101"/>
      <c r="FQU28" s="101"/>
      <c r="FQV28" s="101"/>
      <c r="FQW28" s="101"/>
      <c r="FQX28" s="101"/>
      <c r="FQY28" s="101"/>
      <c r="FQZ28" s="101"/>
      <c r="FRA28" s="101"/>
      <c r="FRB28" s="101"/>
      <c r="FRC28" s="101"/>
      <c r="FRD28" s="101"/>
      <c r="FRE28" s="101"/>
      <c r="FRF28" s="101"/>
      <c r="FRG28" s="101"/>
      <c r="FRH28" s="101"/>
      <c r="FRI28" s="101"/>
      <c r="FRJ28" s="101"/>
      <c r="FRK28" s="101"/>
      <c r="FRL28" s="101"/>
      <c r="FRM28" s="101"/>
      <c r="FRN28" s="101"/>
      <c r="FRO28" s="101"/>
      <c r="FRP28" s="101"/>
      <c r="FRQ28" s="101"/>
      <c r="FRR28" s="101"/>
      <c r="FRS28" s="101"/>
      <c r="FRT28" s="101"/>
      <c r="FRU28" s="101"/>
      <c r="FRV28" s="101"/>
      <c r="FRW28" s="101"/>
      <c r="FRX28" s="101"/>
      <c r="FRY28" s="101"/>
      <c r="FRZ28" s="101"/>
      <c r="FSA28" s="101"/>
      <c r="FSB28" s="101"/>
      <c r="FSC28" s="101"/>
      <c r="FSD28" s="101"/>
      <c r="FSE28" s="101"/>
      <c r="FSF28" s="101"/>
      <c r="FSG28" s="101"/>
      <c r="FSH28" s="101"/>
      <c r="FSI28" s="101"/>
      <c r="FSJ28" s="101"/>
      <c r="FSK28" s="101"/>
      <c r="FSL28" s="101"/>
      <c r="FSM28" s="101"/>
      <c r="FSN28" s="101"/>
      <c r="FSO28" s="101"/>
      <c r="FSP28" s="101"/>
      <c r="FSQ28" s="101"/>
      <c r="FSR28" s="101"/>
      <c r="FSS28" s="101"/>
      <c r="FST28" s="101"/>
      <c r="FSU28" s="101"/>
      <c r="FSV28" s="101"/>
      <c r="FSW28" s="101"/>
      <c r="FSX28" s="101"/>
      <c r="FSY28" s="101"/>
      <c r="FSZ28" s="101"/>
      <c r="FTA28" s="101"/>
      <c r="FTB28" s="101"/>
      <c r="FTC28" s="101"/>
      <c r="FTD28" s="101"/>
      <c r="FTE28" s="101"/>
      <c r="FTF28" s="101"/>
      <c r="FTG28" s="101"/>
      <c r="FTH28" s="101"/>
      <c r="FTI28" s="101"/>
      <c r="FTJ28" s="101"/>
      <c r="FTK28" s="101"/>
      <c r="FTL28" s="101"/>
      <c r="FTM28" s="101"/>
      <c r="FTN28" s="101"/>
      <c r="FTO28" s="101"/>
      <c r="FTP28" s="101"/>
      <c r="FTQ28" s="101"/>
      <c r="FTR28" s="101"/>
      <c r="FTS28" s="101"/>
      <c r="FTT28" s="101"/>
      <c r="FTU28" s="101"/>
      <c r="FTV28" s="101"/>
      <c r="FTW28" s="101"/>
      <c r="FTX28" s="101"/>
      <c r="FTY28" s="101"/>
      <c r="FTZ28" s="101"/>
      <c r="FUA28" s="101"/>
      <c r="FUB28" s="101"/>
      <c r="FUC28" s="101"/>
      <c r="FUD28" s="101"/>
      <c r="FUE28" s="101"/>
      <c r="FUF28" s="101"/>
      <c r="FUG28" s="101"/>
      <c r="FUH28" s="101"/>
      <c r="FUI28" s="101"/>
      <c r="FUJ28" s="101"/>
      <c r="FUK28" s="101"/>
      <c r="FUL28" s="101"/>
      <c r="FUM28" s="101"/>
      <c r="FUN28" s="101"/>
      <c r="FUO28" s="101"/>
      <c r="FUP28" s="101"/>
      <c r="FUQ28" s="101"/>
      <c r="FUR28" s="101"/>
      <c r="FUS28" s="101"/>
      <c r="FUT28" s="101"/>
      <c r="FUU28" s="101"/>
      <c r="FUV28" s="101"/>
      <c r="FUW28" s="101"/>
      <c r="FUX28" s="101"/>
      <c r="FUY28" s="101"/>
      <c r="FUZ28" s="101"/>
      <c r="FVA28" s="101"/>
      <c r="FVB28" s="101"/>
      <c r="FVC28" s="101"/>
      <c r="FVD28" s="101"/>
      <c r="FVE28" s="101"/>
      <c r="FVF28" s="101"/>
      <c r="FVG28" s="101"/>
      <c r="FVH28" s="101"/>
      <c r="FVI28" s="101"/>
      <c r="FVJ28" s="101"/>
      <c r="FVK28" s="101"/>
      <c r="FVL28" s="101"/>
      <c r="FVM28" s="101"/>
      <c r="FVN28" s="101"/>
      <c r="FVO28" s="101"/>
      <c r="FVP28" s="101"/>
      <c r="FVQ28" s="101"/>
      <c r="FVR28" s="101"/>
      <c r="FVS28" s="101"/>
      <c r="FVT28" s="101"/>
      <c r="FVU28" s="101"/>
      <c r="FVV28" s="101"/>
      <c r="FVW28" s="101"/>
      <c r="FVX28" s="101"/>
      <c r="FVY28" s="101"/>
      <c r="FVZ28" s="101"/>
      <c r="FWA28" s="101"/>
      <c r="FWB28" s="101"/>
      <c r="FWC28" s="101"/>
      <c r="FWD28" s="101"/>
      <c r="FWE28" s="101"/>
      <c r="FWF28" s="101"/>
      <c r="FWG28" s="101"/>
      <c r="FWH28" s="101"/>
      <c r="FWI28" s="101"/>
      <c r="FWJ28" s="101"/>
      <c r="FWK28" s="101"/>
      <c r="FWL28" s="101"/>
      <c r="FWM28" s="101"/>
      <c r="FWN28" s="101"/>
      <c r="FWO28" s="101"/>
      <c r="FWP28" s="101"/>
      <c r="FWQ28" s="101"/>
      <c r="FWR28" s="101"/>
      <c r="FWS28" s="101"/>
      <c r="FWT28" s="101"/>
      <c r="FWU28" s="101"/>
      <c r="FWV28" s="101"/>
      <c r="FWW28" s="101"/>
      <c r="FWX28" s="101"/>
      <c r="FWY28" s="101"/>
      <c r="FWZ28" s="101"/>
      <c r="FXA28" s="101"/>
      <c r="FXB28" s="101"/>
      <c r="FXC28" s="101"/>
      <c r="FXD28" s="101"/>
      <c r="FXE28" s="101"/>
      <c r="FXF28" s="101"/>
      <c r="FXG28" s="101"/>
      <c r="FXH28" s="101"/>
      <c r="FXI28" s="101"/>
      <c r="FXJ28" s="101"/>
      <c r="FXK28" s="101"/>
      <c r="FXL28" s="101"/>
      <c r="FXM28" s="101"/>
      <c r="FXN28" s="101"/>
      <c r="FXO28" s="101"/>
      <c r="FXP28" s="101"/>
      <c r="FXQ28" s="101"/>
      <c r="FXR28" s="101"/>
      <c r="FXS28" s="101"/>
      <c r="FXT28" s="101"/>
      <c r="FXU28" s="101"/>
      <c r="FXV28" s="101"/>
      <c r="FXW28" s="101"/>
      <c r="FXX28" s="101"/>
      <c r="FXY28" s="101"/>
      <c r="FXZ28" s="101"/>
      <c r="FYA28" s="101"/>
      <c r="FYB28" s="101"/>
      <c r="FYC28" s="101"/>
      <c r="FYD28" s="101"/>
      <c r="FYE28" s="101"/>
      <c r="FYF28" s="101"/>
      <c r="FYG28" s="101"/>
      <c r="FYH28" s="101"/>
      <c r="FYI28" s="101"/>
      <c r="FYJ28" s="101"/>
      <c r="FYK28" s="101"/>
      <c r="FYL28" s="101"/>
      <c r="FYM28" s="101"/>
      <c r="FYN28" s="101"/>
      <c r="FYO28" s="101"/>
      <c r="FYP28" s="101"/>
      <c r="FYQ28" s="101"/>
      <c r="FYR28" s="101"/>
      <c r="FYS28" s="101"/>
      <c r="FYT28" s="101"/>
      <c r="FYU28" s="101"/>
      <c r="FYV28" s="101"/>
      <c r="FYW28" s="101"/>
      <c r="FYX28" s="101"/>
      <c r="FYY28" s="101"/>
      <c r="FYZ28" s="101"/>
      <c r="FZA28" s="101"/>
      <c r="FZB28" s="101"/>
      <c r="FZC28" s="101"/>
      <c r="FZD28" s="101"/>
      <c r="FZE28" s="101"/>
      <c r="FZF28" s="101"/>
      <c r="FZG28" s="101"/>
      <c r="FZH28" s="101"/>
      <c r="FZI28" s="101"/>
      <c r="FZJ28" s="101"/>
      <c r="FZK28" s="101"/>
      <c r="FZL28" s="101"/>
      <c r="FZM28" s="101"/>
      <c r="FZN28" s="101"/>
      <c r="FZO28" s="101"/>
      <c r="FZP28" s="101"/>
      <c r="FZQ28" s="101"/>
      <c r="FZR28" s="101"/>
      <c r="FZS28" s="101"/>
      <c r="FZT28" s="101"/>
      <c r="FZU28" s="101"/>
      <c r="FZV28" s="101"/>
      <c r="FZW28" s="101"/>
      <c r="FZX28" s="101"/>
      <c r="FZY28" s="101"/>
      <c r="FZZ28" s="101"/>
      <c r="GAA28" s="101"/>
      <c r="GAB28" s="101"/>
      <c r="GAC28" s="101"/>
      <c r="GAD28" s="101"/>
      <c r="GAE28" s="101"/>
      <c r="GAF28" s="101"/>
      <c r="GAG28" s="101"/>
      <c r="GAH28" s="101"/>
      <c r="GAI28" s="101"/>
      <c r="GAJ28" s="101"/>
      <c r="GAK28" s="101"/>
      <c r="GAL28" s="101"/>
      <c r="GAM28" s="101"/>
      <c r="GAN28" s="101"/>
      <c r="GAO28" s="101"/>
      <c r="GAP28" s="101"/>
      <c r="GAQ28" s="101"/>
      <c r="GAR28" s="101"/>
      <c r="GAS28" s="101"/>
      <c r="GAT28" s="101"/>
      <c r="GAU28" s="101"/>
      <c r="GAV28" s="101"/>
      <c r="GAW28" s="101"/>
      <c r="GAX28" s="101"/>
      <c r="GAY28" s="101"/>
      <c r="GAZ28" s="101"/>
      <c r="GBA28" s="101"/>
      <c r="GBB28" s="101"/>
      <c r="GBC28" s="101"/>
      <c r="GBD28" s="101"/>
      <c r="GBE28" s="101"/>
      <c r="GBF28" s="101"/>
      <c r="GBG28" s="101"/>
      <c r="GBH28" s="101"/>
      <c r="GBI28" s="101"/>
      <c r="GBJ28" s="101"/>
      <c r="GBK28" s="101"/>
      <c r="GBL28" s="101"/>
      <c r="GBM28" s="101"/>
      <c r="GBN28" s="101"/>
      <c r="GBO28" s="101"/>
      <c r="GBP28" s="101"/>
      <c r="GBQ28" s="101"/>
      <c r="GBR28" s="101"/>
      <c r="GBS28" s="101"/>
      <c r="GBT28" s="101"/>
      <c r="GBU28" s="101"/>
      <c r="GBV28" s="101"/>
      <c r="GBW28" s="101"/>
      <c r="GBX28" s="101"/>
      <c r="GBY28" s="101"/>
      <c r="GBZ28" s="101"/>
      <c r="GCA28" s="101"/>
      <c r="GCB28" s="101"/>
      <c r="GCC28" s="101"/>
      <c r="GCD28" s="101"/>
      <c r="GCE28" s="101"/>
      <c r="GCF28" s="101"/>
      <c r="GCG28" s="101"/>
      <c r="GCH28" s="101"/>
      <c r="GCI28" s="101"/>
      <c r="GCJ28" s="101"/>
      <c r="GCK28" s="101"/>
      <c r="GCL28" s="101"/>
      <c r="GCM28" s="101"/>
      <c r="GCN28" s="101"/>
      <c r="GCO28" s="101"/>
      <c r="GCP28" s="101"/>
      <c r="GCQ28" s="101"/>
      <c r="GCR28" s="101"/>
      <c r="GCS28" s="101"/>
      <c r="GCT28" s="101"/>
      <c r="GCU28" s="101"/>
      <c r="GCV28" s="101"/>
      <c r="GCW28" s="101"/>
      <c r="GCX28" s="101"/>
      <c r="GCY28" s="101"/>
      <c r="GCZ28" s="101"/>
      <c r="GDA28" s="101"/>
      <c r="GDB28" s="101"/>
      <c r="GDC28" s="101"/>
      <c r="GDD28" s="101"/>
      <c r="GDE28" s="101"/>
      <c r="GDF28" s="101"/>
      <c r="GDG28" s="101"/>
      <c r="GDH28" s="101"/>
      <c r="GDI28" s="101"/>
      <c r="GDJ28" s="101"/>
      <c r="GDK28" s="101"/>
      <c r="GDL28" s="101"/>
      <c r="GDM28" s="101"/>
      <c r="GDN28" s="101"/>
      <c r="GDO28" s="101"/>
      <c r="GDP28" s="101"/>
      <c r="GDQ28" s="101"/>
      <c r="GDR28" s="101"/>
      <c r="GDS28" s="101"/>
      <c r="GDT28" s="101"/>
      <c r="GDU28" s="101"/>
      <c r="GDV28" s="101"/>
      <c r="GDW28" s="101"/>
      <c r="GDX28" s="101"/>
      <c r="GDY28" s="101"/>
      <c r="GDZ28" s="101"/>
      <c r="GEA28" s="101"/>
      <c r="GEB28" s="101"/>
      <c r="GEC28" s="101"/>
      <c r="GED28" s="101"/>
      <c r="GEE28" s="101"/>
      <c r="GEF28" s="101"/>
      <c r="GEG28" s="101"/>
      <c r="GEH28" s="101"/>
      <c r="GEI28" s="101"/>
      <c r="GEJ28" s="101"/>
      <c r="GEK28" s="101"/>
      <c r="GEL28" s="101"/>
      <c r="GEM28" s="101"/>
      <c r="GEN28" s="101"/>
      <c r="GEO28" s="101"/>
      <c r="GEP28" s="101"/>
      <c r="GEQ28" s="101"/>
      <c r="GER28" s="101"/>
      <c r="GES28" s="101"/>
      <c r="GET28" s="101"/>
      <c r="GEU28" s="101"/>
      <c r="GEV28" s="101"/>
      <c r="GEW28" s="101"/>
      <c r="GEX28" s="101"/>
      <c r="GEY28" s="101"/>
      <c r="GEZ28" s="101"/>
      <c r="GFA28" s="101"/>
      <c r="GFB28" s="101"/>
      <c r="GFC28" s="101"/>
      <c r="GFD28" s="101"/>
      <c r="GFE28" s="101"/>
      <c r="GFF28" s="101"/>
      <c r="GFG28" s="101"/>
      <c r="GFH28" s="101"/>
      <c r="GFI28" s="101"/>
      <c r="GFJ28" s="101"/>
      <c r="GFK28" s="101"/>
      <c r="GFL28" s="101"/>
      <c r="GFM28" s="101"/>
      <c r="GFN28" s="101"/>
      <c r="GFO28" s="101"/>
      <c r="GFP28" s="101"/>
      <c r="GFQ28" s="101"/>
      <c r="GFR28" s="101"/>
      <c r="GFS28" s="101"/>
      <c r="GFT28" s="101"/>
      <c r="GFU28" s="101"/>
      <c r="GFV28" s="101"/>
      <c r="GFW28" s="101"/>
      <c r="GFX28" s="101"/>
      <c r="GFY28" s="101"/>
      <c r="GFZ28" s="101"/>
      <c r="GGA28" s="101"/>
      <c r="GGB28" s="101"/>
      <c r="GGC28" s="101"/>
      <c r="GGD28" s="101"/>
      <c r="GGE28" s="101"/>
      <c r="GGF28" s="101"/>
      <c r="GGG28" s="101"/>
      <c r="GGH28" s="101"/>
      <c r="GGI28" s="101"/>
      <c r="GGJ28" s="101"/>
      <c r="GGK28" s="101"/>
      <c r="GGL28" s="101"/>
      <c r="GGM28" s="101"/>
      <c r="GGN28" s="101"/>
      <c r="GGO28" s="101"/>
      <c r="GGP28" s="101"/>
      <c r="GGQ28" s="101"/>
      <c r="GGR28" s="101"/>
      <c r="GGS28" s="101"/>
      <c r="GGT28" s="101"/>
      <c r="GGU28" s="101"/>
      <c r="GGV28" s="101"/>
      <c r="GGW28" s="101"/>
      <c r="GGX28" s="101"/>
      <c r="GGY28" s="101"/>
      <c r="GGZ28" s="101"/>
      <c r="GHA28" s="101"/>
      <c r="GHB28" s="101"/>
      <c r="GHC28" s="101"/>
      <c r="GHD28" s="101"/>
      <c r="GHE28" s="101"/>
      <c r="GHF28" s="101"/>
      <c r="GHG28" s="101"/>
      <c r="GHH28" s="101"/>
      <c r="GHI28" s="101"/>
      <c r="GHJ28" s="101"/>
      <c r="GHK28" s="101"/>
      <c r="GHL28" s="101"/>
      <c r="GHM28" s="101"/>
      <c r="GHN28" s="101"/>
      <c r="GHO28" s="101"/>
      <c r="GHP28" s="101"/>
      <c r="GHQ28" s="101"/>
      <c r="GHR28" s="101"/>
      <c r="GHS28" s="101"/>
      <c r="GHT28" s="101"/>
      <c r="GHU28" s="101"/>
      <c r="GHV28" s="101"/>
      <c r="GHW28" s="101"/>
      <c r="GHX28" s="101"/>
      <c r="GHY28" s="101"/>
      <c r="GHZ28" s="101"/>
      <c r="GIA28" s="101"/>
      <c r="GIB28" s="101"/>
      <c r="GIC28" s="101"/>
      <c r="GID28" s="101"/>
      <c r="GIE28" s="101"/>
      <c r="GIF28" s="101"/>
      <c r="GIG28" s="101"/>
      <c r="GIH28" s="101"/>
      <c r="GII28" s="101"/>
      <c r="GIJ28" s="101"/>
      <c r="GIK28" s="101"/>
      <c r="GIL28" s="101"/>
      <c r="GIM28" s="101"/>
      <c r="GIN28" s="101"/>
      <c r="GIO28" s="101"/>
      <c r="GIP28" s="101"/>
      <c r="GIQ28" s="101"/>
      <c r="GIR28" s="101"/>
      <c r="GIS28" s="101"/>
      <c r="GIT28" s="101"/>
      <c r="GIU28" s="101"/>
      <c r="GIV28" s="101"/>
      <c r="GIW28" s="101"/>
      <c r="GIX28" s="101"/>
      <c r="GIY28" s="101"/>
      <c r="GIZ28" s="101"/>
      <c r="GJA28" s="101"/>
      <c r="GJB28" s="101"/>
      <c r="GJC28" s="101"/>
      <c r="GJD28" s="101"/>
      <c r="GJE28" s="101"/>
      <c r="GJF28" s="101"/>
      <c r="GJG28" s="101"/>
      <c r="GJH28" s="101"/>
      <c r="GJI28" s="101"/>
      <c r="GJJ28" s="101"/>
      <c r="GJK28" s="101"/>
      <c r="GJL28" s="101"/>
      <c r="GJM28" s="101"/>
      <c r="GJN28" s="101"/>
      <c r="GJO28" s="101"/>
      <c r="GJP28" s="101"/>
      <c r="GJQ28" s="101"/>
      <c r="GJR28" s="101"/>
      <c r="GJS28" s="101"/>
      <c r="GJT28" s="101"/>
      <c r="GJU28" s="101"/>
      <c r="GJV28" s="101"/>
      <c r="GJW28" s="101"/>
      <c r="GJX28" s="101"/>
      <c r="GJY28" s="101"/>
      <c r="GJZ28" s="101"/>
      <c r="GKA28" s="101"/>
      <c r="GKB28" s="101"/>
      <c r="GKC28" s="101"/>
      <c r="GKD28" s="101"/>
      <c r="GKE28" s="101"/>
      <c r="GKF28" s="101"/>
      <c r="GKG28" s="101"/>
      <c r="GKH28" s="101"/>
      <c r="GKI28" s="101"/>
      <c r="GKJ28" s="101"/>
      <c r="GKK28" s="101"/>
      <c r="GKL28" s="101"/>
      <c r="GKM28" s="101"/>
      <c r="GKN28" s="101"/>
      <c r="GKO28" s="101"/>
      <c r="GKP28" s="101"/>
      <c r="GKQ28" s="101"/>
      <c r="GKR28" s="101"/>
      <c r="GKS28" s="101"/>
      <c r="GKT28" s="101"/>
      <c r="GKU28" s="101"/>
      <c r="GKV28" s="101"/>
      <c r="GKW28" s="101"/>
      <c r="GKX28" s="101"/>
      <c r="GKY28" s="101"/>
      <c r="GKZ28" s="101"/>
      <c r="GLA28" s="101"/>
      <c r="GLB28" s="101"/>
      <c r="GLC28" s="101"/>
      <c r="GLD28" s="101"/>
      <c r="GLE28" s="101"/>
      <c r="GLF28" s="101"/>
      <c r="GLG28" s="101"/>
      <c r="GLH28" s="101"/>
      <c r="GLI28" s="101"/>
      <c r="GLJ28" s="101"/>
      <c r="GLK28" s="101"/>
      <c r="GLL28" s="101"/>
      <c r="GLM28" s="101"/>
      <c r="GLN28" s="101"/>
      <c r="GLO28" s="101"/>
      <c r="GLP28" s="101"/>
      <c r="GLQ28" s="101"/>
      <c r="GLR28" s="101"/>
      <c r="GLS28" s="101"/>
      <c r="GLT28" s="101"/>
      <c r="GLU28" s="101"/>
      <c r="GLV28" s="101"/>
      <c r="GLW28" s="101"/>
      <c r="GLX28" s="101"/>
      <c r="GLY28" s="101"/>
      <c r="GLZ28" s="101"/>
      <c r="GMA28" s="101"/>
      <c r="GMB28" s="101"/>
      <c r="GMC28" s="101"/>
      <c r="GMD28" s="101"/>
      <c r="GME28" s="101"/>
      <c r="GMF28" s="101"/>
      <c r="GMG28" s="101"/>
      <c r="GMH28" s="101"/>
      <c r="GMI28" s="101"/>
      <c r="GMJ28" s="101"/>
      <c r="GMK28" s="101"/>
      <c r="GML28" s="101"/>
      <c r="GMM28" s="101"/>
      <c r="GMN28" s="101"/>
      <c r="GMO28" s="101"/>
      <c r="GMP28" s="101"/>
      <c r="GMQ28" s="101"/>
      <c r="GMR28" s="101"/>
      <c r="GMS28" s="101"/>
      <c r="GMT28" s="101"/>
      <c r="GMU28" s="101"/>
      <c r="GMV28" s="101"/>
      <c r="GMW28" s="101"/>
      <c r="GMX28" s="101"/>
      <c r="GMY28" s="101"/>
      <c r="GMZ28" s="101"/>
      <c r="GNA28" s="101"/>
      <c r="GNB28" s="101"/>
      <c r="GNC28" s="101"/>
      <c r="GND28" s="101"/>
      <c r="GNE28" s="101"/>
      <c r="GNF28" s="101"/>
      <c r="GNG28" s="101"/>
      <c r="GNH28" s="101"/>
      <c r="GNI28" s="101"/>
      <c r="GNJ28" s="101"/>
      <c r="GNK28" s="101"/>
      <c r="GNL28" s="101"/>
      <c r="GNM28" s="101"/>
      <c r="GNN28" s="101"/>
      <c r="GNO28" s="101"/>
      <c r="GNP28" s="101"/>
      <c r="GNQ28" s="101"/>
      <c r="GNR28" s="101"/>
      <c r="GNS28" s="101"/>
      <c r="GNT28" s="101"/>
      <c r="GNU28" s="101"/>
      <c r="GNV28" s="101"/>
      <c r="GNW28" s="101"/>
      <c r="GNX28" s="101"/>
      <c r="GNY28" s="101"/>
      <c r="GNZ28" s="101"/>
      <c r="GOA28" s="101"/>
      <c r="GOB28" s="101"/>
      <c r="GOC28" s="101"/>
      <c r="GOD28" s="101"/>
      <c r="GOE28" s="101"/>
      <c r="GOF28" s="101"/>
      <c r="GOG28" s="101"/>
      <c r="GOH28" s="101"/>
      <c r="GOI28" s="101"/>
      <c r="GOJ28" s="101"/>
      <c r="GOK28" s="101"/>
      <c r="GOL28" s="101"/>
      <c r="GOM28" s="101"/>
      <c r="GON28" s="101"/>
      <c r="GOO28" s="101"/>
      <c r="GOP28" s="101"/>
      <c r="GOQ28" s="101"/>
      <c r="GOR28" s="101"/>
      <c r="GOS28" s="101"/>
      <c r="GOT28" s="101"/>
      <c r="GOU28" s="101"/>
      <c r="GOV28" s="101"/>
      <c r="GOW28" s="101"/>
      <c r="GOX28" s="101"/>
      <c r="GOY28" s="101"/>
      <c r="GOZ28" s="101"/>
      <c r="GPA28" s="101"/>
      <c r="GPB28" s="101"/>
      <c r="GPC28" s="101"/>
      <c r="GPD28" s="101"/>
      <c r="GPE28" s="101"/>
      <c r="GPF28" s="101"/>
      <c r="GPG28" s="101"/>
      <c r="GPH28" s="101"/>
      <c r="GPI28" s="101"/>
      <c r="GPJ28" s="101"/>
      <c r="GPK28" s="101"/>
      <c r="GPL28" s="101"/>
      <c r="GPM28" s="101"/>
      <c r="GPN28" s="101"/>
      <c r="GPO28" s="101"/>
      <c r="GPP28" s="101"/>
      <c r="GPQ28" s="101"/>
      <c r="GPR28" s="101"/>
      <c r="GPS28" s="101"/>
      <c r="GPT28" s="101"/>
      <c r="GPU28" s="101"/>
      <c r="GPV28" s="101"/>
      <c r="GPW28" s="101"/>
      <c r="GPX28" s="101"/>
      <c r="GPY28" s="101"/>
      <c r="GPZ28" s="101"/>
      <c r="GQA28" s="101"/>
      <c r="GQB28" s="101"/>
      <c r="GQC28" s="101"/>
      <c r="GQD28" s="101"/>
      <c r="GQE28" s="101"/>
      <c r="GQF28" s="101"/>
      <c r="GQG28" s="101"/>
      <c r="GQH28" s="101"/>
      <c r="GQI28" s="101"/>
      <c r="GQJ28" s="101"/>
      <c r="GQK28" s="101"/>
      <c r="GQL28" s="101"/>
      <c r="GQM28" s="101"/>
      <c r="GQN28" s="101"/>
      <c r="GQO28" s="101"/>
      <c r="GQP28" s="101"/>
      <c r="GQQ28" s="101"/>
      <c r="GQR28" s="101"/>
      <c r="GQS28" s="101"/>
      <c r="GQT28" s="101"/>
      <c r="GQU28" s="101"/>
      <c r="GQV28" s="101"/>
      <c r="GQW28" s="101"/>
      <c r="GQX28" s="101"/>
      <c r="GQY28" s="101"/>
      <c r="GQZ28" s="101"/>
      <c r="GRA28" s="101"/>
      <c r="GRB28" s="101"/>
      <c r="GRC28" s="101"/>
      <c r="GRD28" s="101"/>
      <c r="GRE28" s="101"/>
      <c r="GRF28" s="101"/>
      <c r="GRG28" s="101"/>
      <c r="GRH28" s="101"/>
      <c r="GRI28" s="101"/>
      <c r="GRJ28" s="101"/>
      <c r="GRK28" s="101"/>
      <c r="GRL28" s="101"/>
      <c r="GRM28" s="101"/>
      <c r="GRN28" s="101"/>
      <c r="GRO28" s="101"/>
      <c r="GRP28" s="101"/>
      <c r="GRQ28" s="101"/>
      <c r="GRR28" s="101"/>
      <c r="GRS28" s="101"/>
      <c r="GRT28" s="101"/>
      <c r="GRU28" s="101"/>
      <c r="GRV28" s="101"/>
      <c r="GRW28" s="101"/>
      <c r="GRX28" s="101"/>
      <c r="GRY28" s="101"/>
      <c r="GRZ28" s="101"/>
      <c r="GSA28" s="101"/>
      <c r="GSB28" s="101"/>
      <c r="GSC28" s="101"/>
      <c r="GSD28" s="101"/>
      <c r="GSE28" s="101"/>
      <c r="GSF28" s="101"/>
      <c r="GSG28" s="101"/>
      <c r="GSH28" s="101"/>
      <c r="GSI28" s="101"/>
      <c r="GSJ28" s="101"/>
      <c r="GSK28" s="101"/>
      <c r="GSL28" s="101"/>
      <c r="GSM28" s="101"/>
      <c r="GSN28" s="101"/>
      <c r="GSO28" s="101"/>
      <c r="GSP28" s="101"/>
      <c r="GSQ28" s="101"/>
      <c r="GSR28" s="101"/>
      <c r="GSS28" s="101"/>
      <c r="GST28" s="101"/>
      <c r="GSU28" s="101"/>
      <c r="GSV28" s="101"/>
      <c r="GSW28" s="101"/>
      <c r="GSX28" s="101"/>
      <c r="GSY28" s="101"/>
      <c r="GSZ28" s="101"/>
      <c r="GTA28" s="101"/>
      <c r="GTB28" s="101"/>
      <c r="GTC28" s="101"/>
      <c r="GTD28" s="101"/>
      <c r="GTE28" s="101"/>
      <c r="GTF28" s="101"/>
      <c r="GTG28" s="101"/>
      <c r="GTH28" s="101"/>
      <c r="GTI28" s="101"/>
      <c r="GTJ28" s="101"/>
      <c r="GTK28" s="101"/>
      <c r="GTL28" s="101"/>
      <c r="GTM28" s="101"/>
      <c r="GTN28" s="101"/>
      <c r="GTO28" s="101"/>
      <c r="GTP28" s="101"/>
      <c r="GTQ28" s="101"/>
      <c r="GTR28" s="101"/>
      <c r="GTS28" s="101"/>
      <c r="GTT28" s="101"/>
      <c r="GTU28" s="101"/>
      <c r="GTV28" s="101"/>
      <c r="GTW28" s="101"/>
      <c r="GTX28" s="101"/>
      <c r="GTY28" s="101"/>
      <c r="GTZ28" s="101"/>
      <c r="GUA28" s="101"/>
      <c r="GUB28" s="101"/>
      <c r="GUC28" s="101"/>
      <c r="GUD28" s="101"/>
      <c r="GUE28" s="101"/>
      <c r="GUF28" s="101"/>
      <c r="GUG28" s="101"/>
      <c r="GUH28" s="101"/>
      <c r="GUI28" s="101"/>
      <c r="GUJ28" s="101"/>
      <c r="GUK28" s="101"/>
      <c r="GUL28" s="101"/>
      <c r="GUM28" s="101"/>
      <c r="GUN28" s="101"/>
      <c r="GUO28" s="101"/>
      <c r="GUP28" s="101"/>
      <c r="GUQ28" s="101"/>
      <c r="GUR28" s="101"/>
      <c r="GUS28" s="101"/>
      <c r="GUT28" s="101"/>
      <c r="GUU28" s="101"/>
      <c r="GUV28" s="101"/>
      <c r="GUW28" s="101"/>
      <c r="GUX28" s="101"/>
      <c r="GUY28" s="101"/>
      <c r="GUZ28" s="101"/>
      <c r="GVA28" s="101"/>
      <c r="GVB28" s="101"/>
      <c r="GVC28" s="101"/>
      <c r="GVD28" s="101"/>
      <c r="GVE28" s="101"/>
      <c r="GVF28" s="101"/>
      <c r="GVG28" s="101"/>
      <c r="GVH28" s="101"/>
      <c r="GVI28" s="101"/>
      <c r="GVJ28" s="101"/>
      <c r="GVK28" s="101"/>
      <c r="GVL28" s="101"/>
      <c r="GVM28" s="101"/>
      <c r="GVN28" s="101"/>
      <c r="GVO28" s="101"/>
      <c r="GVP28" s="101"/>
      <c r="GVQ28" s="101"/>
      <c r="GVR28" s="101"/>
      <c r="GVS28" s="101"/>
      <c r="GVT28" s="101"/>
      <c r="GVU28" s="101"/>
      <c r="GVV28" s="101"/>
      <c r="GVW28" s="101"/>
      <c r="GVX28" s="101"/>
      <c r="GVY28" s="101"/>
      <c r="GVZ28" s="101"/>
      <c r="GWA28" s="101"/>
      <c r="GWB28" s="101"/>
      <c r="GWC28" s="101"/>
      <c r="GWD28" s="101"/>
      <c r="GWE28" s="101"/>
      <c r="GWF28" s="101"/>
      <c r="GWG28" s="101"/>
      <c r="GWH28" s="101"/>
      <c r="GWI28" s="101"/>
      <c r="GWJ28" s="101"/>
      <c r="GWK28" s="101"/>
      <c r="GWL28" s="101"/>
      <c r="GWM28" s="101"/>
      <c r="GWN28" s="101"/>
      <c r="GWO28" s="101"/>
      <c r="GWP28" s="101"/>
      <c r="GWQ28" s="101"/>
      <c r="GWR28" s="101"/>
      <c r="GWS28" s="101"/>
      <c r="GWT28" s="101"/>
      <c r="GWU28" s="101"/>
      <c r="GWV28" s="101"/>
      <c r="GWW28" s="101"/>
      <c r="GWX28" s="101"/>
      <c r="GWY28" s="101"/>
      <c r="GWZ28" s="101"/>
      <c r="GXA28" s="101"/>
      <c r="GXB28" s="101"/>
      <c r="GXC28" s="101"/>
      <c r="GXD28" s="101"/>
      <c r="GXE28" s="101"/>
      <c r="GXF28" s="101"/>
      <c r="GXG28" s="101"/>
      <c r="GXH28" s="101"/>
      <c r="GXI28" s="101"/>
      <c r="GXJ28" s="101"/>
      <c r="GXK28" s="101"/>
      <c r="GXL28" s="101"/>
      <c r="GXM28" s="101"/>
      <c r="GXN28" s="101"/>
      <c r="GXO28" s="101"/>
      <c r="GXP28" s="101"/>
      <c r="GXQ28" s="101"/>
      <c r="GXR28" s="101"/>
      <c r="GXS28" s="101"/>
      <c r="GXT28" s="101"/>
      <c r="GXU28" s="101"/>
      <c r="GXV28" s="101"/>
      <c r="GXW28" s="101"/>
      <c r="GXX28" s="101"/>
      <c r="GXY28" s="101"/>
      <c r="GXZ28" s="101"/>
      <c r="GYA28" s="101"/>
      <c r="GYB28" s="101"/>
      <c r="GYC28" s="101"/>
      <c r="GYD28" s="101"/>
      <c r="GYE28" s="101"/>
      <c r="GYF28" s="101"/>
      <c r="GYG28" s="101"/>
      <c r="GYH28" s="101"/>
      <c r="GYI28" s="101"/>
      <c r="GYJ28" s="101"/>
      <c r="GYK28" s="101"/>
      <c r="GYL28" s="101"/>
      <c r="GYM28" s="101"/>
      <c r="GYN28" s="101"/>
      <c r="GYO28" s="101"/>
      <c r="GYP28" s="101"/>
      <c r="GYQ28" s="101"/>
      <c r="GYR28" s="101"/>
      <c r="GYS28" s="101"/>
      <c r="GYT28" s="101"/>
      <c r="GYU28" s="101"/>
      <c r="GYV28" s="101"/>
      <c r="GYW28" s="101"/>
      <c r="GYX28" s="101"/>
      <c r="GYY28" s="101"/>
      <c r="GYZ28" s="101"/>
      <c r="GZA28" s="101"/>
      <c r="GZB28" s="101"/>
      <c r="GZC28" s="101"/>
      <c r="GZD28" s="101"/>
      <c r="GZE28" s="101"/>
      <c r="GZF28" s="101"/>
      <c r="GZG28" s="101"/>
      <c r="GZH28" s="101"/>
      <c r="GZI28" s="101"/>
      <c r="GZJ28" s="101"/>
      <c r="GZK28" s="101"/>
      <c r="GZL28" s="101"/>
      <c r="GZM28" s="101"/>
      <c r="GZN28" s="101"/>
      <c r="GZO28" s="101"/>
      <c r="GZP28" s="101"/>
      <c r="GZQ28" s="101"/>
      <c r="GZR28" s="101"/>
      <c r="GZS28" s="101"/>
      <c r="GZT28" s="101"/>
      <c r="GZU28" s="101"/>
      <c r="GZV28" s="101"/>
      <c r="GZW28" s="101"/>
      <c r="GZX28" s="101"/>
      <c r="GZY28" s="101"/>
      <c r="GZZ28" s="101"/>
      <c r="HAA28" s="101"/>
      <c r="HAB28" s="101"/>
      <c r="HAC28" s="101"/>
      <c r="HAD28" s="101"/>
      <c r="HAE28" s="101"/>
      <c r="HAF28" s="101"/>
      <c r="HAG28" s="101"/>
      <c r="HAH28" s="101"/>
      <c r="HAI28" s="101"/>
      <c r="HAJ28" s="101"/>
      <c r="HAK28" s="101"/>
      <c r="HAL28" s="101"/>
      <c r="HAM28" s="101"/>
      <c r="HAN28" s="101"/>
      <c r="HAO28" s="101"/>
      <c r="HAP28" s="101"/>
      <c r="HAQ28" s="101"/>
      <c r="HAR28" s="101"/>
      <c r="HAS28" s="101"/>
      <c r="HAT28" s="101"/>
      <c r="HAU28" s="101"/>
      <c r="HAV28" s="101"/>
      <c r="HAW28" s="101"/>
      <c r="HAX28" s="101"/>
      <c r="HAY28" s="101"/>
      <c r="HAZ28" s="101"/>
      <c r="HBA28" s="101"/>
      <c r="HBB28" s="101"/>
      <c r="HBC28" s="101"/>
      <c r="HBD28" s="101"/>
      <c r="HBE28" s="101"/>
      <c r="HBF28" s="101"/>
      <c r="HBG28" s="101"/>
      <c r="HBH28" s="101"/>
      <c r="HBI28" s="101"/>
      <c r="HBJ28" s="101"/>
      <c r="HBK28" s="101"/>
      <c r="HBL28" s="101"/>
      <c r="HBM28" s="101"/>
      <c r="HBN28" s="101"/>
      <c r="HBO28" s="101"/>
      <c r="HBP28" s="101"/>
      <c r="HBQ28" s="101"/>
      <c r="HBR28" s="101"/>
      <c r="HBS28" s="101"/>
      <c r="HBT28" s="101"/>
      <c r="HBU28" s="101"/>
      <c r="HBV28" s="101"/>
      <c r="HBW28" s="101"/>
      <c r="HBX28" s="101"/>
      <c r="HBY28" s="101"/>
      <c r="HBZ28" s="101"/>
      <c r="HCA28" s="101"/>
      <c r="HCB28" s="101"/>
      <c r="HCC28" s="101"/>
      <c r="HCD28" s="101"/>
      <c r="HCE28" s="101"/>
      <c r="HCF28" s="101"/>
      <c r="HCG28" s="101"/>
      <c r="HCH28" s="101"/>
      <c r="HCI28" s="101"/>
      <c r="HCJ28" s="101"/>
      <c r="HCK28" s="101"/>
      <c r="HCL28" s="101"/>
      <c r="HCM28" s="101"/>
      <c r="HCN28" s="101"/>
      <c r="HCO28" s="101"/>
      <c r="HCP28" s="101"/>
      <c r="HCQ28" s="101"/>
      <c r="HCR28" s="101"/>
      <c r="HCS28" s="101"/>
      <c r="HCT28" s="101"/>
      <c r="HCU28" s="101"/>
      <c r="HCV28" s="101"/>
      <c r="HCW28" s="101"/>
      <c r="HCX28" s="101"/>
      <c r="HCY28" s="101"/>
      <c r="HCZ28" s="101"/>
      <c r="HDA28" s="101"/>
      <c r="HDB28" s="101"/>
      <c r="HDC28" s="101"/>
      <c r="HDD28" s="101"/>
      <c r="HDE28" s="101"/>
      <c r="HDF28" s="101"/>
      <c r="HDG28" s="101"/>
      <c r="HDH28" s="101"/>
      <c r="HDI28" s="101"/>
      <c r="HDJ28" s="101"/>
      <c r="HDK28" s="101"/>
      <c r="HDL28" s="101"/>
      <c r="HDM28" s="101"/>
      <c r="HDN28" s="101"/>
      <c r="HDO28" s="101"/>
      <c r="HDP28" s="101"/>
      <c r="HDQ28" s="101"/>
      <c r="HDR28" s="101"/>
      <c r="HDS28" s="101"/>
      <c r="HDT28" s="101"/>
      <c r="HDU28" s="101"/>
      <c r="HDV28" s="101"/>
      <c r="HDW28" s="101"/>
      <c r="HDX28" s="101"/>
      <c r="HDY28" s="101"/>
      <c r="HDZ28" s="101"/>
      <c r="HEA28" s="101"/>
      <c r="HEB28" s="101"/>
      <c r="HEC28" s="101"/>
      <c r="HED28" s="101"/>
      <c r="HEE28" s="101"/>
      <c r="HEF28" s="101"/>
      <c r="HEG28" s="101"/>
      <c r="HEH28" s="101"/>
      <c r="HEI28" s="101"/>
      <c r="HEJ28" s="101"/>
      <c r="HEK28" s="101"/>
      <c r="HEL28" s="101"/>
      <c r="HEM28" s="101"/>
      <c r="HEN28" s="101"/>
      <c r="HEO28" s="101"/>
      <c r="HEP28" s="101"/>
      <c r="HEQ28" s="101"/>
      <c r="HER28" s="101"/>
      <c r="HES28" s="101"/>
      <c r="HET28" s="101"/>
      <c r="HEU28" s="101"/>
      <c r="HEV28" s="101"/>
      <c r="HEW28" s="101"/>
      <c r="HEX28" s="101"/>
      <c r="HEY28" s="101"/>
      <c r="HEZ28" s="101"/>
      <c r="HFA28" s="101"/>
      <c r="HFB28" s="101"/>
      <c r="HFC28" s="101"/>
      <c r="HFD28" s="101"/>
      <c r="HFE28" s="101"/>
      <c r="HFF28" s="101"/>
      <c r="HFG28" s="101"/>
      <c r="HFH28" s="101"/>
      <c r="HFI28" s="101"/>
      <c r="HFJ28" s="101"/>
      <c r="HFK28" s="101"/>
      <c r="HFL28" s="101"/>
      <c r="HFM28" s="101"/>
      <c r="HFN28" s="101"/>
      <c r="HFO28" s="101"/>
      <c r="HFP28" s="101"/>
      <c r="HFQ28" s="101"/>
      <c r="HFR28" s="101"/>
      <c r="HFS28" s="101"/>
      <c r="HFT28" s="101"/>
      <c r="HFU28" s="101"/>
      <c r="HFV28" s="101"/>
      <c r="HFW28" s="101"/>
      <c r="HFX28" s="101"/>
      <c r="HFY28" s="101"/>
      <c r="HFZ28" s="101"/>
      <c r="HGA28" s="101"/>
      <c r="HGB28" s="101"/>
      <c r="HGC28" s="101"/>
      <c r="HGD28" s="101"/>
      <c r="HGE28" s="101"/>
      <c r="HGF28" s="101"/>
      <c r="HGG28" s="101"/>
      <c r="HGH28" s="101"/>
      <c r="HGI28" s="101"/>
      <c r="HGJ28" s="101"/>
      <c r="HGK28" s="101"/>
      <c r="HGL28" s="101"/>
      <c r="HGM28" s="101"/>
      <c r="HGN28" s="101"/>
      <c r="HGO28" s="101"/>
      <c r="HGP28" s="101"/>
      <c r="HGQ28" s="101"/>
      <c r="HGR28" s="101"/>
      <c r="HGS28" s="101"/>
      <c r="HGT28" s="101"/>
      <c r="HGU28" s="101"/>
      <c r="HGV28" s="101"/>
      <c r="HGW28" s="101"/>
      <c r="HGX28" s="101"/>
      <c r="HGY28" s="101"/>
      <c r="HGZ28" s="101"/>
      <c r="HHA28" s="101"/>
      <c r="HHB28" s="101"/>
      <c r="HHC28" s="101"/>
      <c r="HHD28" s="101"/>
      <c r="HHE28" s="101"/>
      <c r="HHF28" s="101"/>
      <c r="HHG28" s="101"/>
      <c r="HHH28" s="101"/>
      <c r="HHI28" s="101"/>
      <c r="HHJ28" s="101"/>
      <c r="HHK28" s="101"/>
      <c r="HHL28" s="101"/>
      <c r="HHM28" s="101"/>
      <c r="HHN28" s="101"/>
      <c r="HHO28" s="101"/>
      <c r="HHP28" s="101"/>
      <c r="HHQ28" s="101"/>
      <c r="HHR28" s="101"/>
      <c r="HHS28" s="101"/>
      <c r="HHT28" s="101"/>
      <c r="HHU28" s="101"/>
      <c r="HHV28" s="101"/>
      <c r="HHW28" s="101"/>
      <c r="HHX28" s="101"/>
      <c r="HHY28" s="101"/>
      <c r="HHZ28" s="101"/>
      <c r="HIA28" s="101"/>
      <c r="HIB28" s="101"/>
      <c r="HIC28" s="101"/>
      <c r="HID28" s="101"/>
      <c r="HIE28" s="101"/>
      <c r="HIF28" s="101"/>
      <c r="HIG28" s="101"/>
      <c r="HIH28" s="101"/>
      <c r="HII28" s="101"/>
      <c r="HIJ28" s="101"/>
      <c r="HIK28" s="101"/>
      <c r="HIL28" s="101"/>
      <c r="HIM28" s="101"/>
      <c r="HIN28" s="101"/>
      <c r="HIO28" s="101"/>
      <c r="HIP28" s="101"/>
      <c r="HIQ28" s="101"/>
      <c r="HIR28" s="101"/>
      <c r="HIS28" s="101"/>
      <c r="HIT28" s="101"/>
      <c r="HIU28" s="101"/>
      <c r="HIV28" s="101"/>
      <c r="HIW28" s="101"/>
      <c r="HIX28" s="101"/>
      <c r="HIY28" s="101"/>
      <c r="HIZ28" s="101"/>
      <c r="HJA28" s="101"/>
      <c r="HJB28" s="101"/>
      <c r="HJC28" s="101"/>
      <c r="HJD28" s="101"/>
      <c r="HJE28" s="101"/>
      <c r="HJF28" s="101"/>
      <c r="HJG28" s="101"/>
      <c r="HJH28" s="101"/>
      <c r="HJI28" s="101"/>
      <c r="HJJ28" s="101"/>
      <c r="HJK28" s="101"/>
      <c r="HJL28" s="101"/>
      <c r="HJM28" s="101"/>
      <c r="HJN28" s="101"/>
      <c r="HJO28" s="101"/>
      <c r="HJP28" s="101"/>
      <c r="HJQ28" s="101"/>
      <c r="HJR28" s="101"/>
      <c r="HJS28" s="101"/>
      <c r="HJT28" s="101"/>
      <c r="HJU28" s="101"/>
      <c r="HJV28" s="101"/>
      <c r="HJW28" s="101"/>
      <c r="HJX28" s="101"/>
      <c r="HJY28" s="101"/>
      <c r="HJZ28" s="101"/>
      <c r="HKA28" s="101"/>
      <c r="HKB28" s="101"/>
      <c r="HKC28" s="101"/>
      <c r="HKD28" s="101"/>
      <c r="HKE28" s="101"/>
      <c r="HKF28" s="101"/>
      <c r="HKG28" s="101"/>
      <c r="HKH28" s="101"/>
      <c r="HKI28" s="101"/>
      <c r="HKJ28" s="101"/>
      <c r="HKK28" s="101"/>
      <c r="HKL28" s="101"/>
      <c r="HKM28" s="101"/>
      <c r="HKN28" s="101"/>
      <c r="HKO28" s="101"/>
      <c r="HKP28" s="101"/>
      <c r="HKQ28" s="101"/>
      <c r="HKR28" s="101"/>
      <c r="HKS28" s="101"/>
      <c r="HKT28" s="101"/>
      <c r="HKU28" s="101"/>
      <c r="HKV28" s="101"/>
      <c r="HKW28" s="101"/>
      <c r="HKX28" s="101"/>
      <c r="HKY28" s="101"/>
      <c r="HKZ28" s="101"/>
      <c r="HLA28" s="101"/>
      <c r="HLB28" s="101"/>
      <c r="HLC28" s="101"/>
      <c r="HLD28" s="101"/>
      <c r="HLE28" s="101"/>
      <c r="HLF28" s="101"/>
      <c r="HLG28" s="101"/>
      <c r="HLH28" s="101"/>
      <c r="HLI28" s="101"/>
      <c r="HLJ28" s="101"/>
      <c r="HLK28" s="101"/>
      <c r="HLL28" s="101"/>
      <c r="HLM28" s="101"/>
      <c r="HLN28" s="101"/>
      <c r="HLO28" s="101"/>
      <c r="HLP28" s="101"/>
      <c r="HLQ28" s="101"/>
      <c r="HLR28" s="101"/>
      <c r="HLS28" s="101"/>
      <c r="HLT28" s="101"/>
      <c r="HLU28" s="101"/>
      <c r="HLV28" s="101"/>
      <c r="HLW28" s="101"/>
      <c r="HLX28" s="101"/>
      <c r="HLY28" s="101"/>
      <c r="HLZ28" s="101"/>
      <c r="HMA28" s="101"/>
      <c r="HMB28" s="101"/>
      <c r="HMC28" s="101"/>
      <c r="HMD28" s="101"/>
      <c r="HME28" s="101"/>
      <c r="HMF28" s="101"/>
      <c r="HMG28" s="101"/>
      <c r="HMH28" s="101"/>
      <c r="HMI28" s="101"/>
      <c r="HMJ28" s="101"/>
      <c r="HMK28" s="101"/>
      <c r="HML28" s="101"/>
      <c r="HMM28" s="101"/>
      <c r="HMN28" s="101"/>
      <c r="HMO28" s="101"/>
      <c r="HMP28" s="101"/>
      <c r="HMQ28" s="101"/>
      <c r="HMR28" s="101"/>
      <c r="HMS28" s="101"/>
      <c r="HMT28" s="101"/>
      <c r="HMU28" s="101"/>
      <c r="HMV28" s="101"/>
      <c r="HMW28" s="101"/>
      <c r="HMX28" s="101"/>
      <c r="HMY28" s="101"/>
      <c r="HMZ28" s="101"/>
      <c r="HNA28" s="101"/>
      <c r="HNB28" s="101"/>
      <c r="HNC28" s="101"/>
      <c r="HND28" s="101"/>
      <c r="HNE28" s="101"/>
      <c r="HNF28" s="101"/>
      <c r="HNG28" s="101"/>
      <c r="HNH28" s="101"/>
      <c r="HNI28" s="101"/>
      <c r="HNJ28" s="101"/>
      <c r="HNK28" s="101"/>
      <c r="HNL28" s="101"/>
      <c r="HNM28" s="101"/>
      <c r="HNN28" s="101"/>
      <c r="HNO28" s="101"/>
      <c r="HNP28" s="101"/>
      <c r="HNQ28" s="101"/>
      <c r="HNR28" s="101"/>
      <c r="HNS28" s="101"/>
      <c r="HNT28" s="101"/>
      <c r="HNU28" s="101"/>
      <c r="HNV28" s="101"/>
      <c r="HNW28" s="101"/>
      <c r="HNX28" s="101"/>
      <c r="HNY28" s="101"/>
      <c r="HNZ28" s="101"/>
      <c r="HOA28" s="101"/>
      <c r="HOB28" s="101"/>
      <c r="HOC28" s="101"/>
      <c r="HOD28" s="101"/>
      <c r="HOE28" s="101"/>
      <c r="HOF28" s="101"/>
      <c r="HOG28" s="101"/>
      <c r="HOH28" s="101"/>
      <c r="HOI28" s="101"/>
      <c r="HOJ28" s="101"/>
      <c r="HOK28" s="101"/>
      <c r="HOL28" s="101"/>
      <c r="HOM28" s="101"/>
      <c r="HON28" s="101"/>
      <c r="HOO28" s="101"/>
      <c r="HOP28" s="101"/>
      <c r="HOQ28" s="101"/>
      <c r="HOR28" s="101"/>
      <c r="HOS28" s="101"/>
      <c r="HOT28" s="101"/>
      <c r="HOU28" s="101"/>
      <c r="HOV28" s="101"/>
      <c r="HOW28" s="101"/>
      <c r="HOX28" s="101"/>
      <c r="HOY28" s="101"/>
      <c r="HOZ28" s="101"/>
      <c r="HPA28" s="101"/>
      <c r="HPB28" s="101"/>
      <c r="HPC28" s="101"/>
      <c r="HPD28" s="101"/>
      <c r="HPE28" s="101"/>
      <c r="HPF28" s="101"/>
      <c r="HPG28" s="101"/>
      <c r="HPH28" s="101"/>
      <c r="HPI28" s="101"/>
      <c r="HPJ28" s="101"/>
      <c r="HPK28" s="101"/>
      <c r="HPL28" s="101"/>
      <c r="HPM28" s="101"/>
      <c r="HPN28" s="101"/>
      <c r="HPO28" s="101"/>
      <c r="HPP28" s="101"/>
      <c r="HPQ28" s="101"/>
      <c r="HPR28" s="101"/>
      <c r="HPS28" s="101"/>
      <c r="HPT28" s="101"/>
      <c r="HPU28" s="101"/>
      <c r="HPV28" s="101"/>
      <c r="HPW28" s="101"/>
      <c r="HPX28" s="101"/>
      <c r="HPY28" s="101"/>
      <c r="HPZ28" s="101"/>
      <c r="HQA28" s="101"/>
      <c r="HQB28" s="101"/>
      <c r="HQC28" s="101"/>
      <c r="HQD28" s="101"/>
      <c r="HQE28" s="101"/>
      <c r="HQF28" s="101"/>
      <c r="HQG28" s="101"/>
      <c r="HQH28" s="101"/>
      <c r="HQI28" s="101"/>
      <c r="HQJ28" s="101"/>
      <c r="HQK28" s="101"/>
      <c r="HQL28" s="101"/>
      <c r="HQM28" s="101"/>
      <c r="HQN28" s="101"/>
      <c r="HQO28" s="101"/>
      <c r="HQP28" s="101"/>
      <c r="HQQ28" s="101"/>
      <c r="HQR28" s="101"/>
      <c r="HQS28" s="101"/>
      <c r="HQT28" s="101"/>
      <c r="HQU28" s="101"/>
      <c r="HQV28" s="101"/>
      <c r="HQW28" s="101"/>
      <c r="HQX28" s="101"/>
      <c r="HQY28" s="101"/>
      <c r="HQZ28" s="101"/>
      <c r="HRA28" s="101"/>
      <c r="HRB28" s="101"/>
      <c r="HRC28" s="101"/>
      <c r="HRD28" s="101"/>
      <c r="HRE28" s="101"/>
      <c r="HRF28" s="101"/>
      <c r="HRG28" s="101"/>
      <c r="HRH28" s="101"/>
      <c r="HRI28" s="101"/>
      <c r="HRJ28" s="101"/>
      <c r="HRK28" s="101"/>
      <c r="HRL28" s="101"/>
      <c r="HRM28" s="101"/>
      <c r="HRN28" s="101"/>
      <c r="HRO28" s="101"/>
      <c r="HRP28" s="101"/>
      <c r="HRQ28" s="101"/>
      <c r="HRR28" s="101"/>
      <c r="HRS28" s="101"/>
      <c r="HRT28" s="101"/>
      <c r="HRU28" s="101"/>
      <c r="HRV28" s="101"/>
      <c r="HRW28" s="101"/>
      <c r="HRX28" s="101"/>
      <c r="HRY28" s="101"/>
      <c r="HRZ28" s="101"/>
      <c r="HSA28" s="101"/>
      <c r="HSB28" s="101"/>
      <c r="HSC28" s="101"/>
      <c r="HSD28" s="101"/>
      <c r="HSE28" s="101"/>
      <c r="HSF28" s="101"/>
      <c r="HSG28" s="101"/>
      <c r="HSH28" s="101"/>
      <c r="HSI28" s="101"/>
      <c r="HSJ28" s="101"/>
      <c r="HSK28" s="101"/>
      <c r="HSL28" s="101"/>
      <c r="HSM28" s="101"/>
      <c r="HSN28" s="101"/>
      <c r="HSO28" s="101"/>
      <c r="HSP28" s="101"/>
      <c r="HSQ28" s="101"/>
      <c r="HSR28" s="101"/>
      <c r="HSS28" s="101"/>
      <c r="HST28" s="101"/>
      <c r="HSU28" s="101"/>
      <c r="HSV28" s="101"/>
      <c r="HSW28" s="101"/>
      <c r="HSX28" s="101"/>
      <c r="HSY28" s="101"/>
      <c r="HSZ28" s="101"/>
      <c r="HTA28" s="101"/>
      <c r="HTB28" s="101"/>
      <c r="HTC28" s="101"/>
      <c r="HTD28" s="101"/>
      <c r="HTE28" s="101"/>
      <c r="HTF28" s="101"/>
      <c r="HTG28" s="101"/>
      <c r="HTH28" s="101"/>
      <c r="HTI28" s="101"/>
      <c r="HTJ28" s="101"/>
      <c r="HTK28" s="101"/>
      <c r="HTL28" s="101"/>
      <c r="HTM28" s="101"/>
      <c r="HTN28" s="101"/>
      <c r="HTO28" s="101"/>
      <c r="HTP28" s="101"/>
      <c r="HTQ28" s="101"/>
      <c r="HTR28" s="101"/>
      <c r="HTS28" s="101"/>
      <c r="HTT28" s="101"/>
      <c r="HTU28" s="101"/>
      <c r="HTV28" s="101"/>
      <c r="HTW28" s="101"/>
      <c r="HTX28" s="101"/>
      <c r="HTY28" s="101"/>
      <c r="HTZ28" s="101"/>
      <c r="HUA28" s="101"/>
      <c r="HUB28" s="101"/>
      <c r="HUC28" s="101"/>
      <c r="HUD28" s="101"/>
      <c r="HUE28" s="101"/>
      <c r="HUF28" s="101"/>
      <c r="HUG28" s="101"/>
      <c r="HUH28" s="101"/>
      <c r="HUI28" s="101"/>
      <c r="HUJ28" s="101"/>
      <c r="HUK28" s="101"/>
      <c r="HUL28" s="101"/>
      <c r="HUM28" s="101"/>
      <c r="HUN28" s="101"/>
      <c r="HUO28" s="101"/>
      <c r="HUP28" s="101"/>
      <c r="HUQ28" s="101"/>
      <c r="HUR28" s="101"/>
      <c r="HUS28" s="101"/>
      <c r="HUT28" s="101"/>
      <c r="HUU28" s="101"/>
      <c r="HUV28" s="101"/>
      <c r="HUW28" s="101"/>
      <c r="HUX28" s="101"/>
      <c r="HUY28" s="101"/>
      <c r="HUZ28" s="101"/>
      <c r="HVA28" s="101"/>
      <c r="HVB28" s="101"/>
      <c r="HVC28" s="101"/>
      <c r="HVD28" s="101"/>
      <c r="HVE28" s="101"/>
      <c r="HVF28" s="101"/>
      <c r="HVG28" s="101"/>
      <c r="HVH28" s="101"/>
      <c r="HVI28" s="101"/>
      <c r="HVJ28" s="101"/>
      <c r="HVK28" s="101"/>
      <c r="HVL28" s="101"/>
      <c r="HVM28" s="101"/>
      <c r="HVN28" s="101"/>
      <c r="HVO28" s="101"/>
      <c r="HVP28" s="101"/>
      <c r="HVQ28" s="101"/>
      <c r="HVR28" s="101"/>
      <c r="HVS28" s="101"/>
      <c r="HVT28" s="101"/>
      <c r="HVU28" s="101"/>
      <c r="HVV28" s="101"/>
      <c r="HVW28" s="101"/>
      <c r="HVX28" s="101"/>
      <c r="HVY28" s="101"/>
      <c r="HVZ28" s="101"/>
      <c r="HWA28" s="101"/>
      <c r="HWB28" s="101"/>
      <c r="HWC28" s="101"/>
      <c r="HWD28" s="101"/>
      <c r="HWE28" s="101"/>
      <c r="HWF28" s="101"/>
      <c r="HWG28" s="101"/>
      <c r="HWH28" s="101"/>
      <c r="HWI28" s="101"/>
      <c r="HWJ28" s="101"/>
      <c r="HWK28" s="101"/>
      <c r="HWL28" s="101"/>
      <c r="HWM28" s="101"/>
      <c r="HWN28" s="101"/>
      <c r="HWO28" s="101"/>
      <c r="HWP28" s="101"/>
      <c r="HWQ28" s="101"/>
      <c r="HWR28" s="101"/>
      <c r="HWS28" s="101"/>
      <c r="HWT28" s="101"/>
      <c r="HWU28" s="101"/>
      <c r="HWV28" s="101"/>
      <c r="HWW28" s="101"/>
      <c r="HWX28" s="101"/>
      <c r="HWY28" s="101"/>
      <c r="HWZ28" s="101"/>
      <c r="HXA28" s="101"/>
      <c r="HXB28" s="101"/>
      <c r="HXC28" s="101"/>
      <c r="HXD28" s="101"/>
      <c r="HXE28" s="101"/>
      <c r="HXF28" s="101"/>
      <c r="HXG28" s="101"/>
      <c r="HXH28" s="101"/>
      <c r="HXI28" s="101"/>
      <c r="HXJ28" s="101"/>
      <c r="HXK28" s="101"/>
      <c r="HXL28" s="101"/>
      <c r="HXM28" s="101"/>
      <c r="HXN28" s="101"/>
      <c r="HXO28" s="101"/>
      <c r="HXP28" s="101"/>
      <c r="HXQ28" s="101"/>
      <c r="HXR28" s="101"/>
      <c r="HXS28" s="101"/>
      <c r="HXT28" s="101"/>
      <c r="HXU28" s="101"/>
      <c r="HXV28" s="101"/>
      <c r="HXW28" s="101"/>
      <c r="HXX28" s="101"/>
      <c r="HXY28" s="101"/>
      <c r="HXZ28" s="101"/>
      <c r="HYA28" s="101"/>
      <c r="HYB28" s="101"/>
      <c r="HYC28" s="101"/>
      <c r="HYD28" s="101"/>
      <c r="HYE28" s="101"/>
      <c r="HYF28" s="101"/>
      <c r="HYG28" s="101"/>
      <c r="HYH28" s="101"/>
      <c r="HYI28" s="101"/>
      <c r="HYJ28" s="101"/>
      <c r="HYK28" s="101"/>
      <c r="HYL28" s="101"/>
      <c r="HYM28" s="101"/>
      <c r="HYN28" s="101"/>
      <c r="HYO28" s="101"/>
      <c r="HYP28" s="101"/>
      <c r="HYQ28" s="101"/>
      <c r="HYR28" s="101"/>
      <c r="HYS28" s="101"/>
      <c r="HYT28" s="101"/>
      <c r="HYU28" s="101"/>
      <c r="HYV28" s="101"/>
      <c r="HYW28" s="101"/>
      <c r="HYX28" s="101"/>
      <c r="HYY28" s="101"/>
      <c r="HYZ28" s="101"/>
      <c r="HZA28" s="101"/>
      <c r="HZB28" s="101"/>
      <c r="HZC28" s="101"/>
      <c r="HZD28" s="101"/>
      <c r="HZE28" s="101"/>
      <c r="HZF28" s="101"/>
      <c r="HZG28" s="101"/>
      <c r="HZH28" s="101"/>
      <c r="HZI28" s="101"/>
      <c r="HZJ28" s="101"/>
      <c r="HZK28" s="101"/>
      <c r="HZL28" s="101"/>
      <c r="HZM28" s="101"/>
      <c r="HZN28" s="101"/>
      <c r="HZO28" s="101"/>
      <c r="HZP28" s="101"/>
      <c r="HZQ28" s="101"/>
      <c r="HZR28" s="101"/>
      <c r="HZS28" s="101"/>
      <c r="HZT28" s="101"/>
      <c r="HZU28" s="101"/>
      <c r="HZV28" s="101"/>
      <c r="HZW28" s="101"/>
      <c r="HZX28" s="101"/>
      <c r="HZY28" s="101"/>
      <c r="HZZ28" s="101"/>
      <c r="IAA28" s="101"/>
      <c r="IAB28" s="101"/>
      <c r="IAC28" s="101"/>
      <c r="IAD28" s="101"/>
      <c r="IAE28" s="101"/>
      <c r="IAF28" s="101"/>
      <c r="IAG28" s="101"/>
      <c r="IAH28" s="101"/>
      <c r="IAI28" s="101"/>
      <c r="IAJ28" s="101"/>
      <c r="IAK28" s="101"/>
      <c r="IAL28" s="101"/>
      <c r="IAM28" s="101"/>
      <c r="IAN28" s="101"/>
      <c r="IAO28" s="101"/>
      <c r="IAP28" s="101"/>
      <c r="IAQ28" s="101"/>
      <c r="IAR28" s="101"/>
      <c r="IAS28" s="101"/>
      <c r="IAT28" s="101"/>
      <c r="IAU28" s="101"/>
      <c r="IAV28" s="101"/>
      <c r="IAW28" s="101"/>
      <c r="IAX28" s="101"/>
      <c r="IAY28" s="101"/>
      <c r="IAZ28" s="101"/>
      <c r="IBA28" s="101"/>
      <c r="IBB28" s="101"/>
      <c r="IBC28" s="101"/>
      <c r="IBD28" s="101"/>
      <c r="IBE28" s="101"/>
      <c r="IBF28" s="101"/>
      <c r="IBG28" s="101"/>
      <c r="IBH28" s="101"/>
      <c r="IBI28" s="101"/>
      <c r="IBJ28" s="101"/>
      <c r="IBK28" s="101"/>
      <c r="IBL28" s="101"/>
      <c r="IBM28" s="101"/>
      <c r="IBN28" s="101"/>
      <c r="IBO28" s="101"/>
      <c r="IBP28" s="101"/>
      <c r="IBQ28" s="101"/>
      <c r="IBR28" s="101"/>
      <c r="IBS28" s="101"/>
      <c r="IBT28" s="101"/>
      <c r="IBU28" s="101"/>
      <c r="IBV28" s="101"/>
      <c r="IBW28" s="101"/>
      <c r="IBX28" s="101"/>
      <c r="IBY28" s="101"/>
      <c r="IBZ28" s="101"/>
      <c r="ICA28" s="101"/>
      <c r="ICB28" s="101"/>
      <c r="ICC28" s="101"/>
      <c r="ICD28" s="101"/>
      <c r="ICE28" s="101"/>
      <c r="ICF28" s="101"/>
      <c r="ICG28" s="101"/>
      <c r="ICH28" s="101"/>
      <c r="ICI28" s="101"/>
      <c r="ICJ28" s="101"/>
      <c r="ICK28" s="101"/>
      <c r="ICL28" s="101"/>
      <c r="ICM28" s="101"/>
      <c r="ICN28" s="101"/>
      <c r="ICO28" s="101"/>
      <c r="ICP28" s="101"/>
      <c r="ICQ28" s="101"/>
      <c r="ICR28" s="101"/>
      <c r="ICS28" s="101"/>
      <c r="ICT28" s="101"/>
      <c r="ICU28" s="101"/>
      <c r="ICV28" s="101"/>
      <c r="ICW28" s="101"/>
      <c r="ICX28" s="101"/>
      <c r="ICY28" s="101"/>
      <c r="ICZ28" s="101"/>
      <c r="IDA28" s="101"/>
      <c r="IDB28" s="101"/>
      <c r="IDC28" s="101"/>
      <c r="IDD28" s="101"/>
      <c r="IDE28" s="101"/>
      <c r="IDF28" s="101"/>
      <c r="IDG28" s="101"/>
      <c r="IDH28" s="101"/>
      <c r="IDI28" s="101"/>
      <c r="IDJ28" s="101"/>
      <c r="IDK28" s="101"/>
      <c r="IDL28" s="101"/>
      <c r="IDM28" s="101"/>
      <c r="IDN28" s="101"/>
      <c r="IDO28" s="101"/>
      <c r="IDP28" s="101"/>
      <c r="IDQ28" s="101"/>
      <c r="IDR28" s="101"/>
      <c r="IDS28" s="101"/>
      <c r="IDT28" s="101"/>
      <c r="IDU28" s="101"/>
      <c r="IDV28" s="101"/>
      <c r="IDW28" s="101"/>
      <c r="IDX28" s="101"/>
      <c r="IDY28" s="101"/>
      <c r="IDZ28" s="101"/>
      <c r="IEA28" s="101"/>
      <c r="IEB28" s="101"/>
      <c r="IEC28" s="101"/>
      <c r="IED28" s="101"/>
      <c r="IEE28" s="101"/>
      <c r="IEF28" s="101"/>
      <c r="IEG28" s="101"/>
      <c r="IEH28" s="101"/>
      <c r="IEI28" s="101"/>
      <c r="IEJ28" s="101"/>
      <c r="IEK28" s="101"/>
      <c r="IEL28" s="101"/>
      <c r="IEM28" s="101"/>
      <c r="IEN28" s="101"/>
      <c r="IEO28" s="101"/>
      <c r="IEP28" s="101"/>
      <c r="IEQ28" s="101"/>
      <c r="IER28" s="101"/>
      <c r="IES28" s="101"/>
      <c r="IET28" s="101"/>
      <c r="IEU28" s="101"/>
      <c r="IEV28" s="101"/>
      <c r="IEW28" s="101"/>
      <c r="IEX28" s="101"/>
      <c r="IEY28" s="101"/>
      <c r="IEZ28" s="101"/>
      <c r="IFA28" s="101"/>
      <c r="IFB28" s="101"/>
      <c r="IFC28" s="101"/>
      <c r="IFD28" s="101"/>
      <c r="IFE28" s="101"/>
      <c r="IFF28" s="101"/>
      <c r="IFG28" s="101"/>
      <c r="IFH28" s="101"/>
      <c r="IFI28" s="101"/>
      <c r="IFJ28" s="101"/>
      <c r="IFK28" s="101"/>
      <c r="IFL28" s="101"/>
      <c r="IFM28" s="101"/>
      <c r="IFN28" s="101"/>
      <c r="IFO28" s="101"/>
      <c r="IFP28" s="101"/>
      <c r="IFQ28" s="101"/>
      <c r="IFR28" s="101"/>
      <c r="IFS28" s="101"/>
      <c r="IFT28" s="101"/>
      <c r="IFU28" s="101"/>
      <c r="IFV28" s="101"/>
      <c r="IFW28" s="101"/>
      <c r="IFX28" s="101"/>
      <c r="IFY28" s="101"/>
      <c r="IFZ28" s="101"/>
      <c r="IGA28" s="101"/>
      <c r="IGB28" s="101"/>
      <c r="IGC28" s="101"/>
      <c r="IGD28" s="101"/>
      <c r="IGE28" s="101"/>
      <c r="IGF28" s="101"/>
      <c r="IGG28" s="101"/>
      <c r="IGH28" s="101"/>
      <c r="IGI28" s="101"/>
      <c r="IGJ28" s="101"/>
      <c r="IGK28" s="101"/>
      <c r="IGL28" s="101"/>
      <c r="IGM28" s="101"/>
      <c r="IGN28" s="101"/>
      <c r="IGO28" s="101"/>
      <c r="IGP28" s="101"/>
      <c r="IGQ28" s="101"/>
      <c r="IGR28" s="101"/>
      <c r="IGS28" s="101"/>
      <c r="IGT28" s="101"/>
      <c r="IGU28" s="101"/>
      <c r="IGV28" s="101"/>
      <c r="IGW28" s="101"/>
      <c r="IGX28" s="101"/>
      <c r="IGY28" s="101"/>
      <c r="IGZ28" s="101"/>
      <c r="IHA28" s="101"/>
      <c r="IHB28" s="101"/>
      <c r="IHC28" s="101"/>
      <c r="IHD28" s="101"/>
      <c r="IHE28" s="101"/>
      <c r="IHF28" s="101"/>
      <c r="IHG28" s="101"/>
      <c r="IHH28" s="101"/>
      <c r="IHI28" s="101"/>
      <c r="IHJ28" s="101"/>
      <c r="IHK28" s="101"/>
      <c r="IHL28" s="101"/>
      <c r="IHM28" s="101"/>
      <c r="IHN28" s="101"/>
      <c r="IHO28" s="101"/>
      <c r="IHP28" s="101"/>
      <c r="IHQ28" s="101"/>
      <c r="IHR28" s="101"/>
      <c r="IHS28" s="101"/>
      <c r="IHT28" s="101"/>
      <c r="IHU28" s="101"/>
      <c r="IHV28" s="101"/>
      <c r="IHW28" s="101"/>
      <c r="IHX28" s="101"/>
      <c r="IHY28" s="101"/>
      <c r="IHZ28" s="101"/>
      <c r="IIA28" s="101"/>
      <c r="IIB28" s="101"/>
      <c r="IIC28" s="101"/>
      <c r="IID28" s="101"/>
      <c r="IIE28" s="101"/>
      <c r="IIF28" s="101"/>
      <c r="IIG28" s="101"/>
      <c r="IIH28" s="101"/>
      <c r="III28" s="101"/>
      <c r="IIJ28" s="101"/>
      <c r="IIK28" s="101"/>
      <c r="IIL28" s="101"/>
      <c r="IIM28" s="101"/>
      <c r="IIN28" s="101"/>
      <c r="IIO28" s="101"/>
      <c r="IIP28" s="101"/>
      <c r="IIQ28" s="101"/>
      <c r="IIR28" s="101"/>
      <c r="IIS28" s="101"/>
      <c r="IIT28" s="101"/>
      <c r="IIU28" s="101"/>
      <c r="IIV28" s="101"/>
      <c r="IIW28" s="101"/>
      <c r="IIX28" s="101"/>
      <c r="IIY28" s="101"/>
      <c r="IIZ28" s="101"/>
      <c r="IJA28" s="101"/>
      <c r="IJB28" s="101"/>
      <c r="IJC28" s="101"/>
      <c r="IJD28" s="101"/>
      <c r="IJE28" s="101"/>
      <c r="IJF28" s="101"/>
      <c r="IJG28" s="101"/>
      <c r="IJH28" s="101"/>
      <c r="IJI28" s="101"/>
      <c r="IJJ28" s="101"/>
      <c r="IJK28" s="101"/>
      <c r="IJL28" s="101"/>
      <c r="IJM28" s="101"/>
      <c r="IJN28" s="101"/>
      <c r="IJO28" s="101"/>
      <c r="IJP28" s="101"/>
      <c r="IJQ28" s="101"/>
      <c r="IJR28" s="101"/>
      <c r="IJS28" s="101"/>
      <c r="IJT28" s="101"/>
      <c r="IJU28" s="101"/>
      <c r="IJV28" s="101"/>
      <c r="IJW28" s="101"/>
      <c r="IJX28" s="101"/>
      <c r="IJY28" s="101"/>
      <c r="IJZ28" s="101"/>
      <c r="IKA28" s="101"/>
      <c r="IKB28" s="101"/>
      <c r="IKC28" s="101"/>
      <c r="IKD28" s="101"/>
      <c r="IKE28" s="101"/>
      <c r="IKF28" s="101"/>
      <c r="IKG28" s="101"/>
      <c r="IKH28" s="101"/>
      <c r="IKI28" s="101"/>
      <c r="IKJ28" s="101"/>
      <c r="IKK28" s="101"/>
      <c r="IKL28" s="101"/>
      <c r="IKM28" s="101"/>
      <c r="IKN28" s="101"/>
      <c r="IKO28" s="101"/>
      <c r="IKP28" s="101"/>
      <c r="IKQ28" s="101"/>
      <c r="IKR28" s="101"/>
      <c r="IKS28" s="101"/>
      <c r="IKT28" s="101"/>
      <c r="IKU28" s="101"/>
      <c r="IKV28" s="101"/>
      <c r="IKW28" s="101"/>
      <c r="IKX28" s="101"/>
      <c r="IKY28" s="101"/>
      <c r="IKZ28" s="101"/>
      <c r="ILA28" s="101"/>
      <c r="ILB28" s="101"/>
      <c r="ILC28" s="101"/>
      <c r="ILD28" s="101"/>
      <c r="ILE28" s="101"/>
      <c r="ILF28" s="101"/>
      <c r="ILG28" s="101"/>
      <c r="ILH28" s="101"/>
      <c r="ILI28" s="101"/>
      <c r="ILJ28" s="101"/>
      <c r="ILK28" s="101"/>
      <c r="ILL28" s="101"/>
      <c r="ILM28" s="101"/>
      <c r="ILN28" s="101"/>
      <c r="ILO28" s="101"/>
      <c r="ILP28" s="101"/>
      <c r="ILQ28" s="101"/>
      <c r="ILR28" s="101"/>
      <c r="ILS28" s="101"/>
      <c r="ILT28" s="101"/>
      <c r="ILU28" s="101"/>
      <c r="ILV28" s="101"/>
      <c r="ILW28" s="101"/>
      <c r="ILX28" s="101"/>
      <c r="ILY28" s="101"/>
      <c r="ILZ28" s="101"/>
      <c r="IMA28" s="101"/>
      <c r="IMB28" s="101"/>
      <c r="IMC28" s="101"/>
      <c r="IMD28" s="101"/>
      <c r="IME28" s="101"/>
      <c r="IMF28" s="101"/>
      <c r="IMG28" s="101"/>
      <c r="IMH28" s="101"/>
      <c r="IMI28" s="101"/>
      <c r="IMJ28" s="101"/>
      <c r="IMK28" s="101"/>
      <c r="IML28" s="101"/>
      <c r="IMM28" s="101"/>
      <c r="IMN28" s="101"/>
      <c r="IMO28" s="101"/>
      <c r="IMP28" s="101"/>
      <c r="IMQ28" s="101"/>
      <c r="IMR28" s="101"/>
      <c r="IMS28" s="101"/>
      <c r="IMT28" s="101"/>
      <c r="IMU28" s="101"/>
      <c r="IMV28" s="101"/>
      <c r="IMW28" s="101"/>
      <c r="IMX28" s="101"/>
      <c r="IMY28" s="101"/>
      <c r="IMZ28" s="101"/>
      <c r="INA28" s="101"/>
      <c r="INB28" s="101"/>
      <c r="INC28" s="101"/>
      <c r="IND28" s="101"/>
      <c r="INE28" s="101"/>
      <c r="INF28" s="101"/>
      <c r="ING28" s="101"/>
      <c r="INH28" s="101"/>
      <c r="INI28" s="101"/>
      <c r="INJ28" s="101"/>
      <c r="INK28" s="101"/>
      <c r="INL28" s="101"/>
      <c r="INM28" s="101"/>
      <c r="INN28" s="101"/>
      <c r="INO28" s="101"/>
      <c r="INP28" s="101"/>
      <c r="INQ28" s="101"/>
      <c r="INR28" s="101"/>
      <c r="INS28" s="101"/>
      <c r="INT28" s="101"/>
      <c r="INU28" s="101"/>
      <c r="INV28" s="101"/>
      <c r="INW28" s="101"/>
      <c r="INX28" s="101"/>
      <c r="INY28" s="101"/>
      <c r="INZ28" s="101"/>
      <c r="IOA28" s="101"/>
      <c r="IOB28" s="101"/>
      <c r="IOC28" s="101"/>
      <c r="IOD28" s="101"/>
      <c r="IOE28" s="101"/>
      <c r="IOF28" s="101"/>
      <c r="IOG28" s="101"/>
      <c r="IOH28" s="101"/>
      <c r="IOI28" s="101"/>
      <c r="IOJ28" s="101"/>
      <c r="IOK28" s="101"/>
      <c r="IOL28" s="101"/>
      <c r="IOM28" s="101"/>
      <c r="ION28" s="101"/>
      <c r="IOO28" s="101"/>
      <c r="IOP28" s="101"/>
      <c r="IOQ28" s="101"/>
      <c r="IOR28" s="101"/>
      <c r="IOS28" s="101"/>
      <c r="IOT28" s="101"/>
      <c r="IOU28" s="101"/>
      <c r="IOV28" s="101"/>
      <c r="IOW28" s="101"/>
      <c r="IOX28" s="101"/>
      <c r="IOY28" s="101"/>
      <c r="IOZ28" s="101"/>
      <c r="IPA28" s="101"/>
      <c r="IPB28" s="101"/>
      <c r="IPC28" s="101"/>
      <c r="IPD28" s="101"/>
      <c r="IPE28" s="101"/>
      <c r="IPF28" s="101"/>
      <c r="IPG28" s="101"/>
      <c r="IPH28" s="101"/>
      <c r="IPI28" s="101"/>
      <c r="IPJ28" s="101"/>
      <c r="IPK28" s="101"/>
      <c r="IPL28" s="101"/>
      <c r="IPM28" s="101"/>
      <c r="IPN28" s="101"/>
      <c r="IPO28" s="101"/>
      <c r="IPP28" s="101"/>
      <c r="IPQ28" s="101"/>
      <c r="IPR28" s="101"/>
      <c r="IPS28" s="101"/>
      <c r="IPT28" s="101"/>
      <c r="IPU28" s="101"/>
      <c r="IPV28" s="101"/>
      <c r="IPW28" s="101"/>
      <c r="IPX28" s="101"/>
      <c r="IPY28" s="101"/>
      <c r="IPZ28" s="101"/>
      <c r="IQA28" s="101"/>
      <c r="IQB28" s="101"/>
      <c r="IQC28" s="101"/>
      <c r="IQD28" s="101"/>
      <c r="IQE28" s="101"/>
      <c r="IQF28" s="101"/>
      <c r="IQG28" s="101"/>
      <c r="IQH28" s="101"/>
      <c r="IQI28" s="101"/>
      <c r="IQJ28" s="101"/>
      <c r="IQK28" s="101"/>
      <c r="IQL28" s="101"/>
      <c r="IQM28" s="101"/>
      <c r="IQN28" s="101"/>
      <c r="IQO28" s="101"/>
      <c r="IQP28" s="101"/>
      <c r="IQQ28" s="101"/>
      <c r="IQR28" s="101"/>
      <c r="IQS28" s="101"/>
      <c r="IQT28" s="101"/>
      <c r="IQU28" s="101"/>
      <c r="IQV28" s="101"/>
      <c r="IQW28" s="101"/>
      <c r="IQX28" s="101"/>
      <c r="IQY28" s="101"/>
      <c r="IQZ28" s="101"/>
      <c r="IRA28" s="101"/>
      <c r="IRB28" s="101"/>
      <c r="IRC28" s="101"/>
      <c r="IRD28" s="101"/>
      <c r="IRE28" s="101"/>
      <c r="IRF28" s="101"/>
      <c r="IRG28" s="101"/>
      <c r="IRH28" s="101"/>
      <c r="IRI28" s="101"/>
      <c r="IRJ28" s="101"/>
      <c r="IRK28" s="101"/>
      <c r="IRL28" s="101"/>
      <c r="IRM28" s="101"/>
      <c r="IRN28" s="101"/>
      <c r="IRO28" s="101"/>
      <c r="IRP28" s="101"/>
      <c r="IRQ28" s="101"/>
      <c r="IRR28" s="101"/>
      <c r="IRS28" s="101"/>
      <c r="IRT28" s="101"/>
      <c r="IRU28" s="101"/>
      <c r="IRV28" s="101"/>
      <c r="IRW28" s="101"/>
      <c r="IRX28" s="101"/>
      <c r="IRY28" s="101"/>
      <c r="IRZ28" s="101"/>
      <c r="ISA28" s="101"/>
      <c r="ISB28" s="101"/>
      <c r="ISC28" s="101"/>
      <c r="ISD28" s="101"/>
      <c r="ISE28" s="101"/>
      <c r="ISF28" s="101"/>
      <c r="ISG28" s="101"/>
      <c r="ISH28" s="101"/>
      <c r="ISI28" s="101"/>
      <c r="ISJ28" s="101"/>
      <c r="ISK28" s="101"/>
      <c r="ISL28" s="101"/>
      <c r="ISM28" s="101"/>
      <c r="ISN28" s="101"/>
      <c r="ISO28" s="101"/>
      <c r="ISP28" s="101"/>
      <c r="ISQ28" s="101"/>
      <c r="ISR28" s="101"/>
      <c r="ISS28" s="101"/>
      <c r="IST28" s="101"/>
      <c r="ISU28" s="101"/>
      <c r="ISV28" s="101"/>
      <c r="ISW28" s="101"/>
      <c r="ISX28" s="101"/>
      <c r="ISY28" s="101"/>
      <c r="ISZ28" s="101"/>
      <c r="ITA28" s="101"/>
      <c r="ITB28" s="101"/>
      <c r="ITC28" s="101"/>
      <c r="ITD28" s="101"/>
      <c r="ITE28" s="101"/>
      <c r="ITF28" s="101"/>
      <c r="ITG28" s="101"/>
      <c r="ITH28" s="101"/>
      <c r="ITI28" s="101"/>
      <c r="ITJ28" s="101"/>
      <c r="ITK28" s="101"/>
      <c r="ITL28" s="101"/>
      <c r="ITM28" s="101"/>
      <c r="ITN28" s="101"/>
      <c r="ITO28" s="101"/>
      <c r="ITP28" s="101"/>
      <c r="ITQ28" s="101"/>
      <c r="ITR28" s="101"/>
      <c r="ITS28" s="101"/>
      <c r="ITT28" s="101"/>
      <c r="ITU28" s="101"/>
      <c r="ITV28" s="101"/>
      <c r="ITW28" s="101"/>
      <c r="ITX28" s="101"/>
      <c r="ITY28" s="101"/>
      <c r="ITZ28" s="101"/>
      <c r="IUA28" s="101"/>
      <c r="IUB28" s="101"/>
      <c r="IUC28" s="101"/>
      <c r="IUD28" s="101"/>
      <c r="IUE28" s="101"/>
      <c r="IUF28" s="101"/>
      <c r="IUG28" s="101"/>
      <c r="IUH28" s="101"/>
      <c r="IUI28" s="101"/>
      <c r="IUJ28" s="101"/>
      <c r="IUK28" s="101"/>
      <c r="IUL28" s="101"/>
      <c r="IUM28" s="101"/>
      <c r="IUN28" s="101"/>
      <c r="IUO28" s="101"/>
      <c r="IUP28" s="101"/>
      <c r="IUQ28" s="101"/>
      <c r="IUR28" s="101"/>
      <c r="IUS28" s="101"/>
      <c r="IUT28" s="101"/>
      <c r="IUU28" s="101"/>
      <c r="IUV28" s="101"/>
      <c r="IUW28" s="101"/>
      <c r="IUX28" s="101"/>
      <c r="IUY28" s="101"/>
      <c r="IUZ28" s="101"/>
      <c r="IVA28" s="101"/>
      <c r="IVB28" s="101"/>
      <c r="IVC28" s="101"/>
      <c r="IVD28" s="101"/>
      <c r="IVE28" s="101"/>
      <c r="IVF28" s="101"/>
      <c r="IVG28" s="101"/>
      <c r="IVH28" s="101"/>
      <c r="IVI28" s="101"/>
      <c r="IVJ28" s="101"/>
      <c r="IVK28" s="101"/>
      <c r="IVL28" s="101"/>
      <c r="IVM28" s="101"/>
      <c r="IVN28" s="101"/>
      <c r="IVO28" s="101"/>
      <c r="IVP28" s="101"/>
      <c r="IVQ28" s="101"/>
      <c r="IVR28" s="101"/>
      <c r="IVS28" s="101"/>
      <c r="IVT28" s="101"/>
      <c r="IVU28" s="101"/>
      <c r="IVV28" s="101"/>
      <c r="IVW28" s="101"/>
      <c r="IVX28" s="101"/>
      <c r="IVY28" s="101"/>
      <c r="IVZ28" s="101"/>
      <c r="IWA28" s="101"/>
      <c r="IWB28" s="101"/>
      <c r="IWC28" s="101"/>
      <c r="IWD28" s="101"/>
      <c r="IWE28" s="101"/>
      <c r="IWF28" s="101"/>
      <c r="IWG28" s="101"/>
      <c r="IWH28" s="101"/>
      <c r="IWI28" s="101"/>
      <c r="IWJ28" s="101"/>
      <c r="IWK28" s="101"/>
      <c r="IWL28" s="101"/>
      <c r="IWM28" s="101"/>
      <c r="IWN28" s="101"/>
      <c r="IWO28" s="101"/>
      <c r="IWP28" s="101"/>
      <c r="IWQ28" s="101"/>
      <c r="IWR28" s="101"/>
      <c r="IWS28" s="101"/>
      <c r="IWT28" s="101"/>
      <c r="IWU28" s="101"/>
      <c r="IWV28" s="101"/>
      <c r="IWW28" s="101"/>
      <c r="IWX28" s="101"/>
      <c r="IWY28" s="101"/>
      <c r="IWZ28" s="101"/>
      <c r="IXA28" s="101"/>
      <c r="IXB28" s="101"/>
      <c r="IXC28" s="101"/>
      <c r="IXD28" s="101"/>
      <c r="IXE28" s="101"/>
      <c r="IXF28" s="101"/>
      <c r="IXG28" s="101"/>
      <c r="IXH28" s="101"/>
      <c r="IXI28" s="101"/>
      <c r="IXJ28" s="101"/>
      <c r="IXK28" s="101"/>
      <c r="IXL28" s="101"/>
      <c r="IXM28" s="101"/>
      <c r="IXN28" s="101"/>
      <c r="IXO28" s="101"/>
      <c r="IXP28" s="101"/>
      <c r="IXQ28" s="101"/>
      <c r="IXR28" s="101"/>
      <c r="IXS28" s="101"/>
      <c r="IXT28" s="101"/>
      <c r="IXU28" s="101"/>
      <c r="IXV28" s="101"/>
      <c r="IXW28" s="101"/>
      <c r="IXX28" s="101"/>
      <c r="IXY28" s="101"/>
      <c r="IXZ28" s="101"/>
      <c r="IYA28" s="101"/>
      <c r="IYB28" s="101"/>
      <c r="IYC28" s="101"/>
      <c r="IYD28" s="101"/>
      <c r="IYE28" s="101"/>
      <c r="IYF28" s="101"/>
      <c r="IYG28" s="101"/>
      <c r="IYH28" s="101"/>
      <c r="IYI28" s="101"/>
      <c r="IYJ28" s="101"/>
      <c r="IYK28" s="101"/>
      <c r="IYL28" s="101"/>
      <c r="IYM28" s="101"/>
      <c r="IYN28" s="101"/>
      <c r="IYO28" s="101"/>
      <c r="IYP28" s="101"/>
      <c r="IYQ28" s="101"/>
      <c r="IYR28" s="101"/>
      <c r="IYS28" s="101"/>
      <c r="IYT28" s="101"/>
      <c r="IYU28" s="101"/>
      <c r="IYV28" s="101"/>
      <c r="IYW28" s="101"/>
      <c r="IYX28" s="101"/>
      <c r="IYY28" s="101"/>
      <c r="IYZ28" s="101"/>
      <c r="IZA28" s="101"/>
      <c r="IZB28" s="101"/>
      <c r="IZC28" s="101"/>
      <c r="IZD28" s="101"/>
      <c r="IZE28" s="101"/>
      <c r="IZF28" s="101"/>
      <c r="IZG28" s="101"/>
      <c r="IZH28" s="101"/>
      <c r="IZI28" s="101"/>
      <c r="IZJ28" s="101"/>
      <c r="IZK28" s="101"/>
      <c r="IZL28" s="101"/>
      <c r="IZM28" s="101"/>
      <c r="IZN28" s="101"/>
      <c r="IZO28" s="101"/>
      <c r="IZP28" s="101"/>
      <c r="IZQ28" s="101"/>
      <c r="IZR28" s="101"/>
      <c r="IZS28" s="101"/>
      <c r="IZT28" s="101"/>
      <c r="IZU28" s="101"/>
      <c r="IZV28" s="101"/>
      <c r="IZW28" s="101"/>
      <c r="IZX28" s="101"/>
      <c r="IZY28" s="101"/>
      <c r="IZZ28" s="101"/>
      <c r="JAA28" s="101"/>
      <c r="JAB28" s="101"/>
      <c r="JAC28" s="101"/>
      <c r="JAD28" s="101"/>
      <c r="JAE28" s="101"/>
      <c r="JAF28" s="101"/>
      <c r="JAG28" s="101"/>
      <c r="JAH28" s="101"/>
      <c r="JAI28" s="101"/>
      <c r="JAJ28" s="101"/>
      <c r="JAK28" s="101"/>
      <c r="JAL28" s="101"/>
      <c r="JAM28" s="101"/>
      <c r="JAN28" s="101"/>
      <c r="JAO28" s="101"/>
      <c r="JAP28" s="101"/>
      <c r="JAQ28" s="101"/>
      <c r="JAR28" s="101"/>
      <c r="JAS28" s="101"/>
      <c r="JAT28" s="101"/>
      <c r="JAU28" s="101"/>
      <c r="JAV28" s="101"/>
      <c r="JAW28" s="101"/>
      <c r="JAX28" s="101"/>
      <c r="JAY28" s="101"/>
      <c r="JAZ28" s="101"/>
      <c r="JBA28" s="101"/>
      <c r="JBB28" s="101"/>
      <c r="JBC28" s="101"/>
      <c r="JBD28" s="101"/>
      <c r="JBE28" s="101"/>
      <c r="JBF28" s="101"/>
      <c r="JBG28" s="101"/>
      <c r="JBH28" s="101"/>
      <c r="JBI28" s="101"/>
      <c r="JBJ28" s="101"/>
      <c r="JBK28" s="101"/>
      <c r="JBL28" s="101"/>
      <c r="JBM28" s="101"/>
      <c r="JBN28" s="101"/>
      <c r="JBO28" s="101"/>
      <c r="JBP28" s="101"/>
      <c r="JBQ28" s="101"/>
      <c r="JBR28" s="101"/>
      <c r="JBS28" s="101"/>
      <c r="JBT28" s="101"/>
      <c r="JBU28" s="101"/>
      <c r="JBV28" s="101"/>
      <c r="JBW28" s="101"/>
      <c r="JBX28" s="101"/>
      <c r="JBY28" s="101"/>
      <c r="JBZ28" s="101"/>
      <c r="JCA28" s="101"/>
      <c r="JCB28" s="101"/>
      <c r="JCC28" s="101"/>
      <c r="JCD28" s="101"/>
      <c r="JCE28" s="101"/>
      <c r="JCF28" s="101"/>
      <c r="JCG28" s="101"/>
      <c r="JCH28" s="101"/>
      <c r="JCI28" s="101"/>
      <c r="JCJ28" s="101"/>
      <c r="JCK28" s="101"/>
      <c r="JCL28" s="101"/>
      <c r="JCM28" s="101"/>
      <c r="JCN28" s="101"/>
      <c r="JCO28" s="101"/>
      <c r="JCP28" s="101"/>
      <c r="JCQ28" s="101"/>
      <c r="JCR28" s="101"/>
      <c r="JCS28" s="101"/>
      <c r="JCT28" s="101"/>
      <c r="JCU28" s="101"/>
      <c r="JCV28" s="101"/>
      <c r="JCW28" s="101"/>
      <c r="JCX28" s="101"/>
      <c r="JCY28" s="101"/>
      <c r="JCZ28" s="101"/>
      <c r="JDA28" s="101"/>
      <c r="JDB28" s="101"/>
      <c r="JDC28" s="101"/>
      <c r="JDD28" s="101"/>
      <c r="JDE28" s="101"/>
      <c r="JDF28" s="101"/>
      <c r="JDG28" s="101"/>
      <c r="JDH28" s="101"/>
      <c r="JDI28" s="101"/>
      <c r="JDJ28" s="101"/>
      <c r="JDK28" s="101"/>
      <c r="JDL28" s="101"/>
      <c r="JDM28" s="101"/>
      <c r="JDN28" s="101"/>
      <c r="JDO28" s="101"/>
      <c r="JDP28" s="101"/>
      <c r="JDQ28" s="101"/>
      <c r="JDR28" s="101"/>
      <c r="JDS28" s="101"/>
      <c r="JDT28" s="101"/>
      <c r="JDU28" s="101"/>
      <c r="JDV28" s="101"/>
      <c r="JDW28" s="101"/>
      <c r="JDX28" s="101"/>
      <c r="JDY28" s="101"/>
      <c r="JDZ28" s="101"/>
      <c r="JEA28" s="101"/>
      <c r="JEB28" s="101"/>
      <c r="JEC28" s="101"/>
      <c r="JED28" s="101"/>
      <c r="JEE28" s="101"/>
      <c r="JEF28" s="101"/>
      <c r="JEG28" s="101"/>
      <c r="JEH28" s="101"/>
      <c r="JEI28" s="101"/>
      <c r="JEJ28" s="101"/>
      <c r="JEK28" s="101"/>
      <c r="JEL28" s="101"/>
      <c r="JEM28" s="101"/>
      <c r="JEN28" s="101"/>
      <c r="JEO28" s="101"/>
      <c r="JEP28" s="101"/>
      <c r="JEQ28" s="101"/>
      <c r="JER28" s="101"/>
      <c r="JES28" s="101"/>
      <c r="JET28" s="101"/>
      <c r="JEU28" s="101"/>
      <c r="JEV28" s="101"/>
      <c r="JEW28" s="101"/>
      <c r="JEX28" s="101"/>
      <c r="JEY28" s="101"/>
      <c r="JEZ28" s="101"/>
      <c r="JFA28" s="101"/>
      <c r="JFB28" s="101"/>
      <c r="JFC28" s="101"/>
      <c r="JFD28" s="101"/>
      <c r="JFE28" s="101"/>
      <c r="JFF28" s="101"/>
      <c r="JFG28" s="101"/>
      <c r="JFH28" s="101"/>
      <c r="JFI28" s="101"/>
      <c r="JFJ28" s="101"/>
      <c r="JFK28" s="101"/>
      <c r="JFL28" s="101"/>
      <c r="JFM28" s="101"/>
      <c r="JFN28" s="101"/>
      <c r="JFO28" s="101"/>
      <c r="JFP28" s="101"/>
      <c r="JFQ28" s="101"/>
      <c r="JFR28" s="101"/>
      <c r="JFS28" s="101"/>
      <c r="JFT28" s="101"/>
      <c r="JFU28" s="101"/>
      <c r="JFV28" s="101"/>
      <c r="JFW28" s="101"/>
      <c r="JFX28" s="101"/>
      <c r="JFY28" s="101"/>
      <c r="JFZ28" s="101"/>
      <c r="JGA28" s="101"/>
      <c r="JGB28" s="101"/>
      <c r="JGC28" s="101"/>
      <c r="JGD28" s="101"/>
      <c r="JGE28" s="101"/>
      <c r="JGF28" s="101"/>
      <c r="JGG28" s="101"/>
      <c r="JGH28" s="101"/>
      <c r="JGI28" s="101"/>
      <c r="JGJ28" s="101"/>
      <c r="JGK28" s="101"/>
      <c r="JGL28" s="101"/>
      <c r="JGM28" s="101"/>
      <c r="JGN28" s="101"/>
      <c r="JGO28" s="101"/>
      <c r="JGP28" s="101"/>
      <c r="JGQ28" s="101"/>
      <c r="JGR28" s="101"/>
      <c r="JGS28" s="101"/>
      <c r="JGT28" s="101"/>
      <c r="JGU28" s="101"/>
      <c r="JGV28" s="101"/>
      <c r="JGW28" s="101"/>
      <c r="JGX28" s="101"/>
      <c r="JGY28" s="101"/>
      <c r="JGZ28" s="101"/>
      <c r="JHA28" s="101"/>
      <c r="JHB28" s="101"/>
      <c r="JHC28" s="101"/>
      <c r="JHD28" s="101"/>
      <c r="JHE28" s="101"/>
      <c r="JHF28" s="101"/>
      <c r="JHG28" s="101"/>
      <c r="JHH28" s="101"/>
      <c r="JHI28" s="101"/>
      <c r="JHJ28" s="101"/>
      <c r="JHK28" s="101"/>
      <c r="JHL28" s="101"/>
      <c r="JHM28" s="101"/>
      <c r="JHN28" s="101"/>
      <c r="JHO28" s="101"/>
      <c r="JHP28" s="101"/>
      <c r="JHQ28" s="101"/>
      <c r="JHR28" s="101"/>
      <c r="JHS28" s="101"/>
      <c r="JHT28" s="101"/>
      <c r="JHU28" s="101"/>
      <c r="JHV28" s="101"/>
      <c r="JHW28" s="101"/>
      <c r="JHX28" s="101"/>
      <c r="JHY28" s="101"/>
      <c r="JHZ28" s="101"/>
      <c r="JIA28" s="101"/>
      <c r="JIB28" s="101"/>
      <c r="JIC28" s="101"/>
      <c r="JID28" s="101"/>
      <c r="JIE28" s="101"/>
      <c r="JIF28" s="101"/>
      <c r="JIG28" s="101"/>
      <c r="JIH28" s="101"/>
      <c r="JII28" s="101"/>
      <c r="JIJ28" s="101"/>
      <c r="JIK28" s="101"/>
      <c r="JIL28" s="101"/>
      <c r="JIM28" s="101"/>
      <c r="JIN28" s="101"/>
      <c r="JIO28" s="101"/>
      <c r="JIP28" s="101"/>
      <c r="JIQ28" s="101"/>
      <c r="JIR28" s="101"/>
      <c r="JIS28" s="101"/>
      <c r="JIT28" s="101"/>
      <c r="JIU28" s="101"/>
      <c r="JIV28" s="101"/>
      <c r="JIW28" s="101"/>
      <c r="JIX28" s="101"/>
      <c r="JIY28" s="101"/>
      <c r="JIZ28" s="101"/>
      <c r="JJA28" s="101"/>
      <c r="JJB28" s="101"/>
      <c r="JJC28" s="101"/>
      <c r="JJD28" s="101"/>
      <c r="JJE28" s="101"/>
      <c r="JJF28" s="101"/>
      <c r="JJG28" s="101"/>
      <c r="JJH28" s="101"/>
      <c r="JJI28" s="101"/>
      <c r="JJJ28" s="101"/>
      <c r="JJK28" s="101"/>
      <c r="JJL28" s="101"/>
      <c r="JJM28" s="101"/>
      <c r="JJN28" s="101"/>
      <c r="JJO28" s="101"/>
      <c r="JJP28" s="101"/>
      <c r="JJQ28" s="101"/>
      <c r="JJR28" s="101"/>
      <c r="JJS28" s="101"/>
      <c r="JJT28" s="101"/>
      <c r="JJU28" s="101"/>
      <c r="JJV28" s="101"/>
      <c r="JJW28" s="101"/>
      <c r="JJX28" s="101"/>
      <c r="JJY28" s="101"/>
      <c r="JJZ28" s="101"/>
      <c r="JKA28" s="101"/>
      <c r="JKB28" s="101"/>
      <c r="JKC28" s="101"/>
      <c r="JKD28" s="101"/>
      <c r="JKE28" s="101"/>
      <c r="JKF28" s="101"/>
      <c r="JKG28" s="101"/>
      <c r="JKH28" s="101"/>
      <c r="JKI28" s="101"/>
      <c r="JKJ28" s="101"/>
      <c r="JKK28" s="101"/>
      <c r="JKL28" s="101"/>
      <c r="JKM28" s="101"/>
      <c r="JKN28" s="101"/>
      <c r="JKO28" s="101"/>
      <c r="JKP28" s="101"/>
      <c r="JKQ28" s="101"/>
      <c r="JKR28" s="101"/>
      <c r="JKS28" s="101"/>
      <c r="JKT28" s="101"/>
      <c r="JKU28" s="101"/>
      <c r="JKV28" s="101"/>
      <c r="JKW28" s="101"/>
      <c r="JKX28" s="101"/>
      <c r="JKY28" s="101"/>
      <c r="JKZ28" s="101"/>
      <c r="JLA28" s="101"/>
      <c r="JLB28" s="101"/>
      <c r="JLC28" s="101"/>
      <c r="JLD28" s="101"/>
      <c r="JLE28" s="101"/>
      <c r="JLF28" s="101"/>
      <c r="JLG28" s="101"/>
      <c r="JLH28" s="101"/>
      <c r="JLI28" s="101"/>
      <c r="JLJ28" s="101"/>
      <c r="JLK28" s="101"/>
      <c r="JLL28" s="101"/>
      <c r="JLM28" s="101"/>
      <c r="JLN28" s="101"/>
      <c r="JLO28" s="101"/>
      <c r="JLP28" s="101"/>
      <c r="JLQ28" s="101"/>
      <c r="JLR28" s="101"/>
      <c r="JLS28" s="101"/>
      <c r="JLT28" s="101"/>
      <c r="JLU28" s="101"/>
      <c r="JLV28" s="101"/>
      <c r="JLW28" s="101"/>
      <c r="JLX28" s="101"/>
      <c r="JLY28" s="101"/>
      <c r="JLZ28" s="101"/>
      <c r="JMA28" s="101"/>
      <c r="JMB28" s="101"/>
      <c r="JMC28" s="101"/>
      <c r="JMD28" s="101"/>
      <c r="JME28" s="101"/>
      <c r="JMF28" s="101"/>
      <c r="JMG28" s="101"/>
      <c r="JMH28" s="101"/>
      <c r="JMI28" s="101"/>
      <c r="JMJ28" s="101"/>
      <c r="JMK28" s="101"/>
      <c r="JML28" s="101"/>
      <c r="JMM28" s="101"/>
      <c r="JMN28" s="101"/>
      <c r="JMO28" s="101"/>
      <c r="JMP28" s="101"/>
      <c r="JMQ28" s="101"/>
      <c r="JMR28" s="101"/>
      <c r="JMS28" s="101"/>
      <c r="JMT28" s="101"/>
      <c r="JMU28" s="101"/>
      <c r="JMV28" s="101"/>
      <c r="JMW28" s="101"/>
      <c r="JMX28" s="101"/>
      <c r="JMY28" s="101"/>
      <c r="JMZ28" s="101"/>
      <c r="JNA28" s="101"/>
      <c r="JNB28" s="101"/>
      <c r="JNC28" s="101"/>
      <c r="JND28" s="101"/>
      <c r="JNE28" s="101"/>
      <c r="JNF28" s="101"/>
      <c r="JNG28" s="101"/>
      <c r="JNH28" s="101"/>
      <c r="JNI28" s="101"/>
      <c r="JNJ28" s="101"/>
      <c r="JNK28" s="101"/>
      <c r="JNL28" s="101"/>
      <c r="JNM28" s="101"/>
      <c r="JNN28" s="101"/>
      <c r="JNO28" s="101"/>
      <c r="JNP28" s="101"/>
      <c r="JNQ28" s="101"/>
      <c r="JNR28" s="101"/>
      <c r="JNS28" s="101"/>
      <c r="JNT28" s="101"/>
      <c r="JNU28" s="101"/>
      <c r="JNV28" s="101"/>
      <c r="JNW28" s="101"/>
      <c r="JNX28" s="101"/>
      <c r="JNY28" s="101"/>
      <c r="JNZ28" s="101"/>
      <c r="JOA28" s="101"/>
      <c r="JOB28" s="101"/>
      <c r="JOC28" s="101"/>
      <c r="JOD28" s="101"/>
      <c r="JOE28" s="101"/>
      <c r="JOF28" s="101"/>
      <c r="JOG28" s="101"/>
      <c r="JOH28" s="101"/>
      <c r="JOI28" s="101"/>
      <c r="JOJ28" s="101"/>
      <c r="JOK28" s="101"/>
      <c r="JOL28" s="101"/>
      <c r="JOM28" s="101"/>
      <c r="JON28" s="101"/>
      <c r="JOO28" s="101"/>
      <c r="JOP28" s="101"/>
      <c r="JOQ28" s="101"/>
      <c r="JOR28" s="101"/>
      <c r="JOS28" s="101"/>
      <c r="JOT28" s="101"/>
      <c r="JOU28" s="101"/>
      <c r="JOV28" s="101"/>
      <c r="JOW28" s="101"/>
      <c r="JOX28" s="101"/>
      <c r="JOY28" s="101"/>
      <c r="JOZ28" s="101"/>
      <c r="JPA28" s="101"/>
      <c r="JPB28" s="101"/>
      <c r="JPC28" s="101"/>
      <c r="JPD28" s="101"/>
      <c r="JPE28" s="101"/>
      <c r="JPF28" s="101"/>
      <c r="JPG28" s="101"/>
      <c r="JPH28" s="101"/>
      <c r="JPI28" s="101"/>
      <c r="JPJ28" s="101"/>
      <c r="JPK28" s="101"/>
      <c r="JPL28" s="101"/>
      <c r="JPM28" s="101"/>
      <c r="JPN28" s="101"/>
      <c r="JPO28" s="101"/>
      <c r="JPP28" s="101"/>
      <c r="JPQ28" s="101"/>
      <c r="JPR28" s="101"/>
      <c r="JPS28" s="101"/>
      <c r="JPT28" s="101"/>
      <c r="JPU28" s="101"/>
      <c r="JPV28" s="101"/>
      <c r="JPW28" s="101"/>
      <c r="JPX28" s="101"/>
      <c r="JPY28" s="101"/>
      <c r="JPZ28" s="101"/>
      <c r="JQA28" s="101"/>
      <c r="JQB28" s="101"/>
      <c r="JQC28" s="101"/>
      <c r="JQD28" s="101"/>
      <c r="JQE28" s="101"/>
      <c r="JQF28" s="101"/>
      <c r="JQG28" s="101"/>
      <c r="JQH28" s="101"/>
      <c r="JQI28" s="101"/>
      <c r="JQJ28" s="101"/>
      <c r="JQK28" s="101"/>
      <c r="JQL28" s="101"/>
      <c r="JQM28" s="101"/>
      <c r="JQN28" s="101"/>
      <c r="JQO28" s="101"/>
      <c r="JQP28" s="101"/>
      <c r="JQQ28" s="101"/>
      <c r="JQR28" s="101"/>
      <c r="JQS28" s="101"/>
      <c r="JQT28" s="101"/>
      <c r="JQU28" s="101"/>
      <c r="JQV28" s="101"/>
      <c r="JQW28" s="101"/>
      <c r="JQX28" s="101"/>
      <c r="JQY28" s="101"/>
      <c r="JQZ28" s="101"/>
      <c r="JRA28" s="101"/>
      <c r="JRB28" s="101"/>
      <c r="JRC28" s="101"/>
      <c r="JRD28" s="101"/>
      <c r="JRE28" s="101"/>
      <c r="JRF28" s="101"/>
      <c r="JRG28" s="101"/>
      <c r="JRH28" s="101"/>
      <c r="JRI28" s="101"/>
      <c r="JRJ28" s="101"/>
      <c r="JRK28" s="101"/>
      <c r="JRL28" s="101"/>
      <c r="JRM28" s="101"/>
      <c r="JRN28" s="101"/>
      <c r="JRO28" s="101"/>
      <c r="JRP28" s="101"/>
      <c r="JRQ28" s="101"/>
      <c r="JRR28" s="101"/>
      <c r="JRS28" s="101"/>
      <c r="JRT28" s="101"/>
      <c r="JRU28" s="101"/>
      <c r="JRV28" s="101"/>
      <c r="JRW28" s="101"/>
      <c r="JRX28" s="101"/>
      <c r="JRY28" s="101"/>
      <c r="JRZ28" s="101"/>
      <c r="JSA28" s="101"/>
      <c r="JSB28" s="101"/>
      <c r="JSC28" s="101"/>
      <c r="JSD28" s="101"/>
      <c r="JSE28" s="101"/>
      <c r="JSF28" s="101"/>
      <c r="JSG28" s="101"/>
      <c r="JSH28" s="101"/>
      <c r="JSI28" s="101"/>
      <c r="JSJ28" s="101"/>
      <c r="JSK28" s="101"/>
      <c r="JSL28" s="101"/>
      <c r="JSM28" s="101"/>
      <c r="JSN28" s="101"/>
      <c r="JSO28" s="101"/>
      <c r="JSP28" s="101"/>
      <c r="JSQ28" s="101"/>
      <c r="JSR28" s="101"/>
      <c r="JSS28" s="101"/>
      <c r="JST28" s="101"/>
      <c r="JSU28" s="101"/>
      <c r="JSV28" s="101"/>
      <c r="JSW28" s="101"/>
      <c r="JSX28" s="101"/>
      <c r="JSY28" s="101"/>
      <c r="JSZ28" s="101"/>
      <c r="JTA28" s="101"/>
      <c r="JTB28" s="101"/>
      <c r="JTC28" s="101"/>
      <c r="JTD28" s="101"/>
      <c r="JTE28" s="101"/>
      <c r="JTF28" s="101"/>
      <c r="JTG28" s="101"/>
      <c r="JTH28" s="101"/>
      <c r="JTI28" s="101"/>
      <c r="JTJ28" s="101"/>
      <c r="JTK28" s="101"/>
      <c r="JTL28" s="101"/>
      <c r="JTM28" s="101"/>
      <c r="JTN28" s="101"/>
      <c r="JTO28" s="101"/>
      <c r="JTP28" s="101"/>
      <c r="JTQ28" s="101"/>
      <c r="JTR28" s="101"/>
      <c r="JTS28" s="101"/>
      <c r="JTT28" s="101"/>
      <c r="JTU28" s="101"/>
      <c r="JTV28" s="101"/>
      <c r="JTW28" s="101"/>
      <c r="JTX28" s="101"/>
      <c r="JTY28" s="101"/>
      <c r="JTZ28" s="101"/>
      <c r="JUA28" s="101"/>
      <c r="JUB28" s="101"/>
      <c r="JUC28" s="101"/>
      <c r="JUD28" s="101"/>
      <c r="JUE28" s="101"/>
      <c r="JUF28" s="101"/>
      <c r="JUG28" s="101"/>
      <c r="JUH28" s="101"/>
      <c r="JUI28" s="101"/>
      <c r="JUJ28" s="101"/>
      <c r="JUK28" s="101"/>
      <c r="JUL28" s="101"/>
      <c r="JUM28" s="101"/>
      <c r="JUN28" s="101"/>
      <c r="JUO28" s="101"/>
      <c r="JUP28" s="101"/>
      <c r="JUQ28" s="101"/>
      <c r="JUR28" s="101"/>
      <c r="JUS28" s="101"/>
      <c r="JUT28" s="101"/>
      <c r="JUU28" s="101"/>
      <c r="JUV28" s="101"/>
      <c r="JUW28" s="101"/>
      <c r="JUX28" s="101"/>
      <c r="JUY28" s="101"/>
      <c r="JUZ28" s="101"/>
      <c r="JVA28" s="101"/>
      <c r="JVB28" s="101"/>
      <c r="JVC28" s="101"/>
      <c r="JVD28" s="101"/>
      <c r="JVE28" s="101"/>
      <c r="JVF28" s="101"/>
      <c r="JVG28" s="101"/>
      <c r="JVH28" s="101"/>
      <c r="JVI28" s="101"/>
      <c r="JVJ28" s="101"/>
      <c r="JVK28" s="101"/>
      <c r="JVL28" s="101"/>
      <c r="JVM28" s="101"/>
      <c r="JVN28" s="101"/>
      <c r="JVO28" s="101"/>
      <c r="JVP28" s="101"/>
      <c r="JVQ28" s="101"/>
      <c r="JVR28" s="101"/>
      <c r="JVS28" s="101"/>
      <c r="JVT28" s="101"/>
      <c r="JVU28" s="101"/>
      <c r="JVV28" s="101"/>
      <c r="JVW28" s="101"/>
      <c r="JVX28" s="101"/>
      <c r="JVY28" s="101"/>
      <c r="JVZ28" s="101"/>
      <c r="JWA28" s="101"/>
      <c r="JWB28" s="101"/>
      <c r="JWC28" s="101"/>
      <c r="JWD28" s="101"/>
      <c r="JWE28" s="101"/>
      <c r="JWF28" s="101"/>
      <c r="JWG28" s="101"/>
      <c r="JWH28" s="101"/>
      <c r="JWI28" s="101"/>
      <c r="JWJ28" s="101"/>
      <c r="JWK28" s="101"/>
      <c r="JWL28" s="101"/>
      <c r="JWM28" s="101"/>
      <c r="JWN28" s="101"/>
      <c r="JWO28" s="101"/>
      <c r="JWP28" s="101"/>
      <c r="JWQ28" s="101"/>
      <c r="JWR28" s="101"/>
      <c r="JWS28" s="101"/>
      <c r="JWT28" s="101"/>
      <c r="JWU28" s="101"/>
      <c r="JWV28" s="101"/>
      <c r="JWW28" s="101"/>
      <c r="JWX28" s="101"/>
      <c r="JWY28" s="101"/>
      <c r="JWZ28" s="101"/>
      <c r="JXA28" s="101"/>
      <c r="JXB28" s="101"/>
      <c r="JXC28" s="101"/>
      <c r="JXD28" s="101"/>
      <c r="JXE28" s="101"/>
      <c r="JXF28" s="101"/>
      <c r="JXG28" s="101"/>
      <c r="JXH28" s="101"/>
      <c r="JXI28" s="101"/>
      <c r="JXJ28" s="101"/>
      <c r="JXK28" s="101"/>
      <c r="JXL28" s="101"/>
      <c r="JXM28" s="101"/>
      <c r="JXN28" s="101"/>
      <c r="JXO28" s="101"/>
      <c r="JXP28" s="101"/>
      <c r="JXQ28" s="101"/>
      <c r="JXR28" s="101"/>
      <c r="JXS28" s="101"/>
      <c r="JXT28" s="101"/>
      <c r="JXU28" s="101"/>
      <c r="JXV28" s="101"/>
      <c r="JXW28" s="101"/>
      <c r="JXX28" s="101"/>
      <c r="JXY28" s="101"/>
      <c r="JXZ28" s="101"/>
      <c r="JYA28" s="101"/>
      <c r="JYB28" s="101"/>
      <c r="JYC28" s="101"/>
      <c r="JYD28" s="101"/>
      <c r="JYE28" s="101"/>
      <c r="JYF28" s="101"/>
      <c r="JYG28" s="101"/>
      <c r="JYH28" s="101"/>
      <c r="JYI28" s="101"/>
      <c r="JYJ28" s="101"/>
      <c r="JYK28" s="101"/>
      <c r="JYL28" s="101"/>
      <c r="JYM28" s="101"/>
      <c r="JYN28" s="101"/>
      <c r="JYO28" s="101"/>
      <c r="JYP28" s="101"/>
      <c r="JYQ28" s="101"/>
      <c r="JYR28" s="101"/>
      <c r="JYS28" s="101"/>
      <c r="JYT28" s="101"/>
      <c r="JYU28" s="101"/>
      <c r="JYV28" s="101"/>
      <c r="JYW28" s="101"/>
      <c r="JYX28" s="101"/>
      <c r="JYY28" s="101"/>
      <c r="JYZ28" s="101"/>
      <c r="JZA28" s="101"/>
      <c r="JZB28" s="101"/>
      <c r="JZC28" s="101"/>
      <c r="JZD28" s="101"/>
      <c r="JZE28" s="101"/>
      <c r="JZF28" s="101"/>
      <c r="JZG28" s="101"/>
      <c r="JZH28" s="101"/>
      <c r="JZI28" s="101"/>
      <c r="JZJ28" s="101"/>
      <c r="JZK28" s="101"/>
      <c r="JZL28" s="101"/>
      <c r="JZM28" s="101"/>
      <c r="JZN28" s="101"/>
      <c r="JZO28" s="101"/>
      <c r="JZP28" s="101"/>
      <c r="JZQ28" s="101"/>
      <c r="JZR28" s="101"/>
      <c r="JZS28" s="101"/>
      <c r="JZT28" s="101"/>
      <c r="JZU28" s="101"/>
      <c r="JZV28" s="101"/>
      <c r="JZW28" s="101"/>
      <c r="JZX28" s="101"/>
      <c r="JZY28" s="101"/>
      <c r="JZZ28" s="101"/>
      <c r="KAA28" s="101"/>
      <c r="KAB28" s="101"/>
      <c r="KAC28" s="101"/>
      <c r="KAD28" s="101"/>
      <c r="KAE28" s="101"/>
      <c r="KAF28" s="101"/>
      <c r="KAG28" s="101"/>
      <c r="KAH28" s="101"/>
      <c r="KAI28" s="101"/>
      <c r="KAJ28" s="101"/>
      <c r="KAK28" s="101"/>
      <c r="KAL28" s="101"/>
      <c r="KAM28" s="101"/>
      <c r="KAN28" s="101"/>
      <c r="KAO28" s="101"/>
      <c r="KAP28" s="101"/>
      <c r="KAQ28" s="101"/>
      <c r="KAR28" s="101"/>
      <c r="KAS28" s="101"/>
      <c r="KAT28" s="101"/>
      <c r="KAU28" s="101"/>
      <c r="KAV28" s="101"/>
      <c r="KAW28" s="101"/>
      <c r="KAX28" s="101"/>
      <c r="KAY28" s="101"/>
      <c r="KAZ28" s="101"/>
      <c r="KBA28" s="101"/>
      <c r="KBB28" s="101"/>
      <c r="KBC28" s="101"/>
      <c r="KBD28" s="101"/>
      <c r="KBE28" s="101"/>
      <c r="KBF28" s="101"/>
      <c r="KBG28" s="101"/>
      <c r="KBH28" s="101"/>
      <c r="KBI28" s="101"/>
      <c r="KBJ28" s="101"/>
      <c r="KBK28" s="101"/>
      <c r="KBL28" s="101"/>
      <c r="KBM28" s="101"/>
      <c r="KBN28" s="101"/>
      <c r="KBO28" s="101"/>
      <c r="KBP28" s="101"/>
      <c r="KBQ28" s="101"/>
      <c r="KBR28" s="101"/>
      <c r="KBS28" s="101"/>
      <c r="KBT28" s="101"/>
      <c r="KBU28" s="101"/>
      <c r="KBV28" s="101"/>
      <c r="KBW28" s="101"/>
      <c r="KBX28" s="101"/>
      <c r="KBY28" s="101"/>
      <c r="KBZ28" s="101"/>
      <c r="KCA28" s="101"/>
      <c r="KCB28" s="101"/>
      <c r="KCC28" s="101"/>
      <c r="KCD28" s="101"/>
      <c r="KCE28" s="101"/>
      <c r="KCF28" s="101"/>
      <c r="KCG28" s="101"/>
      <c r="KCH28" s="101"/>
      <c r="KCI28" s="101"/>
      <c r="KCJ28" s="101"/>
      <c r="KCK28" s="101"/>
      <c r="KCL28" s="101"/>
      <c r="KCM28" s="101"/>
      <c r="KCN28" s="101"/>
      <c r="KCO28" s="101"/>
      <c r="KCP28" s="101"/>
      <c r="KCQ28" s="101"/>
      <c r="KCR28" s="101"/>
      <c r="KCS28" s="101"/>
      <c r="KCT28" s="101"/>
      <c r="KCU28" s="101"/>
      <c r="KCV28" s="101"/>
      <c r="KCW28" s="101"/>
      <c r="KCX28" s="101"/>
      <c r="KCY28" s="101"/>
      <c r="KCZ28" s="101"/>
      <c r="KDA28" s="101"/>
      <c r="KDB28" s="101"/>
      <c r="KDC28" s="101"/>
      <c r="KDD28" s="101"/>
      <c r="KDE28" s="101"/>
      <c r="KDF28" s="101"/>
      <c r="KDG28" s="101"/>
      <c r="KDH28" s="101"/>
      <c r="KDI28" s="101"/>
      <c r="KDJ28" s="101"/>
      <c r="KDK28" s="101"/>
      <c r="KDL28" s="101"/>
      <c r="KDM28" s="101"/>
      <c r="KDN28" s="101"/>
      <c r="KDO28" s="101"/>
      <c r="KDP28" s="101"/>
      <c r="KDQ28" s="101"/>
      <c r="KDR28" s="101"/>
      <c r="KDS28" s="101"/>
      <c r="KDT28" s="101"/>
      <c r="KDU28" s="101"/>
      <c r="KDV28" s="101"/>
      <c r="KDW28" s="101"/>
      <c r="KDX28" s="101"/>
      <c r="KDY28" s="101"/>
      <c r="KDZ28" s="101"/>
      <c r="KEA28" s="101"/>
      <c r="KEB28" s="101"/>
      <c r="KEC28" s="101"/>
      <c r="KED28" s="101"/>
      <c r="KEE28" s="101"/>
      <c r="KEF28" s="101"/>
      <c r="KEG28" s="101"/>
      <c r="KEH28" s="101"/>
      <c r="KEI28" s="101"/>
      <c r="KEJ28" s="101"/>
      <c r="KEK28" s="101"/>
      <c r="KEL28" s="101"/>
      <c r="KEM28" s="101"/>
      <c r="KEN28" s="101"/>
      <c r="KEO28" s="101"/>
      <c r="KEP28" s="101"/>
      <c r="KEQ28" s="101"/>
      <c r="KER28" s="101"/>
      <c r="KES28" s="101"/>
      <c r="KET28" s="101"/>
      <c r="KEU28" s="101"/>
      <c r="KEV28" s="101"/>
      <c r="KEW28" s="101"/>
      <c r="KEX28" s="101"/>
      <c r="KEY28" s="101"/>
      <c r="KEZ28" s="101"/>
      <c r="KFA28" s="101"/>
      <c r="KFB28" s="101"/>
      <c r="KFC28" s="101"/>
      <c r="KFD28" s="101"/>
      <c r="KFE28" s="101"/>
      <c r="KFF28" s="101"/>
      <c r="KFG28" s="101"/>
      <c r="KFH28" s="101"/>
      <c r="KFI28" s="101"/>
      <c r="KFJ28" s="101"/>
      <c r="KFK28" s="101"/>
      <c r="KFL28" s="101"/>
      <c r="KFM28" s="101"/>
      <c r="KFN28" s="101"/>
      <c r="KFO28" s="101"/>
      <c r="KFP28" s="101"/>
      <c r="KFQ28" s="101"/>
      <c r="KFR28" s="101"/>
      <c r="KFS28" s="101"/>
      <c r="KFT28" s="101"/>
      <c r="KFU28" s="101"/>
      <c r="KFV28" s="101"/>
      <c r="KFW28" s="101"/>
      <c r="KFX28" s="101"/>
      <c r="KFY28" s="101"/>
      <c r="KFZ28" s="101"/>
      <c r="KGA28" s="101"/>
      <c r="KGB28" s="101"/>
      <c r="KGC28" s="101"/>
      <c r="KGD28" s="101"/>
      <c r="KGE28" s="101"/>
      <c r="KGF28" s="101"/>
      <c r="KGG28" s="101"/>
      <c r="KGH28" s="101"/>
      <c r="KGI28" s="101"/>
      <c r="KGJ28" s="101"/>
      <c r="KGK28" s="101"/>
      <c r="KGL28" s="101"/>
      <c r="KGM28" s="101"/>
      <c r="KGN28" s="101"/>
      <c r="KGO28" s="101"/>
      <c r="KGP28" s="101"/>
      <c r="KGQ28" s="101"/>
      <c r="KGR28" s="101"/>
      <c r="KGS28" s="101"/>
      <c r="KGT28" s="101"/>
      <c r="KGU28" s="101"/>
      <c r="KGV28" s="101"/>
      <c r="KGW28" s="101"/>
      <c r="KGX28" s="101"/>
      <c r="KGY28" s="101"/>
      <c r="KGZ28" s="101"/>
      <c r="KHA28" s="101"/>
      <c r="KHB28" s="101"/>
      <c r="KHC28" s="101"/>
      <c r="KHD28" s="101"/>
      <c r="KHE28" s="101"/>
      <c r="KHF28" s="101"/>
      <c r="KHG28" s="101"/>
      <c r="KHH28" s="101"/>
      <c r="KHI28" s="101"/>
      <c r="KHJ28" s="101"/>
      <c r="KHK28" s="101"/>
      <c r="KHL28" s="101"/>
      <c r="KHM28" s="101"/>
      <c r="KHN28" s="101"/>
      <c r="KHO28" s="101"/>
      <c r="KHP28" s="101"/>
      <c r="KHQ28" s="101"/>
      <c r="KHR28" s="101"/>
      <c r="KHS28" s="101"/>
      <c r="KHT28" s="101"/>
      <c r="KHU28" s="101"/>
      <c r="KHV28" s="101"/>
      <c r="KHW28" s="101"/>
      <c r="KHX28" s="101"/>
      <c r="KHY28" s="101"/>
      <c r="KHZ28" s="101"/>
      <c r="KIA28" s="101"/>
      <c r="KIB28" s="101"/>
      <c r="KIC28" s="101"/>
      <c r="KID28" s="101"/>
      <c r="KIE28" s="101"/>
      <c r="KIF28" s="101"/>
      <c r="KIG28" s="101"/>
      <c r="KIH28" s="101"/>
      <c r="KII28" s="101"/>
      <c r="KIJ28" s="101"/>
      <c r="KIK28" s="101"/>
      <c r="KIL28" s="101"/>
      <c r="KIM28" s="101"/>
      <c r="KIN28" s="101"/>
      <c r="KIO28" s="101"/>
      <c r="KIP28" s="101"/>
      <c r="KIQ28" s="101"/>
      <c r="KIR28" s="101"/>
      <c r="KIS28" s="101"/>
      <c r="KIT28" s="101"/>
      <c r="KIU28" s="101"/>
      <c r="KIV28" s="101"/>
      <c r="KIW28" s="101"/>
      <c r="KIX28" s="101"/>
      <c r="KIY28" s="101"/>
      <c r="KIZ28" s="101"/>
      <c r="KJA28" s="101"/>
      <c r="KJB28" s="101"/>
      <c r="KJC28" s="101"/>
      <c r="KJD28" s="101"/>
      <c r="KJE28" s="101"/>
      <c r="KJF28" s="101"/>
      <c r="KJG28" s="101"/>
      <c r="KJH28" s="101"/>
      <c r="KJI28" s="101"/>
      <c r="KJJ28" s="101"/>
      <c r="KJK28" s="101"/>
      <c r="KJL28" s="101"/>
      <c r="KJM28" s="101"/>
      <c r="KJN28" s="101"/>
      <c r="KJO28" s="101"/>
      <c r="KJP28" s="101"/>
      <c r="KJQ28" s="101"/>
      <c r="KJR28" s="101"/>
      <c r="KJS28" s="101"/>
      <c r="KJT28" s="101"/>
      <c r="KJU28" s="101"/>
      <c r="KJV28" s="101"/>
      <c r="KJW28" s="101"/>
      <c r="KJX28" s="101"/>
      <c r="KJY28" s="101"/>
      <c r="KJZ28" s="101"/>
      <c r="KKA28" s="101"/>
      <c r="KKB28" s="101"/>
      <c r="KKC28" s="101"/>
      <c r="KKD28" s="101"/>
      <c r="KKE28" s="101"/>
      <c r="KKF28" s="101"/>
      <c r="KKG28" s="101"/>
      <c r="KKH28" s="101"/>
      <c r="KKI28" s="101"/>
      <c r="KKJ28" s="101"/>
      <c r="KKK28" s="101"/>
      <c r="KKL28" s="101"/>
      <c r="KKM28" s="101"/>
      <c r="KKN28" s="101"/>
      <c r="KKO28" s="101"/>
      <c r="KKP28" s="101"/>
      <c r="KKQ28" s="101"/>
      <c r="KKR28" s="101"/>
      <c r="KKS28" s="101"/>
      <c r="KKT28" s="101"/>
      <c r="KKU28" s="101"/>
      <c r="KKV28" s="101"/>
      <c r="KKW28" s="101"/>
      <c r="KKX28" s="101"/>
      <c r="KKY28" s="101"/>
      <c r="KKZ28" s="101"/>
      <c r="KLA28" s="101"/>
      <c r="KLB28" s="101"/>
      <c r="KLC28" s="101"/>
      <c r="KLD28" s="101"/>
      <c r="KLE28" s="101"/>
      <c r="KLF28" s="101"/>
      <c r="KLG28" s="101"/>
      <c r="KLH28" s="101"/>
      <c r="KLI28" s="101"/>
      <c r="KLJ28" s="101"/>
      <c r="KLK28" s="101"/>
      <c r="KLL28" s="101"/>
      <c r="KLM28" s="101"/>
      <c r="KLN28" s="101"/>
      <c r="KLO28" s="101"/>
      <c r="KLP28" s="101"/>
      <c r="KLQ28" s="101"/>
      <c r="KLR28" s="101"/>
      <c r="KLS28" s="101"/>
      <c r="KLT28" s="101"/>
      <c r="KLU28" s="101"/>
      <c r="KLV28" s="101"/>
      <c r="KLW28" s="101"/>
      <c r="KLX28" s="101"/>
      <c r="KLY28" s="101"/>
      <c r="KLZ28" s="101"/>
      <c r="KMA28" s="101"/>
      <c r="KMB28" s="101"/>
      <c r="KMC28" s="101"/>
      <c r="KMD28" s="101"/>
      <c r="KME28" s="101"/>
      <c r="KMF28" s="101"/>
      <c r="KMG28" s="101"/>
      <c r="KMH28" s="101"/>
      <c r="KMI28" s="101"/>
      <c r="KMJ28" s="101"/>
      <c r="KMK28" s="101"/>
      <c r="KML28" s="101"/>
      <c r="KMM28" s="101"/>
      <c r="KMN28" s="101"/>
      <c r="KMO28" s="101"/>
      <c r="KMP28" s="101"/>
      <c r="KMQ28" s="101"/>
      <c r="KMR28" s="101"/>
      <c r="KMS28" s="101"/>
      <c r="KMT28" s="101"/>
      <c r="KMU28" s="101"/>
      <c r="KMV28" s="101"/>
      <c r="KMW28" s="101"/>
      <c r="KMX28" s="101"/>
      <c r="KMY28" s="101"/>
      <c r="KMZ28" s="101"/>
      <c r="KNA28" s="101"/>
      <c r="KNB28" s="101"/>
      <c r="KNC28" s="101"/>
      <c r="KND28" s="101"/>
      <c r="KNE28" s="101"/>
      <c r="KNF28" s="101"/>
      <c r="KNG28" s="101"/>
      <c r="KNH28" s="101"/>
      <c r="KNI28" s="101"/>
      <c r="KNJ28" s="101"/>
      <c r="KNK28" s="101"/>
      <c r="KNL28" s="101"/>
      <c r="KNM28" s="101"/>
      <c r="KNN28" s="101"/>
      <c r="KNO28" s="101"/>
      <c r="KNP28" s="101"/>
      <c r="KNQ28" s="101"/>
      <c r="KNR28" s="101"/>
      <c r="KNS28" s="101"/>
      <c r="KNT28" s="101"/>
      <c r="KNU28" s="101"/>
      <c r="KNV28" s="101"/>
      <c r="KNW28" s="101"/>
      <c r="KNX28" s="101"/>
      <c r="KNY28" s="101"/>
      <c r="KNZ28" s="101"/>
      <c r="KOA28" s="101"/>
      <c r="KOB28" s="101"/>
      <c r="KOC28" s="101"/>
      <c r="KOD28" s="101"/>
      <c r="KOE28" s="101"/>
      <c r="KOF28" s="101"/>
      <c r="KOG28" s="101"/>
      <c r="KOH28" s="101"/>
      <c r="KOI28" s="101"/>
      <c r="KOJ28" s="101"/>
      <c r="KOK28" s="101"/>
      <c r="KOL28" s="101"/>
      <c r="KOM28" s="101"/>
      <c r="KON28" s="101"/>
      <c r="KOO28" s="101"/>
      <c r="KOP28" s="101"/>
      <c r="KOQ28" s="101"/>
      <c r="KOR28" s="101"/>
      <c r="KOS28" s="101"/>
      <c r="KOT28" s="101"/>
      <c r="KOU28" s="101"/>
      <c r="KOV28" s="101"/>
      <c r="KOW28" s="101"/>
      <c r="KOX28" s="101"/>
      <c r="KOY28" s="101"/>
      <c r="KOZ28" s="101"/>
      <c r="KPA28" s="101"/>
      <c r="KPB28" s="101"/>
      <c r="KPC28" s="101"/>
      <c r="KPD28" s="101"/>
      <c r="KPE28" s="101"/>
      <c r="KPF28" s="101"/>
      <c r="KPG28" s="101"/>
      <c r="KPH28" s="101"/>
      <c r="KPI28" s="101"/>
      <c r="KPJ28" s="101"/>
      <c r="KPK28" s="101"/>
      <c r="KPL28" s="101"/>
      <c r="KPM28" s="101"/>
      <c r="KPN28" s="101"/>
      <c r="KPO28" s="101"/>
      <c r="KPP28" s="101"/>
      <c r="KPQ28" s="101"/>
      <c r="KPR28" s="101"/>
      <c r="KPS28" s="101"/>
      <c r="KPT28" s="101"/>
      <c r="KPU28" s="101"/>
      <c r="KPV28" s="101"/>
      <c r="KPW28" s="101"/>
      <c r="KPX28" s="101"/>
      <c r="KPY28" s="101"/>
      <c r="KPZ28" s="101"/>
      <c r="KQA28" s="101"/>
      <c r="KQB28" s="101"/>
      <c r="KQC28" s="101"/>
      <c r="KQD28" s="101"/>
      <c r="KQE28" s="101"/>
      <c r="KQF28" s="101"/>
      <c r="KQG28" s="101"/>
      <c r="KQH28" s="101"/>
      <c r="KQI28" s="101"/>
      <c r="KQJ28" s="101"/>
      <c r="KQK28" s="101"/>
      <c r="KQL28" s="101"/>
      <c r="KQM28" s="101"/>
      <c r="KQN28" s="101"/>
      <c r="KQO28" s="101"/>
      <c r="KQP28" s="101"/>
      <c r="KQQ28" s="101"/>
      <c r="KQR28" s="101"/>
      <c r="KQS28" s="101"/>
      <c r="KQT28" s="101"/>
      <c r="KQU28" s="101"/>
      <c r="KQV28" s="101"/>
      <c r="KQW28" s="101"/>
      <c r="KQX28" s="101"/>
      <c r="KQY28" s="101"/>
      <c r="KQZ28" s="101"/>
      <c r="KRA28" s="101"/>
      <c r="KRB28" s="101"/>
      <c r="KRC28" s="101"/>
      <c r="KRD28" s="101"/>
      <c r="KRE28" s="101"/>
      <c r="KRF28" s="101"/>
      <c r="KRG28" s="101"/>
      <c r="KRH28" s="101"/>
      <c r="KRI28" s="101"/>
      <c r="KRJ28" s="101"/>
      <c r="KRK28" s="101"/>
      <c r="KRL28" s="101"/>
      <c r="KRM28" s="101"/>
      <c r="KRN28" s="101"/>
      <c r="KRO28" s="101"/>
      <c r="KRP28" s="101"/>
      <c r="KRQ28" s="101"/>
      <c r="KRR28" s="101"/>
      <c r="KRS28" s="101"/>
      <c r="KRT28" s="101"/>
      <c r="KRU28" s="101"/>
      <c r="KRV28" s="101"/>
      <c r="KRW28" s="101"/>
      <c r="KRX28" s="101"/>
      <c r="KRY28" s="101"/>
      <c r="KRZ28" s="101"/>
      <c r="KSA28" s="101"/>
      <c r="KSB28" s="101"/>
      <c r="KSC28" s="101"/>
      <c r="KSD28" s="101"/>
      <c r="KSE28" s="101"/>
      <c r="KSF28" s="101"/>
      <c r="KSG28" s="101"/>
      <c r="KSH28" s="101"/>
      <c r="KSI28" s="101"/>
      <c r="KSJ28" s="101"/>
      <c r="KSK28" s="101"/>
      <c r="KSL28" s="101"/>
      <c r="KSM28" s="101"/>
      <c r="KSN28" s="101"/>
      <c r="KSO28" s="101"/>
      <c r="KSP28" s="101"/>
      <c r="KSQ28" s="101"/>
      <c r="KSR28" s="101"/>
      <c r="KSS28" s="101"/>
      <c r="KST28" s="101"/>
      <c r="KSU28" s="101"/>
      <c r="KSV28" s="101"/>
      <c r="KSW28" s="101"/>
      <c r="KSX28" s="101"/>
      <c r="KSY28" s="101"/>
      <c r="KSZ28" s="101"/>
      <c r="KTA28" s="101"/>
      <c r="KTB28" s="101"/>
      <c r="KTC28" s="101"/>
      <c r="KTD28" s="101"/>
      <c r="KTE28" s="101"/>
      <c r="KTF28" s="101"/>
      <c r="KTG28" s="101"/>
      <c r="KTH28" s="101"/>
      <c r="KTI28" s="101"/>
      <c r="KTJ28" s="101"/>
      <c r="KTK28" s="101"/>
      <c r="KTL28" s="101"/>
      <c r="KTM28" s="101"/>
      <c r="KTN28" s="101"/>
      <c r="KTO28" s="101"/>
      <c r="KTP28" s="101"/>
      <c r="KTQ28" s="101"/>
      <c r="KTR28" s="101"/>
      <c r="KTS28" s="101"/>
      <c r="KTT28" s="101"/>
      <c r="KTU28" s="101"/>
      <c r="KTV28" s="101"/>
      <c r="KTW28" s="101"/>
      <c r="KTX28" s="101"/>
      <c r="KTY28" s="101"/>
      <c r="KTZ28" s="101"/>
      <c r="KUA28" s="101"/>
      <c r="KUB28" s="101"/>
      <c r="KUC28" s="101"/>
      <c r="KUD28" s="101"/>
      <c r="KUE28" s="101"/>
      <c r="KUF28" s="101"/>
      <c r="KUG28" s="101"/>
      <c r="KUH28" s="101"/>
      <c r="KUI28" s="101"/>
      <c r="KUJ28" s="101"/>
      <c r="KUK28" s="101"/>
      <c r="KUL28" s="101"/>
      <c r="KUM28" s="101"/>
      <c r="KUN28" s="101"/>
      <c r="KUO28" s="101"/>
      <c r="KUP28" s="101"/>
      <c r="KUQ28" s="101"/>
      <c r="KUR28" s="101"/>
      <c r="KUS28" s="101"/>
      <c r="KUT28" s="101"/>
      <c r="KUU28" s="101"/>
      <c r="KUV28" s="101"/>
      <c r="KUW28" s="101"/>
      <c r="KUX28" s="101"/>
      <c r="KUY28" s="101"/>
      <c r="KUZ28" s="101"/>
      <c r="KVA28" s="101"/>
      <c r="KVB28" s="101"/>
      <c r="KVC28" s="101"/>
      <c r="KVD28" s="101"/>
      <c r="KVE28" s="101"/>
      <c r="KVF28" s="101"/>
      <c r="KVG28" s="101"/>
      <c r="KVH28" s="101"/>
      <c r="KVI28" s="101"/>
      <c r="KVJ28" s="101"/>
      <c r="KVK28" s="101"/>
      <c r="KVL28" s="101"/>
      <c r="KVM28" s="101"/>
      <c r="KVN28" s="101"/>
      <c r="KVO28" s="101"/>
      <c r="KVP28" s="101"/>
      <c r="KVQ28" s="101"/>
      <c r="KVR28" s="101"/>
      <c r="KVS28" s="101"/>
      <c r="KVT28" s="101"/>
      <c r="KVU28" s="101"/>
      <c r="KVV28" s="101"/>
      <c r="KVW28" s="101"/>
      <c r="KVX28" s="101"/>
      <c r="KVY28" s="101"/>
      <c r="KVZ28" s="101"/>
      <c r="KWA28" s="101"/>
      <c r="KWB28" s="101"/>
      <c r="KWC28" s="101"/>
      <c r="KWD28" s="101"/>
      <c r="KWE28" s="101"/>
      <c r="KWF28" s="101"/>
      <c r="KWG28" s="101"/>
      <c r="KWH28" s="101"/>
      <c r="KWI28" s="101"/>
      <c r="KWJ28" s="101"/>
      <c r="KWK28" s="101"/>
      <c r="KWL28" s="101"/>
      <c r="KWM28" s="101"/>
      <c r="KWN28" s="101"/>
      <c r="KWO28" s="101"/>
      <c r="KWP28" s="101"/>
      <c r="KWQ28" s="101"/>
      <c r="KWR28" s="101"/>
      <c r="KWS28" s="101"/>
      <c r="KWT28" s="101"/>
      <c r="KWU28" s="101"/>
      <c r="KWV28" s="101"/>
      <c r="KWW28" s="101"/>
      <c r="KWX28" s="101"/>
      <c r="KWY28" s="101"/>
      <c r="KWZ28" s="101"/>
      <c r="KXA28" s="101"/>
      <c r="KXB28" s="101"/>
      <c r="KXC28" s="101"/>
      <c r="KXD28" s="101"/>
      <c r="KXE28" s="101"/>
      <c r="KXF28" s="101"/>
      <c r="KXG28" s="101"/>
      <c r="KXH28" s="101"/>
      <c r="KXI28" s="101"/>
      <c r="KXJ28" s="101"/>
      <c r="KXK28" s="101"/>
      <c r="KXL28" s="101"/>
      <c r="KXM28" s="101"/>
      <c r="KXN28" s="101"/>
      <c r="KXO28" s="101"/>
      <c r="KXP28" s="101"/>
      <c r="KXQ28" s="101"/>
      <c r="KXR28" s="101"/>
      <c r="KXS28" s="101"/>
      <c r="KXT28" s="101"/>
      <c r="KXU28" s="101"/>
      <c r="KXV28" s="101"/>
      <c r="KXW28" s="101"/>
      <c r="KXX28" s="101"/>
      <c r="KXY28" s="101"/>
      <c r="KXZ28" s="101"/>
      <c r="KYA28" s="101"/>
      <c r="KYB28" s="101"/>
      <c r="KYC28" s="101"/>
      <c r="KYD28" s="101"/>
      <c r="KYE28" s="101"/>
      <c r="KYF28" s="101"/>
      <c r="KYG28" s="101"/>
      <c r="KYH28" s="101"/>
      <c r="KYI28" s="101"/>
      <c r="KYJ28" s="101"/>
      <c r="KYK28" s="101"/>
      <c r="KYL28" s="101"/>
      <c r="KYM28" s="101"/>
      <c r="KYN28" s="101"/>
      <c r="KYO28" s="101"/>
      <c r="KYP28" s="101"/>
      <c r="KYQ28" s="101"/>
      <c r="KYR28" s="101"/>
      <c r="KYS28" s="101"/>
      <c r="KYT28" s="101"/>
      <c r="KYU28" s="101"/>
      <c r="KYV28" s="101"/>
      <c r="KYW28" s="101"/>
      <c r="KYX28" s="101"/>
      <c r="KYY28" s="101"/>
      <c r="KYZ28" s="101"/>
      <c r="KZA28" s="101"/>
      <c r="KZB28" s="101"/>
      <c r="KZC28" s="101"/>
      <c r="KZD28" s="101"/>
      <c r="KZE28" s="101"/>
      <c r="KZF28" s="101"/>
      <c r="KZG28" s="101"/>
      <c r="KZH28" s="101"/>
      <c r="KZI28" s="101"/>
      <c r="KZJ28" s="101"/>
      <c r="KZK28" s="101"/>
      <c r="KZL28" s="101"/>
      <c r="KZM28" s="101"/>
      <c r="KZN28" s="101"/>
      <c r="KZO28" s="101"/>
      <c r="KZP28" s="101"/>
      <c r="KZQ28" s="101"/>
      <c r="KZR28" s="101"/>
      <c r="KZS28" s="101"/>
      <c r="KZT28" s="101"/>
      <c r="KZU28" s="101"/>
      <c r="KZV28" s="101"/>
      <c r="KZW28" s="101"/>
      <c r="KZX28" s="101"/>
      <c r="KZY28" s="101"/>
      <c r="KZZ28" s="101"/>
      <c r="LAA28" s="101"/>
      <c r="LAB28" s="101"/>
      <c r="LAC28" s="101"/>
      <c r="LAD28" s="101"/>
      <c r="LAE28" s="101"/>
      <c r="LAF28" s="101"/>
      <c r="LAG28" s="101"/>
      <c r="LAH28" s="101"/>
      <c r="LAI28" s="101"/>
      <c r="LAJ28" s="101"/>
      <c r="LAK28" s="101"/>
      <c r="LAL28" s="101"/>
      <c r="LAM28" s="101"/>
      <c r="LAN28" s="101"/>
      <c r="LAO28" s="101"/>
      <c r="LAP28" s="101"/>
      <c r="LAQ28" s="101"/>
      <c r="LAR28" s="101"/>
      <c r="LAS28" s="101"/>
      <c r="LAT28" s="101"/>
      <c r="LAU28" s="101"/>
      <c r="LAV28" s="101"/>
      <c r="LAW28" s="101"/>
      <c r="LAX28" s="101"/>
      <c r="LAY28" s="101"/>
      <c r="LAZ28" s="101"/>
      <c r="LBA28" s="101"/>
      <c r="LBB28" s="101"/>
      <c r="LBC28" s="101"/>
      <c r="LBD28" s="101"/>
      <c r="LBE28" s="101"/>
      <c r="LBF28" s="101"/>
      <c r="LBG28" s="101"/>
      <c r="LBH28" s="101"/>
      <c r="LBI28" s="101"/>
      <c r="LBJ28" s="101"/>
      <c r="LBK28" s="101"/>
      <c r="LBL28" s="101"/>
      <c r="LBM28" s="101"/>
      <c r="LBN28" s="101"/>
      <c r="LBO28" s="101"/>
      <c r="LBP28" s="101"/>
      <c r="LBQ28" s="101"/>
      <c r="LBR28" s="101"/>
      <c r="LBS28" s="101"/>
      <c r="LBT28" s="101"/>
      <c r="LBU28" s="101"/>
      <c r="LBV28" s="101"/>
      <c r="LBW28" s="101"/>
      <c r="LBX28" s="101"/>
      <c r="LBY28" s="101"/>
      <c r="LBZ28" s="101"/>
      <c r="LCA28" s="101"/>
      <c r="LCB28" s="101"/>
      <c r="LCC28" s="101"/>
      <c r="LCD28" s="101"/>
      <c r="LCE28" s="101"/>
      <c r="LCF28" s="101"/>
      <c r="LCG28" s="101"/>
      <c r="LCH28" s="101"/>
      <c r="LCI28" s="101"/>
      <c r="LCJ28" s="101"/>
      <c r="LCK28" s="101"/>
      <c r="LCL28" s="101"/>
      <c r="LCM28" s="101"/>
      <c r="LCN28" s="101"/>
      <c r="LCO28" s="101"/>
      <c r="LCP28" s="101"/>
      <c r="LCQ28" s="101"/>
      <c r="LCR28" s="101"/>
      <c r="LCS28" s="101"/>
      <c r="LCT28" s="101"/>
      <c r="LCU28" s="101"/>
      <c r="LCV28" s="101"/>
      <c r="LCW28" s="101"/>
      <c r="LCX28" s="101"/>
      <c r="LCY28" s="101"/>
      <c r="LCZ28" s="101"/>
      <c r="LDA28" s="101"/>
      <c r="LDB28" s="101"/>
      <c r="LDC28" s="101"/>
      <c r="LDD28" s="101"/>
      <c r="LDE28" s="101"/>
      <c r="LDF28" s="101"/>
      <c r="LDG28" s="101"/>
      <c r="LDH28" s="101"/>
      <c r="LDI28" s="101"/>
      <c r="LDJ28" s="101"/>
      <c r="LDK28" s="101"/>
      <c r="LDL28" s="101"/>
      <c r="LDM28" s="101"/>
      <c r="LDN28" s="101"/>
      <c r="LDO28" s="101"/>
      <c r="LDP28" s="101"/>
      <c r="LDQ28" s="101"/>
      <c r="LDR28" s="101"/>
      <c r="LDS28" s="101"/>
      <c r="LDT28" s="101"/>
      <c r="LDU28" s="101"/>
      <c r="LDV28" s="101"/>
      <c r="LDW28" s="101"/>
      <c r="LDX28" s="101"/>
      <c r="LDY28" s="101"/>
      <c r="LDZ28" s="101"/>
      <c r="LEA28" s="101"/>
      <c r="LEB28" s="101"/>
      <c r="LEC28" s="101"/>
      <c r="LED28" s="101"/>
      <c r="LEE28" s="101"/>
      <c r="LEF28" s="101"/>
      <c r="LEG28" s="101"/>
      <c r="LEH28" s="101"/>
      <c r="LEI28" s="101"/>
      <c r="LEJ28" s="101"/>
      <c r="LEK28" s="101"/>
      <c r="LEL28" s="101"/>
      <c r="LEM28" s="101"/>
      <c r="LEN28" s="101"/>
      <c r="LEO28" s="101"/>
      <c r="LEP28" s="101"/>
      <c r="LEQ28" s="101"/>
      <c r="LER28" s="101"/>
      <c r="LES28" s="101"/>
      <c r="LET28" s="101"/>
      <c r="LEU28" s="101"/>
      <c r="LEV28" s="101"/>
      <c r="LEW28" s="101"/>
      <c r="LEX28" s="101"/>
      <c r="LEY28" s="101"/>
      <c r="LEZ28" s="101"/>
      <c r="LFA28" s="101"/>
      <c r="LFB28" s="101"/>
      <c r="LFC28" s="101"/>
      <c r="LFD28" s="101"/>
      <c r="LFE28" s="101"/>
      <c r="LFF28" s="101"/>
      <c r="LFG28" s="101"/>
      <c r="LFH28" s="101"/>
      <c r="LFI28" s="101"/>
      <c r="LFJ28" s="101"/>
      <c r="LFK28" s="101"/>
      <c r="LFL28" s="101"/>
      <c r="LFM28" s="101"/>
      <c r="LFN28" s="101"/>
      <c r="LFO28" s="101"/>
      <c r="LFP28" s="101"/>
      <c r="LFQ28" s="101"/>
      <c r="LFR28" s="101"/>
      <c r="LFS28" s="101"/>
      <c r="LFT28" s="101"/>
      <c r="LFU28" s="101"/>
      <c r="LFV28" s="101"/>
      <c r="LFW28" s="101"/>
      <c r="LFX28" s="101"/>
      <c r="LFY28" s="101"/>
      <c r="LFZ28" s="101"/>
      <c r="LGA28" s="101"/>
      <c r="LGB28" s="101"/>
      <c r="LGC28" s="101"/>
      <c r="LGD28" s="101"/>
      <c r="LGE28" s="101"/>
      <c r="LGF28" s="101"/>
      <c r="LGG28" s="101"/>
      <c r="LGH28" s="101"/>
      <c r="LGI28" s="101"/>
      <c r="LGJ28" s="101"/>
      <c r="LGK28" s="101"/>
      <c r="LGL28" s="101"/>
      <c r="LGM28" s="101"/>
      <c r="LGN28" s="101"/>
      <c r="LGO28" s="101"/>
      <c r="LGP28" s="101"/>
      <c r="LGQ28" s="101"/>
      <c r="LGR28" s="101"/>
      <c r="LGS28" s="101"/>
      <c r="LGT28" s="101"/>
      <c r="LGU28" s="101"/>
      <c r="LGV28" s="101"/>
      <c r="LGW28" s="101"/>
      <c r="LGX28" s="101"/>
      <c r="LGY28" s="101"/>
      <c r="LGZ28" s="101"/>
      <c r="LHA28" s="101"/>
      <c r="LHB28" s="101"/>
      <c r="LHC28" s="101"/>
      <c r="LHD28" s="101"/>
      <c r="LHE28" s="101"/>
      <c r="LHF28" s="101"/>
      <c r="LHG28" s="101"/>
      <c r="LHH28" s="101"/>
      <c r="LHI28" s="101"/>
      <c r="LHJ28" s="101"/>
      <c r="LHK28" s="101"/>
      <c r="LHL28" s="101"/>
      <c r="LHM28" s="101"/>
      <c r="LHN28" s="101"/>
      <c r="LHO28" s="101"/>
      <c r="LHP28" s="101"/>
      <c r="LHQ28" s="101"/>
      <c r="LHR28" s="101"/>
      <c r="LHS28" s="101"/>
      <c r="LHT28" s="101"/>
      <c r="LHU28" s="101"/>
      <c r="LHV28" s="101"/>
      <c r="LHW28" s="101"/>
      <c r="LHX28" s="101"/>
      <c r="LHY28" s="101"/>
      <c r="LHZ28" s="101"/>
      <c r="LIA28" s="101"/>
      <c r="LIB28" s="101"/>
      <c r="LIC28" s="101"/>
      <c r="LID28" s="101"/>
      <c r="LIE28" s="101"/>
      <c r="LIF28" s="101"/>
      <c r="LIG28" s="101"/>
      <c r="LIH28" s="101"/>
      <c r="LII28" s="101"/>
      <c r="LIJ28" s="101"/>
      <c r="LIK28" s="101"/>
      <c r="LIL28" s="101"/>
      <c r="LIM28" s="101"/>
      <c r="LIN28" s="101"/>
      <c r="LIO28" s="101"/>
      <c r="LIP28" s="101"/>
      <c r="LIQ28" s="101"/>
      <c r="LIR28" s="101"/>
      <c r="LIS28" s="101"/>
      <c r="LIT28" s="101"/>
      <c r="LIU28" s="101"/>
      <c r="LIV28" s="101"/>
      <c r="LIW28" s="101"/>
      <c r="LIX28" s="101"/>
      <c r="LIY28" s="101"/>
      <c r="LIZ28" s="101"/>
      <c r="LJA28" s="101"/>
      <c r="LJB28" s="101"/>
      <c r="LJC28" s="101"/>
      <c r="LJD28" s="101"/>
      <c r="LJE28" s="101"/>
      <c r="LJF28" s="101"/>
      <c r="LJG28" s="101"/>
      <c r="LJH28" s="101"/>
      <c r="LJI28" s="101"/>
      <c r="LJJ28" s="101"/>
      <c r="LJK28" s="101"/>
      <c r="LJL28" s="101"/>
      <c r="LJM28" s="101"/>
      <c r="LJN28" s="101"/>
      <c r="LJO28" s="101"/>
      <c r="LJP28" s="101"/>
      <c r="LJQ28" s="101"/>
      <c r="LJR28" s="101"/>
      <c r="LJS28" s="101"/>
      <c r="LJT28" s="101"/>
      <c r="LJU28" s="101"/>
      <c r="LJV28" s="101"/>
      <c r="LJW28" s="101"/>
      <c r="LJX28" s="101"/>
      <c r="LJY28" s="101"/>
      <c r="LJZ28" s="101"/>
      <c r="LKA28" s="101"/>
      <c r="LKB28" s="101"/>
      <c r="LKC28" s="101"/>
      <c r="LKD28" s="101"/>
      <c r="LKE28" s="101"/>
      <c r="LKF28" s="101"/>
      <c r="LKG28" s="101"/>
      <c r="LKH28" s="101"/>
      <c r="LKI28" s="101"/>
      <c r="LKJ28" s="101"/>
      <c r="LKK28" s="101"/>
      <c r="LKL28" s="101"/>
      <c r="LKM28" s="101"/>
      <c r="LKN28" s="101"/>
      <c r="LKO28" s="101"/>
      <c r="LKP28" s="101"/>
      <c r="LKQ28" s="101"/>
      <c r="LKR28" s="101"/>
      <c r="LKS28" s="101"/>
      <c r="LKT28" s="101"/>
      <c r="LKU28" s="101"/>
      <c r="LKV28" s="101"/>
      <c r="LKW28" s="101"/>
      <c r="LKX28" s="101"/>
      <c r="LKY28" s="101"/>
      <c r="LKZ28" s="101"/>
      <c r="LLA28" s="101"/>
      <c r="LLB28" s="101"/>
      <c r="LLC28" s="101"/>
      <c r="LLD28" s="101"/>
      <c r="LLE28" s="101"/>
      <c r="LLF28" s="101"/>
      <c r="LLG28" s="101"/>
      <c r="LLH28" s="101"/>
      <c r="LLI28" s="101"/>
      <c r="LLJ28" s="101"/>
      <c r="LLK28" s="101"/>
      <c r="LLL28" s="101"/>
      <c r="LLM28" s="101"/>
      <c r="LLN28" s="101"/>
      <c r="LLO28" s="101"/>
      <c r="LLP28" s="101"/>
      <c r="LLQ28" s="101"/>
      <c r="LLR28" s="101"/>
      <c r="LLS28" s="101"/>
      <c r="LLT28" s="101"/>
      <c r="LLU28" s="101"/>
      <c r="LLV28" s="101"/>
      <c r="LLW28" s="101"/>
      <c r="LLX28" s="101"/>
      <c r="LLY28" s="101"/>
      <c r="LLZ28" s="101"/>
      <c r="LMA28" s="101"/>
      <c r="LMB28" s="101"/>
      <c r="LMC28" s="101"/>
      <c r="LMD28" s="101"/>
      <c r="LME28" s="101"/>
      <c r="LMF28" s="101"/>
      <c r="LMG28" s="101"/>
      <c r="LMH28" s="101"/>
      <c r="LMI28" s="101"/>
      <c r="LMJ28" s="101"/>
      <c r="LMK28" s="101"/>
      <c r="LML28" s="101"/>
      <c r="LMM28" s="101"/>
      <c r="LMN28" s="101"/>
      <c r="LMO28" s="101"/>
      <c r="LMP28" s="101"/>
      <c r="LMQ28" s="101"/>
      <c r="LMR28" s="101"/>
      <c r="LMS28" s="101"/>
      <c r="LMT28" s="101"/>
      <c r="LMU28" s="101"/>
      <c r="LMV28" s="101"/>
      <c r="LMW28" s="101"/>
      <c r="LMX28" s="101"/>
      <c r="LMY28" s="101"/>
      <c r="LMZ28" s="101"/>
      <c r="LNA28" s="101"/>
      <c r="LNB28" s="101"/>
      <c r="LNC28" s="101"/>
      <c r="LND28" s="101"/>
      <c r="LNE28" s="101"/>
      <c r="LNF28" s="101"/>
      <c r="LNG28" s="101"/>
      <c r="LNH28" s="101"/>
      <c r="LNI28" s="101"/>
      <c r="LNJ28" s="101"/>
      <c r="LNK28" s="101"/>
      <c r="LNL28" s="101"/>
      <c r="LNM28" s="101"/>
      <c r="LNN28" s="101"/>
      <c r="LNO28" s="101"/>
      <c r="LNP28" s="101"/>
      <c r="LNQ28" s="101"/>
      <c r="LNR28" s="101"/>
      <c r="LNS28" s="101"/>
      <c r="LNT28" s="101"/>
      <c r="LNU28" s="101"/>
      <c r="LNV28" s="101"/>
      <c r="LNW28" s="101"/>
      <c r="LNX28" s="101"/>
      <c r="LNY28" s="101"/>
      <c r="LNZ28" s="101"/>
      <c r="LOA28" s="101"/>
      <c r="LOB28" s="101"/>
      <c r="LOC28" s="101"/>
      <c r="LOD28" s="101"/>
      <c r="LOE28" s="101"/>
      <c r="LOF28" s="101"/>
      <c r="LOG28" s="101"/>
      <c r="LOH28" s="101"/>
      <c r="LOI28" s="101"/>
      <c r="LOJ28" s="101"/>
      <c r="LOK28" s="101"/>
      <c r="LOL28" s="101"/>
      <c r="LOM28" s="101"/>
      <c r="LON28" s="101"/>
      <c r="LOO28" s="101"/>
      <c r="LOP28" s="101"/>
      <c r="LOQ28" s="101"/>
      <c r="LOR28" s="101"/>
      <c r="LOS28" s="101"/>
      <c r="LOT28" s="101"/>
      <c r="LOU28" s="101"/>
      <c r="LOV28" s="101"/>
      <c r="LOW28" s="101"/>
      <c r="LOX28" s="101"/>
      <c r="LOY28" s="101"/>
      <c r="LOZ28" s="101"/>
      <c r="LPA28" s="101"/>
      <c r="LPB28" s="101"/>
      <c r="LPC28" s="101"/>
      <c r="LPD28" s="101"/>
      <c r="LPE28" s="101"/>
      <c r="LPF28" s="101"/>
      <c r="LPG28" s="101"/>
      <c r="LPH28" s="101"/>
      <c r="LPI28" s="101"/>
      <c r="LPJ28" s="101"/>
      <c r="LPK28" s="101"/>
      <c r="LPL28" s="101"/>
      <c r="LPM28" s="101"/>
      <c r="LPN28" s="101"/>
      <c r="LPO28" s="101"/>
      <c r="LPP28" s="101"/>
      <c r="LPQ28" s="101"/>
      <c r="LPR28" s="101"/>
      <c r="LPS28" s="101"/>
      <c r="LPT28" s="101"/>
      <c r="LPU28" s="101"/>
      <c r="LPV28" s="101"/>
      <c r="LPW28" s="101"/>
      <c r="LPX28" s="101"/>
      <c r="LPY28" s="101"/>
      <c r="LPZ28" s="101"/>
      <c r="LQA28" s="101"/>
      <c r="LQB28" s="101"/>
      <c r="LQC28" s="101"/>
      <c r="LQD28" s="101"/>
      <c r="LQE28" s="101"/>
      <c r="LQF28" s="101"/>
      <c r="LQG28" s="101"/>
      <c r="LQH28" s="101"/>
      <c r="LQI28" s="101"/>
      <c r="LQJ28" s="101"/>
      <c r="LQK28" s="101"/>
      <c r="LQL28" s="101"/>
      <c r="LQM28" s="101"/>
      <c r="LQN28" s="101"/>
      <c r="LQO28" s="101"/>
      <c r="LQP28" s="101"/>
      <c r="LQQ28" s="101"/>
      <c r="LQR28" s="101"/>
      <c r="LQS28" s="101"/>
      <c r="LQT28" s="101"/>
      <c r="LQU28" s="101"/>
      <c r="LQV28" s="101"/>
      <c r="LQW28" s="101"/>
      <c r="LQX28" s="101"/>
      <c r="LQY28" s="101"/>
      <c r="LQZ28" s="101"/>
      <c r="LRA28" s="101"/>
      <c r="LRB28" s="101"/>
      <c r="LRC28" s="101"/>
      <c r="LRD28" s="101"/>
      <c r="LRE28" s="101"/>
      <c r="LRF28" s="101"/>
      <c r="LRG28" s="101"/>
      <c r="LRH28" s="101"/>
      <c r="LRI28" s="101"/>
      <c r="LRJ28" s="101"/>
      <c r="LRK28" s="101"/>
      <c r="LRL28" s="101"/>
      <c r="LRM28" s="101"/>
      <c r="LRN28" s="101"/>
      <c r="LRO28" s="101"/>
      <c r="LRP28" s="101"/>
      <c r="LRQ28" s="101"/>
      <c r="LRR28" s="101"/>
      <c r="LRS28" s="101"/>
      <c r="LRT28" s="101"/>
      <c r="LRU28" s="101"/>
      <c r="LRV28" s="101"/>
      <c r="LRW28" s="101"/>
      <c r="LRX28" s="101"/>
      <c r="LRY28" s="101"/>
      <c r="LRZ28" s="101"/>
      <c r="LSA28" s="101"/>
      <c r="LSB28" s="101"/>
      <c r="LSC28" s="101"/>
      <c r="LSD28" s="101"/>
      <c r="LSE28" s="101"/>
      <c r="LSF28" s="101"/>
      <c r="LSG28" s="101"/>
      <c r="LSH28" s="101"/>
      <c r="LSI28" s="101"/>
      <c r="LSJ28" s="101"/>
      <c r="LSK28" s="101"/>
      <c r="LSL28" s="101"/>
      <c r="LSM28" s="101"/>
      <c r="LSN28" s="101"/>
      <c r="LSO28" s="101"/>
      <c r="LSP28" s="101"/>
      <c r="LSQ28" s="101"/>
      <c r="LSR28" s="101"/>
      <c r="LSS28" s="101"/>
      <c r="LST28" s="101"/>
      <c r="LSU28" s="101"/>
      <c r="LSV28" s="101"/>
      <c r="LSW28" s="101"/>
      <c r="LSX28" s="101"/>
      <c r="LSY28" s="101"/>
      <c r="LSZ28" s="101"/>
      <c r="LTA28" s="101"/>
      <c r="LTB28" s="101"/>
      <c r="LTC28" s="101"/>
      <c r="LTD28" s="101"/>
      <c r="LTE28" s="101"/>
      <c r="LTF28" s="101"/>
      <c r="LTG28" s="101"/>
      <c r="LTH28" s="101"/>
      <c r="LTI28" s="101"/>
      <c r="LTJ28" s="101"/>
      <c r="LTK28" s="101"/>
      <c r="LTL28" s="101"/>
      <c r="LTM28" s="101"/>
      <c r="LTN28" s="101"/>
      <c r="LTO28" s="101"/>
      <c r="LTP28" s="101"/>
      <c r="LTQ28" s="101"/>
      <c r="LTR28" s="101"/>
      <c r="LTS28" s="101"/>
      <c r="LTT28" s="101"/>
      <c r="LTU28" s="101"/>
      <c r="LTV28" s="101"/>
      <c r="LTW28" s="101"/>
      <c r="LTX28" s="101"/>
      <c r="LTY28" s="101"/>
      <c r="LTZ28" s="101"/>
      <c r="LUA28" s="101"/>
      <c r="LUB28" s="101"/>
      <c r="LUC28" s="101"/>
      <c r="LUD28" s="101"/>
      <c r="LUE28" s="101"/>
      <c r="LUF28" s="101"/>
      <c r="LUG28" s="101"/>
      <c r="LUH28" s="101"/>
      <c r="LUI28" s="101"/>
      <c r="LUJ28" s="101"/>
      <c r="LUK28" s="101"/>
      <c r="LUL28" s="101"/>
      <c r="LUM28" s="101"/>
      <c r="LUN28" s="101"/>
      <c r="LUO28" s="101"/>
      <c r="LUP28" s="101"/>
      <c r="LUQ28" s="101"/>
      <c r="LUR28" s="101"/>
      <c r="LUS28" s="101"/>
      <c r="LUT28" s="101"/>
      <c r="LUU28" s="101"/>
      <c r="LUV28" s="101"/>
      <c r="LUW28" s="101"/>
      <c r="LUX28" s="101"/>
      <c r="LUY28" s="101"/>
      <c r="LUZ28" s="101"/>
      <c r="LVA28" s="101"/>
      <c r="LVB28" s="101"/>
      <c r="LVC28" s="101"/>
      <c r="LVD28" s="101"/>
      <c r="LVE28" s="101"/>
      <c r="LVF28" s="101"/>
      <c r="LVG28" s="101"/>
      <c r="LVH28" s="101"/>
      <c r="LVI28" s="101"/>
      <c r="LVJ28" s="101"/>
      <c r="LVK28" s="101"/>
      <c r="LVL28" s="101"/>
      <c r="LVM28" s="101"/>
      <c r="LVN28" s="101"/>
      <c r="LVO28" s="101"/>
      <c r="LVP28" s="101"/>
      <c r="LVQ28" s="101"/>
      <c r="LVR28" s="101"/>
      <c r="LVS28" s="101"/>
      <c r="LVT28" s="101"/>
      <c r="LVU28" s="101"/>
      <c r="LVV28" s="101"/>
      <c r="LVW28" s="101"/>
      <c r="LVX28" s="101"/>
      <c r="LVY28" s="101"/>
      <c r="LVZ28" s="101"/>
      <c r="LWA28" s="101"/>
      <c r="LWB28" s="101"/>
      <c r="LWC28" s="101"/>
      <c r="LWD28" s="101"/>
      <c r="LWE28" s="101"/>
      <c r="LWF28" s="101"/>
      <c r="LWG28" s="101"/>
      <c r="LWH28" s="101"/>
      <c r="LWI28" s="101"/>
      <c r="LWJ28" s="101"/>
      <c r="LWK28" s="101"/>
      <c r="LWL28" s="101"/>
      <c r="LWM28" s="101"/>
      <c r="LWN28" s="101"/>
      <c r="LWO28" s="101"/>
      <c r="LWP28" s="101"/>
      <c r="LWQ28" s="101"/>
      <c r="LWR28" s="101"/>
      <c r="LWS28" s="101"/>
      <c r="LWT28" s="101"/>
      <c r="LWU28" s="101"/>
      <c r="LWV28" s="101"/>
      <c r="LWW28" s="101"/>
      <c r="LWX28" s="101"/>
      <c r="LWY28" s="101"/>
      <c r="LWZ28" s="101"/>
      <c r="LXA28" s="101"/>
      <c r="LXB28" s="101"/>
      <c r="LXC28" s="101"/>
      <c r="LXD28" s="101"/>
      <c r="LXE28" s="101"/>
      <c r="LXF28" s="101"/>
      <c r="LXG28" s="101"/>
      <c r="LXH28" s="101"/>
      <c r="LXI28" s="101"/>
      <c r="LXJ28" s="101"/>
      <c r="LXK28" s="101"/>
      <c r="LXL28" s="101"/>
      <c r="LXM28" s="101"/>
      <c r="LXN28" s="101"/>
      <c r="LXO28" s="101"/>
      <c r="LXP28" s="101"/>
      <c r="LXQ28" s="101"/>
      <c r="LXR28" s="101"/>
      <c r="LXS28" s="101"/>
      <c r="LXT28" s="101"/>
      <c r="LXU28" s="101"/>
      <c r="LXV28" s="101"/>
      <c r="LXW28" s="101"/>
      <c r="LXX28" s="101"/>
      <c r="LXY28" s="101"/>
      <c r="LXZ28" s="101"/>
      <c r="LYA28" s="101"/>
      <c r="LYB28" s="101"/>
      <c r="LYC28" s="101"/>
      <c r="LYD28" s="101"/>
      <c r="LYE28" s="101"/>
      <c r="LYF28" s="101"/>
      <c r="LYG28" s="101"/>
      <c r="LYH28" s="101"/>
      <c r="LYI28" s="101"/>
      <c r="LYJ28" s="101"/>
      <c r="LYK28" s="101"/>
      <c r="LYL28" s="101"/>
      <c r="LYM28" s="101"/>
      <c r="LYN28" s="101"/>
      <c r="LYO28" s="101"/>
      <c r="LYP28" s="101"/>
      <c r="LYQ28" s="101"/>
      <c r="LYR28" s="101"/>
      <c r="LYS28" s="101"/>
      <c r="LYT28" s="101"/>
      <c r="LYU28" s="101"/>
      <c r="LYV28" s="101"/>
      <c r="LYW28" s="101"/>
      <c r="LYX28" s="101"/>
      <c r="LYY28" s="101"/>
      <c r="LYZ28" s="101"/>
      <c r="LZA28" s="101"/>
      <c r="LZB28" s="101"/>
      <c r="LZC28" s="101"/>
      <c r="LZD28" s="101"/>
      <c r="LZE28" s="101"/>
      <c r="LZF28" s="101"/>
      <c r="LZG28" s="101"/>
      <c r="LZH28" s="101"/>
      <c r="LZI28" s="101"/>
      <c r="LZJ28" s="101"/>
      <c r="LZK28" s="101"/>
      <c r="LZL28" s="101"/>
      <c r="LZM28" s="101"/>
      <c r="LZN28" s="101"/>
      <c r="LZO28" s="101"/>
      <c r="LZP28" s="101"/>
      <c r="LZQ28" s="101"/>
      <c r="LZR28" s="101"/>
      <c r="LZS28" s="101"/>
      <c r="LZT28" s="101"/>
      <c r="LZU28" s="101"/>
      <c r="LZV28" s="101"/>
      <c r="LZW28" s="101"/>
      <c r="LZX28" s="101"/>
      <c r="LZY28" s="101"/>
      <c r="LZZ28" s="101"/>
      <c r="MAA28" s="101"/>
      <c r="MAB28" s="101"/>
      <c r="MAC28" s="101"/>
      <c r="MAD28" s="101"/>
      <c r="MAE28" s="101"/>
      <c r="MAF28" s="101"/>
      <c r="MAG28" s="101"/>
      <c r="MAH28" s="101"/>
      <c r="MAI28" s="101"/>
      <c r="MAJ28" s="101"/>
      <c r="MAK28" s="101"/>
      <c r="MAL28" s="101"/>
      <c r="MAM28" s="101"/>
      <c r="MAN28" s="101"/>
      <c r="MAO28" s="101"/>
      <c r="MAP28" s="101"/>
      <c r="MAQ28" s="101"/>
      <c r="MAR28" s="101"/>
      <c r="MAS28" s="101"/>
      <c r="MAT28" s="101"/>
      <c r="MAU28" s="101"/>
      <c r="MAV28" s="101"/>
      <c r="MAW28" s="101"/>
      <c r="MAX28" s="101"/>
      <c r="MAY28" s="101"/>
      <c r="MAZ28" s="101"/>
      <c r="MBA28" s="101"/>
      <c r="MBB28" s="101"/>
      <c r="MBC28" s="101"/>
      <c r="MBD28" s="101"/>
      <c r="MBE28" s="101"/>
      <c r="MBF28" s="101"/>
      <c r="MBG28" s="101"/>
      <c r="MBH28" s="101"/>
      <c r="MBI28" s="101"/>
      <c r="MBJ28" s="101"/>
      <c r="MBK28" s="101"/>
      <c r="MBL28" s="101"/>
      <c r="MBM28" s="101"/>
      <c r="MBN28" s="101"/>
      <c r="MBO28" s="101"/>
      <c r="MBP28" s="101"/>
      <c r="MBQ28" s="101"/>
      <c r="MBR28" s="101"/>
      <c r="MBS28" s="101"/>
      <c r="MBT28" s="101"/>
      <c r="MBU28" s="101"/>
      <c r="MBV28" s="101"/>
      <c r="MBW28" s="101"/>
      <c r="MBX28" s="101"/>
      <c r="MBY28" s="101"/>
      <c r="MBZ28" s="101"/>
      <c r="MCA28" s="101"/>
      <c r="MCB28" s="101"/>
      <c r="MCC28" s="101"/>
      <c r="MCD28" s="101"/>
      <c r="MCE28" s="101"/>
      <c r="MCF28" s="101"/>
      <c r="MCG28" s="101"/>
      <c r="MCH28" s="101"/>
      <c r="MCI28" s="101"/>
      <c r="MCJ28" s="101"/>
      <c r="MCK28" s="101"/>
      <c r="MCL28" s="101"/>
      <c r="MCM28" s="101"/>
      <c r="MCN28" s="101"/>
      <c r="MCO28" s="101"/>
      <c r="MCP28" s="101"/>
      <c r="MCQ28" s="101"/>
      <c r="MCR28" s="101"/>
      <c r="MCS28" s="101"/>
      <c r="MCT28" s="101"/>
      <c r="MCU28" s="101"/>
      <c r="MCV28" s="101"/>
      <c r="MCW28" s="101"/>
      <c r="MCX28" s="101"/>
      <c r="MCY28" s="101"/>
      <c r="MCZ28" s="101"/>
      <c r="MDA28" s="101"/>
      <c r="MDB28" s="101"/>
      <c r="MDC28" s="101"/>
      <c r="MDD28" s="101"/>
      <c r="MDE28" s="101"/>
      <c r="MDF28" s="101"/>
      <c r="MDG28" s="101"/>
      <c r="MDH28" s="101"/>
      <c r="MDI28" s="101"/>
      <c r="MDJ28" s="101"/>
      <c r="MDK28" s="101"/>
      <c r="MDL28" s="101"/>
      <c r="MDM28" s="101"/>
      <c r="MDN28" s="101"/>
      <c r="MDO28" s="101"/>
      <c r="MDP28" s="101"/>
      <c r="MDQ28" s="101"/>
      <c r="MDR28" s="101"/>
      <c r="MDS28" s="101"/>
      <c r="MDT28" s="101"/>
      <c r="MDU28" s="101"/>
      <c r="MDV28" s="101"/>
      <c r="MDW28" s="101"/>
      <c r="MDX28" s="101"/>
      <c r="MDY28" s="101"/>
      <c r="MDZ28" s="101"/>
      <c r="MEA28" s="101"/>
      <c r="MEB28" s="101"/>
      <c r="MEC28" s="101"/>
      <c r="MED28" s="101"/>
      <c r="MEE28" s="101"/>
      <c r="MEF28" s="101"/>
      <c r="MEG28" s="101"/>
      <c r="MEH28" s="101"/>
      <c r="MEI28" s="101"/>
      <c r="MEJ28" s="101"/>
      <c r="MEK28" s="101"/>
      <c r="MEL28" s="101"/>
      <c r="MEM28" s="101"/>
      <c r="MEN28" s="101"/>
      <c r="MEO28" s="101"/>
      <c r="MEP28" s="101"/>
      <c r="MEQ28" s="101"/>
      <c r="MER28" s="101"/>
      <c r="MES28" s="101"/>
      <c r="MET28" s="101"/>
      <c r="MEU28" s="101"/>
      <c r="MEV28" s="101"/>
      <c r="MEW28" s="101"/>
      <c r="MEX28" s="101"/>
      <c r="MEY28" s="101"/>
      <c r="MEZ28" s="101"/>
      <c r="MFA28" s="101"/>
      <c r="MFB28" s="101"/>
      <c r="MFC28" s="101"/>
      <c r="MFD28" s="101"/>
      <c r="MFE28" s="101"/>
      <c r="MFF28" s="101"/>
      <c r="MFG28" s="101"/>
      <c r="MFH28" s="101"/>
      <c r="MFI28" s="101"/>
      <c r="MFJ28" s="101"/>
      <c r="MFK28" s="101"/>
      <c r="MFL28" s="101"/>
      <c r="MFM28" s="101"/>
      <c r="MFN28" s="101"/>
      <c r="MFO28" s="101"/>
      <c r="MFP28" s="101"/>
      <c r="MFQ28" s="101"/>
      <c r="MFR28" s="101"/>
      <c r="MFS28" s="101"/>
      <c r="MFT28" s="101"/>
      <c r="MFU28" s="101"/>
      <c r="MFV28" s="101"/>
      <c r="MFW28" s="101"/>
      <c r="MFX28" s="101"/>
      <c r="MFY28" s="101"/>
      <c r="MFZ28" s="101"/>
      <c r="MGA28" s="101"/>
      <c r="MGB28" s="101"/>
      <c r="MGC28" s="101"/>
      <c r="MGD28" s="101"/>
      <c r="MGE28" s="101"/>
      <c r="MGF28" s="101"/>
      <c r="MGG28" s="101"/>
      <c r="MGH28" s="101"/>
      <c r="MGI28" s="101"/>
      <c r="MGJ28" s="101"/>
      <c r="MGK28" s="101"/>
      <c r="MGL28" s="101"/>
      <c r="MGM28" s="101"/>
      <c r="MGN28" s="101"/>
      <c r="MGO28" s="101"/>
      <c r="MGP28" s="101"/>
      <c r="MGQ28" s="101"/>
      <c r="MGR28" s="101"/>
      <c r="MGS28" s="101"/>
      <c r="MGT28" s="101"/>
      <c r="MGU28" s="101"/>
      <c r="MGV28" s="101"/>
      <c r="MGW28" s="101"/>
      <c r="MGX28" s="101"/>
      <c r="MGY28" s="101"/>
      <c r="MGZ28" s="101"/>
      <c r="MHA28" s="101"/>
      <c r="MHB28" s="101"/>
      <c r="MHC28" s="101"/>
      <c r="MHD28" s="101"/>
      <c r="MHE28" s="101"/>
      <c r="MHF28" s="101"/>
      <c r="MHG28" s="101"/>
      <c r="MHH28" s="101"/>
      <c r="MHI28" s="101"/>
      <c r="MHJ28" s="101"/>
      <c r="MHK28" s="101"/>
      <c r="MHL28" s="101"/>
      <c r="MHM28" s="101"/>
      <c r="MHN28" s="101"/>
      <c r="MHO28" s="101"/>
      <c r="MHP28" s="101"/>
      <c r="MHQ28" s="101"/>
      <c r="MHR28" s="101"/>
      <c r="MHS28" s="101"/>
      <c r="MHT28" s="101"/>
      <c r="MHU28" s="101"/>
      <c r="MHV28" s="101"/>
      <c r="MHW28" s="101"/>
      <c r="MHX28" s="101"/>
      <c r="MHY28" s="101"/>
      <c r="MHZ28" s="101"/>
      <c r="MIA28" s="101"/>
      <c r="MIB28" s="101"/>
      <c r="MIC28" s="101"/>
      <c r="MID28" s="101"/>
      <c r="MIE28" s="101"/>
      <c r="MIF28" s="101"/>
      <c r="MIG28" s="101"/>
      <c r="MIH28" s="101"/>
      <c r="MII28" s="101"/>
      <c r="MIJ28" s="101"/>
      <c r="MIK28" s="101"/>
      <c r="MIL28" s="101"/>
      <c r="MIM28" s="101"/>
      <c r="MIN28" s="101"/>
      <c r="MIO28" s="101"/>
      <c r="MIP28" s="101"/>
      <c r="MIQ28" s="101"/>
      <c r="MIR28" s="101"/>
      <c r="MIS28" s="101"/>
      <c r="MIT28" s="101"/>
      <c r="MIU28" s="101"/>
      <c r="MIV28" s="101"/>
      <c r="MIW28" s="101"/>
      <c r="MIX28" s="101"/>
      <c r="MIY28" s="101"/>
      <c r="MIZ28" s="101"/>
      <c r="MJA28" s="101"/>
      <c r="MJB28" s="101"/>
      <c r="MJC28" s="101"/>
      <c r="MJD28" s="101"/>
      <c r="MJE28" s="101"/>
      <c r="MJF28" s="101"/>
      <c r="MJG28" s="101"/>
      <c r="MJH28" s="101"/>
      <c r="MJI28" s="101"/>
      <c r="MJJ28" s="101"/>
      <c r="MJK28" s="101"/>
      <c r="MJL28" s="101"/>
      <c r="MJM28" s="101"/>
      <c r="MJN28" s="101"/>
      <c r="MJO28" s="101"/>
      <c r="MJP28" s="101"/>
      <c r="MJQ28" s="101"/>
      <c r="MJR28" s="101"/>
      <c r="MJS28" s="101"/>
      <c r="MJT28" s="101"/>
      <c r="MJU28" s="101"/>
      <c r="MJV28" s="101"/>
      <c r="MJW28" s="101"/>
      <c r="MJX28" s="101"/>
      <c r="MJY28" s="101"/>
      <c r="MJZ28" s="101"/>
      <c r="MKA28" s="101"/>
      <c r="MKB28" s="101"/>
      <c r="MKC28" s="101"/>
      <c r="MKD28" s="101"/>
      <c r="MKE28" s="101"/>
      <c r="MKF28" s="101"/>
      <c r="MKG28" s="101"/>
      <c r="MKH28" s="101"/>
      <c r="MKI28" s="101"/>
      <c r="MKJ28" s="101"/>
      <c r="MKK28" s="101"/>
      <c r="MKL28" s="101"/>
      <c r="MKM28" s="101"/>
      <c r="MKN28" s="101"/>
      <c r="MKO28" s="101"/>
      <c r="MKP28" s="101"/>
      <c r="MKQ28" s="101"/>
      <c r="MKR28" s="101"/>
      <c r="MKS28" s="101"/>
      <c r="MKT28" s="101"/>
      <c r="MKU28" s="101"/>
      <c r="MKV28" s="101"/>
      <c r="MKW28" s="101"/>
      <c r="MKX28" s="101"/>
      <c r="MKY28" s="101"/>
      <c r="MKZ28" s="101"/>
      <c r="MLA28" s="101"/>
      <c r="MLB28" s="101"/>
      <c r="MLC28" s="101"/>
      <c r="MLD28" s="101"/>
      <c r="MLE28" s="101"/>
      <c r="MLF28" s="101"/>
      <c r="MLG28" s="101"/>
      <c r="MLH28" s="101"/>
      <c r="MLI28" s="101"/>
      <c r="MLJ28" s="101"/>
      <c r="MLK28" s="101"/>
      <c r="MLL28" s="101"/>
      <c r="MLM28" s="101"/>
      <c r="MLN28" s="101"/>
      <c r="MLO28" s="101"/>
      <c r="MLP28" s="101"/>
      <c r="MLQ28" s="101"/>
      <c r="MLR28" s="101"/>
      <c r="MLS28" s="101"/>
      <c r="MLT28" s="101"/>
      <c r="MLU28" s="101"/>
      <c r="MLV28" s="101"/>
      <c r="MLW28" s="101"/>
      <c r="MLX28" s="101"/>
      <c r="MLY28" s="101"/>
      <c r="MLZ28" s="101"/>
      <c r="MMA28" s="101"/>
      <c r="MMB28" s="101"/>
      <c r="MMC28" s="101"/>
      <c r="MMD28" s="101"/>
      <c r="MME28" s="101"/>
      <c r="MMF28" s="101"/>
      <c r="MMG28" s="101"/>
      <c r="MMH28" s="101"/>
      <c r="MMI28" s="101"/>
      <c r="MMJ28" s="101"/>
      <c r="MMK28" s="101"/>
      <c r="MML28" s="101"/>
      <c r="MMM28" s="101"/>
      <c r="MMN28" s="101"/>
      <c r="MMO28" s="101"/>
      <c r="MMP28" s="101"/>
      <c r="MMQ28" s="101"/>
      <c r="MMR28" s="101"/>
      <c r="MMS28" s="101"/>
      <c r="MMT28" s="101"/>
      <c r="MMU28" s="101"/>
      <c r="MMV28" s="101"/>
      <c r="MMW28" s="101"/>
      <c r="MMX28" s="101"/>
      <c r="MMY28" s="101"/>
      <c r="MMZ28" s="101"/>
      <c r="MNA28" s="101"/>
      <c r="MNB28" s="101"/>
      <c r="MNC28" s="101"/>
      <c r="MND28" s="101"/>
      <c r="MNE28" s="101"/>
      <c r="MNF28" s="101"/>
      <c r="MNG28" s="101"/>
      <c r="MNH28" s="101"/>
      <c r="MNI28" s="101"/>
      <c r="MNJ28" s="101"/>
      <c r="MNK28" s="101"/>
      <c r="MNL28" s="101"/>
      <c r="MNM28" s="101"/>
      <c r="MNN28" s="101"/>
      <c r="MNO28" s="101"/>
      <c r="MNP28" s="101"/>
      <c r="MNQ28" s="101"/>
      <c r="MNR28" s="101"/>
      <c r="MNS28" s="101"/>
      <c r="MNT28" s="101"/>
      <c r="MNU28" s="101"/>
      <c r="MNV28" s="101"/>
      <c r="MNW28" s="101"/>
      <c r="MNX28" s="101"/>
      <c r="MNY28" s="101"/>
      <c r="MNZ28" s="101"/>
      <c r="MOA28" s="101"/>
      <c r="MOB28" s="101"/>
      <c r="MOC28" s="101"/>
      <c r="MOD28" s="101"/>
      <c r="MOE28" s="101"/>
      <c r="MOF28" s="101"/>
      <c r="MOG28" s="101"/>
      <c r="MOH28" s="101"/>
      <c r="MOI28" s="101"/>
      <c r="MOJ28" s="101"/>
      <c r="MOK28" s="101"/>
      <c r="MOL28" s="101"/>
      <c r="MOM28" s="101"/>
      <c r="MON28" s="101"/>
      <c r="MOO28" s="101"/>
      <c r="MOP28" s="101"/>
      <c r="MOQ28" s="101"/>
      <c r="MOR28" s="101"/>
      <c r="MOS28" s="101"/>
      <c r="MOT28" s="101"/>
      <c r="MOU28" s="101"/>
      <c r="MOV28" s="101"/>
      <c r="MOW28" s="101"/>
      <c r="MOX28" s="101"/>
      <c r="MOY28" s="101"/>
      <c r="MOZ28" s="101"/>
      <c r="MPA28" s="101"/>
      <c r="MPB28" s="101"/>
      <c r="MPC28" s="101"/>
      <c r="MPD28" s="101"/>
      <c r="MPE28" s="101"/>
      <c r="MPF28" s="101"/>
      <c r="MPG28" s="101"/>
      <c r="MPH28" s="101"/>
      <c r="MPI28" s="101"/>
      <c r="MPJ28" s="101"/>
      <c r="MPK28" s="101"/>
      <c r="MPL28" s="101"/>
      <c r="MPM28" s="101"/>
      <c r="MPN28" s="101"/>
      <c r="MPO28" s="101"/>
      <c r="MPP28" s="101"/>
      <c r="MPQ28" s="101"/>
      <c r="MPR28" s="101"/>
      <c r="MPS28" s="101"/>
      <c r="MPT28" s="101"/>
      <c r="MPU28" s="101"/>
      <c r="MPV28" s="101"/>
      <c r="MPW28" s="101"/>
      <c r="MPX28" s="101"/>
      <c r="MPY28" s="101"/>
      <c r="MPZ28" s="101"/>
      <c r="MQA28" s="101"/>
      <c r="MQB28" s="101"/>
      <c r="MQC28" s="101"/>
      <c r="MQD28" s="101"/>
      <c r="MQE28" s="101"/>
      <c r="MQF28" s="101"/>
      <c r="MQG28" s="101"/>
      <c r="MQH28" s="101"/>
      <c r="MQI28" s="101"/>
      <c r="MQJ28" s="101"/>
      <c r="MQK28" s="101"/>
      <c r="MQL28" s="101"/>
      <c r="MQM28" s="101"/>
      <c r="MQN28" s="101"/>
      <c r="MQO28" s="101"/>
      <c r="MQP28" s="101"/>
      <c r="MQQ28" s="101"/>
      <c r="MQR28" s="101"/>
      <c r="MQS28" s="101"/>
      <c r="MQT28" s="101"/>
      <c r="MQU28" s="101"/>
      <c r="MQV28" s="101"/>
      <c r="MQW28" s="101"/>
      <c r="MQX28" s="101"/>
      <c r="MQY28" s="101"/>
      <c r="MQZ28" s="101"/>
      <c r="MRA28" s="101"/>
      <c r="MRB28" s="101"/>
      <c r="MRC28" s="101"/>
      <c r="MRD28" s="101"/>
      <c r="MRE28" s="101"/>
      <c r="MRF28" s="101"/>
      <c r="MRG28" s="101"/>
      <c r="MRH28" s="101"/>
      <c r="MRI28" s="101"/>
      <c r="MRJ28" s="101"/>
      <c r="MRK28" s="101"/>
      <c r="MRL28" s="101"/>
      <c r="MRM28" s="101"/>
      <c r="MRN28" s="101"/>
      <c r="MRO28" s="101"/>
      <c r="MRP28" s="101"/>
      <c r="MRQ28" s="101"/>
      <c r="MRR28" s="101"/>
      <c r="MRS28" s="101"/>
      <c r="MRT28" s="101"/>
      <c r="MRU28" s="101"/>
      <c r="MRV28" s="101"/>
      <c r="MRW28" s="101"/>
      <c r="MRX28" s="101"/>
      <c r="MRY28" s="101"/>
      <c r="MRZ28" s="101"/>
      <c r="MSA28" s="101"/>
      <c r="MSB28" s="101"/>
      <c r="MSC28" s="101"/>
      <c r="MSD28" s="101"/>
      <c r="MSE28" s="101"/>
      <c r="MSF28" s="101"/>
      <c r="MSG28" s="101"/>
      <c r="MSH28" s="101"/>
      <c r="MSI28" s="101"/>
      <c r="MSJ28" s="101"/>
      <c r="MSK28" s="101"/>
      <c r="MSL28" s="101"/>
      <c r="MSM28" s="101"/>
      <c r="MSN28" s="101"/>
      <c r="MSO28" s="101"/>
      <c r="MSP28" s="101"/>
      <c r="MSQ28" s="101"/>
      <c r="MSR28" s="101"/>
      <c r="MSS28" s="101"/>
      <c r="MST28" s="101"/>
      <c r="MSU28" s="101"/>
      <c r="MSV28" s="101"/>
      <c r="MSW28" s="101"/>
      <c r="MSX28" s="101"/>
      <c r="MSY28" s="101"/>
      <c r="MSZ28" s="101"/>
      <c r="MTA28" s="101"/>
      <c r="MTB28" s="101"/>
      <c r="MTC28" s="101"/>
      <c r="MTD28" s="101"/>
      <c r="MTE28" s="101"/>
      <c r="MTF28" s="101"/>
      <c r="MTG28" s="101"/>
      <c r="MTH28" s="101"/>
      <c r="MTI28" s="101"/>
      <c r="MTJ28" s="101"/>
      <c r="MTK28" s="101"/>
      <c r="MTL28" s="101"/>
      <c r="MTM28" s="101"/>
      <c r="MTN28" s="101"/>
      <c r="MTO28" s="101"/>
      <c r="MTP28" s="101"/>
      <c r="MTQ28" s="101"/>
      <c r="MTR28" s="101"/>
      <c r="MTS28" s="101"/>
      <c r="MTT28" s="101"/>
      <c r="MTU28" s="101"/>
      <c r="MTV28" s="101"/>
      <c r="MTW28" s="101"/>
      <c r="MTX28" s="101"/>
      <c r="MTY28" s="101"/>
      <c r="MTZ28" s="101"/>
      <c r="MUA28" s="101"/>
      <c r="MUB28" s="101"/>
      <c r="MUC28" s="101"/>
      <c r="MUD28" s="101"/>
      <c r="MUE28" s="101"/>
      <c r="MUF28" s="101"/>
      <c r="MUG28" s="101"/>
      <c r="MUH28" s="101"/>
      <c r="MUI28" s="101"/>
      <c r="MUJ28" s="101"/>
      <c r="MUK28" s="101"/>
      <c r="MUL28" s="101"/>
      <c r="MUM28" s="101"/>
      <c r="MUN28" s="101"/>
      <c r="MUO28" s="101"/>
      <c r="MUP28" s="101"/>
      <c r="MUQ28" s="101"/>
      <c r="MUR28" s="101"/>
      <c r="MUS28" s="101"/>
      <c r="MUT28" s="101"/>
      <c r="MUU28" s="101"/>
      <c r="MUV28" s="101"/>
      <c r="MUW28" s="101"/>
      <c r="MUX28" s="101"/>
      <c r="MUY28" s="101"/>
      <c r="MUZ28" s="101"/>
      <c r="MVA28" s="101"/>
      <c r="MVB28" s="101"/>
      <c r="MVC28" s="101"/>
      <c r="MVD28" s="101"/>
      <c r="MVE28" s="101"/>
      <c r="MVF28" s="101"/>
      <c r="MVG28" s="101"/>
      <c r="MVH28" s="101"/>
      <c r="MVI28" s="101"/>
      <c r="MVJ28" s="101"/>
      <c r="MVK28" s="101"/>
      <c r="MVL28" s="101"/>
      <c r="MVM28" s="101"/>
      <c r="MVN28" s="101"/>
      <c r="MVO28" s="101"/>
      <c r="MVP28" s="101"/>
      <c r="MVQ28" s="101"/>
      <c r="MVR28" s="101"/>
      <c r="MVS28" s="101"/>
      <c r="MVT28" s="101"/>
      <c r="MVU28" s="101"/>
      <c r="MVV28" s="101"/>
      <c r="MVW28" s="101"/>
      <c r="MVX28" s="101"/>
      <c r="MVY28" s="101"/>
      <c r="MVZ28" s="101"/>
      <c r="MWA28" s="101"/>
      <c r="MWB28" s="101"/>
      <c r="MWC28" s="101"/>
      <c r="MWD28" s="101"/>
      <c r="MWE28" s="101"/>
      <c r="MWF28" s="101"/>
      <c r="MWG28" s="101"/>
      <c r="MWH28" s="101"/>
      <c r="MWI28" s="101"/>
      <c r="MWJ28" s="101"/>
      <c r="MWK28" s="101"/>
      <c r="MWL28" s="101"/>
      <c r="MWM28" s="101"/>
      <c r="MWN28" s="101"/>
      <c r="MWO28" s="101"/>
      <c r="MWP28" s="101"/>
      <c r="MWQ28" s="101"/>
      <c r="MWR28" s="101"/>
      <c r="MWS28" s="101"/>
      <c r="MWT28" s="101"/>
      <c r="MWU28" s="101"/>
      <c r="MWV28" s="101"/>
      <c r="MWW28" s="101"/>
      <c r="MWX28" s="101"/>
      <c r="MWY28" s="101"/>
      <c r="MWZ28" s="101"/>
      <c r="MXA28" s="101"/>
      <c r="MXB28" s="101"/>
      <c r="MXC28" s="101"/>
      <c r="MXD28" s="101"/>
      <c r="MXE28" s="101"/>
      <c r="MXF28" s="101"/>
      <c r="MXG28" s="101"/>
      <c r="MXH28" s="101"/>
      <c r="MXI28" s="101"/>
      <c r="MXJ28" s="101"/>
      <c r="MXK28" s="101"/>
      <c r="MXL28" s="101"/>
      <c r="MXM28" s="101"/>
      <c r="MXN28" s="101"/>
      <c r="MXO28" s="101"/>
      <c r="MXP28" s="101"/>
      <c r="MXQ28" s="101"/>
      <c r="MXR28" s="101"/>
      <c r="MXS28" s="101"/>
      <c r="MXT28" s="101"/>
      <c r="MXU28" s="101"/>
      <c r="MXV28" s="101"/>
      <c r="MXW28" s="101"/>
      <c r="MXX28" s="101"/>
      <c r="MXY28" s="101"/>
      <c r="MXZ28" s="101"/>
      <c r="MYA28" s="101"/>
      <c r="MYB28" s="101"/>
      <c r="MYC28" s="101"/>
      <c r="MYD28" s="101"/>
      <c r="MYE28" s="101"/>
      <c r="MYF28" s="101"/>
      <c r="MYG28" s="101"/>
      <c r="MYH28" s="101"/>
      <c r="MYI28" s="101"/>
      <c r="MYJ28" s="101"/>
      <c r="MYK28" s="101"/>
      <c r="MYL28" s="101"/>
      <c r="MYM28" s="101"/>
      <c r="MYN28" s="101"/>
      <c r="MYO28" s="101"/>
      <c r="MYP28" s="101"/>
      <c r="MYQ28" s="101"/>
      <c r="MYR28" s="101"/>
      <c r="MYS28" s="101"/>
      <c r="MYT28" s="101"/>
      <c r="MYU28" s="101"/>
      <c r="MYV28" s="101"/>
      <c r="MYW28" s="101"/>
      <c r="MYX28" s="101"/>
      <c r="MYY28" s="101"/>
      <c r="MYZ28" s="101"/>
      <c r="MZA28" s="101"/>
      <c r="MZB28" s="101"/>
      <c r="MZC28" s="101"/>
      <c r="MZD28" s="101"/>
      <c r="MZE28" s="101"/>
      <c r="MZF28" s="101"/>
      <c r="MZG28" s="101"/>
      <c r="MZH28" s="101"/>
      <c r="MZI28" s="101"/>
      <c r="MZJ28" s="101"/>
      <c r="MZK28" s="101"/>
      <c r="MZL28" s="101"/>
      <c r="MZM28" s="101"/>
      <c r="MZN28" s="101"/>
      <c r="MZO28" s="101"/>
      <c r="MZP28" s="101"/>
      <c r="MZQ28" s="101"/>
      <c r="MZR28" s="101"/>
      <c r="MZS28" s="101"/>
      <c r="MZT28" s="101"/>
      <c r="MZU28" s="101"/>
      <c r="MZV28" s="101"/>
      <c r="MZW28" s="101"/>
      <c r="MZX28" s="101"/>
      <c r="MZY28" s="101"/>
      <c r="MZZ28" s="101"/>
      <c r="NAA28" s="101"/>
      <c r="NAB28" s="101"/>
      <c r="NAC28" s="101"/>
      <c r="NAD28" s="101"/>
      <c r="NAE28" s="101"/>
      <c r="NAF28" s="101"/>
      <c r="NAG28" s="101"/>
      <c r="NAH28" s="101"/>
      <c r="NAI28" s="101"/>
      <c r="NAJ28" s="101"/>
      <c r="NAK28" s="101"/>
      <c r="NAL28" s="101"/>
      <c r="NAM28" s="101"/>
      <c r="NAN28" s="101"/>
      <c r="NAO28" s="101"/>
      <c r="NAP28" s="101"/>
      <c r="NAQ28" s="101"/>
      <c r="NAR28" s="101"/>
      <c r="NAS28" s="101"/>
      <c r="NAT28" s="101"/>
      <c r="NAU28" s="101"/>
      <c r="NAV28" s="101"/>
      <c r="NAW28" s="101"/>
      <c r="NAX28" s="101"/>
      <c r="NAY28" s="101"/>
      <c r="NAZ28" s="101"/>
      <c r="NBA28" s="101"/>
      <c r="NBB28" s="101"/>
      <c r="NBC28" s="101"/>
      <c r="NBD28" s="101"/>
      <c r="NBE28" s="101"/>
      <c r="NBF28" s="101"/>
      <c r="NBG28" s="101"/>
      <c r="NBH28" s="101"/>
      <c r="NBI28" s="101"/>
      <c r="NBJ28" s="101"/>
      <c r="NBK28" s="101"/>
      <c r="NBL28" s="101"/>
      <c r="NBM28" s="101"/>
      <c r="NBN28" s="101"/>
      <c r="NBO28" s="101"/>
      <c r="NBP28" s="101"/>
      <c r="NBQ28" s="101"/>
      <c r="NBR28" s="101"/>
      <c r="NBS28" s="101"/>
      <c r="NBT28" s="101"/>
      <c r="NBU28" s="101"/>
      <c r="NBV28" s="101"/>
      <c r="NBW28" s="101"/>
      <c r="NBX28" s="101"/>
      <c r="NBY28" s="101"/>
      <c r="NBZ28" s="101"/>
      <c r="NCA28" s="101"/>
      <c r="NCB28" s="101"/>
      <c r="NCC28" s="101"/>
      <c r="NCD28" s="101"/>
      <c r="NCE28" s="101"/>
      <c r="NCF28" s="101"/>
      <c r="NCG28" s="101"/>
      <c r="NCH28" s="101"/>
      <c r="NCI28" s="101"/>
      <c r="NCJ28" s="101"/>
      <c r="NCK28" s="101"/>
      <c r="NCL28" s="101"/>
      <c r="NCM28" s="101"/>
      <c r="NCN28" s="101"/>
      <c r="NCO28" s="101"/>
      <c r="NCP28" s="101"/>
      <c r="NCQ28" s="101"/>
      <c r="NCR28" s="101"/>
      <c r="NCS28" s="101"/>
      <c r="NCT28" s="101"/>
      <c r="NCU28" s="101"/>
      <c r="NCV28" s="101"/>
      <c r="NCW28" s="101"/>
      <c r="NCX28" s="101"/>
      <c r="NCY28" s="101"/>
      <c r="NCZ28" s="101"/>
      <c r="NDA28" s="101"/>
      <c r="NDB28" s="101"/>
      <c r="NDC28" s="101"/>
      <c r="NDD28" s="101"/>
      <c r="NDE28" s="101"/>
      <c r="NDF28" s="101"/>
      <c r="NDG28" s="101"/>
      <c r="NDH28" s="101"/>
      <c r="NDI28" s="101"/>
      <c r="NDJ28" s="101"/>
      <c r="NDK28" s="101"/>
      <c r="NDL28" s="101"/>
      <c r="NDM28" s="101"/>
      <c r="NDN28" s="101"/>
      <c r="NDO28" s="101"/>
      <c r="NDP28" s="101"/>
      <c r="NDQ28" s="101"/>
      <c r="NDR28" s="101"/>
      <c r="NDS28" s="101"/>
      <c r="NDT28" s="101"/>
      <c r="NDU28" s="101"/>
      <c r="NDV28" s="101"/>
      <c r="NDW28" s="101"/>
      <c r="NDX28" s="101"/>
      <c r="NDY28" s="101"/>
      <c r="NDZ28" s="101"/>
      <c r="NEA28" s="101"/>
      <c r="NEB28" s="101"/>
      <c r="NEC28" s="101"/>
      <c r="NED28" s="101"/>
      <c r="NEE28" s="101"/>
      <c r="NEF28" s="101"/>
      <c r="NEG28" s="101"/>
      <c r="NEH28" s="101"/>
      <c r="NEI28" s="101"/>
      <c r="NEJ28" s="101"/>
      <c r="NEK28" s="101"/>
      <c r="NEL28" s="101"/>
      <c r="NEM28" s="101"/>
      <c r="NEN28" s="101"/>
      <c r="NEO28" s="101"/>
      <c r="NEP28" s="101"/>
      <c r="NEQ28" s="101"/>
      <c r="NER28" s="101"/>
      <c r="NES28" s="101"/>
      <c r="NET28" s="101"/>
      <c r="NEU28" s="101"/>
      <c r="NEV28" s="101"/>
      <c r="NEW28" s="101"/>
      <c r="NEX28" s="101"/>
      <c r="NEY28" s="101"/>
      <c r="NEZ28" s="101"/>
      <c r="NFA28" s="101"/>
      <c r="NFB28" s="101"/>
      <c r="NFC28" s="101"/>
      <c r="NFD28" s="101"/>
      <c r="NFE28" s="101"/>
      <c r="NFF28" s="101"/>
      <c r="NFG28" s="101"/>
      <c r="NFH28" s="101"/>
      <c r="NFI28" s="101"/>
      <c r="NFJ28" s="101"/>
      <c r="NFK28" s="101"/>
      <c r="NFL28" s="101"/>
      <c r="NFM28" s="101"/>
      <c r="NFN28" s="101"/>
      <c r="NFO28" s="101"/>
      <c r="NFP28" s="101"/>
      <c r="NFQ28" s="101"/>
      <c r="NFR28" s="101"/>
      <c r="NFS28" s="101"/>
      <c r="NFT28" s="101"/>
      <c r="NFU28" s="101"/>
      <c r="NFV28" s="101"/>
      <c r="NFW28" s="101"/>
      <c r="NFX28" s="101"/>
      <c r="NFY28" s="101"/>
      <c r="NFZ28" s="101"/>
      <c r="NGA28" s="101"/>
      <c r="NGB28" s="101"/>
      <c r="NGC28" s="101"/>
      <c r="NGD28" s="101"/>
      <c r="NGE28" s="101"/>
      <c r="NGF28" s="101"/>
      <c r="NGG28" s="101"/>
      <c r="NGH28" s="101"/>
      <c r="NGI28" s="101"/>
      <c r="NGJ28" s="101"/>
      <c r="NGK28" s="101"/>
      <c r="NGL28" s="101"/>
      <c r="NGM28" s="101"/>
      <c r="NGN28" s="101"/>
      <c r="NGO28" s="101"/>
      <c r="NGP28" s="101"/>
      <c r="NGQ28" s="101"/>
      <c r="NGR28" s="101"/>
      <c r="NGS28" s="101"/>
      <c r="NGT28" s="101"/>
      <c r="NGU28" s="101"/>
      <c r="NGV28" s="101"/>
      <c r="NGW28" s="101"/>
      <c r="NGX28" s="101"/>
      <c r="NGY28" s="101"/>
      <c r="NGZ28" s="101"/>
      <c r="NHA28" s="101"/>
      <c r="NHB28" s="101"/>
      <c r="NHC28" s="101"/>
      <c r="NHD28" s="101"/>
      <c r="NHE28" s="101"/>
      <c r="NHF28" s="101"/>
      <c r="NHG28" s="101"/>
      <c r="NHH28" s="101"/>
      <c r="NHI28" s="101"/>
      <c r="NHJ28" s="101"/>
      <c r="NHK28" s="101"/>
      <c r="NHL28" s="101"/>
      <c r="NHM28" s="101"/>
      <c r="NHN28" s="101"/>
      <c r="NHO28" s="101"/>
      <c r="NHP28" s="101"/>
      <c r="NHQ28" s="101"/>
      <c r="NHR28" s="101"/>
      <c r="NHS28" s="101"/>
      <c r="NHT28" s="101"/>
      <c r="NHU28" s="101"/>
      <c r="NHV28" s="101"/>
      <c r="NHW28" s="101"/>
      <c r="NHX28" s="101"/>
      <c r="NHY28" s="101"/>
      <c r="NHZ28" s="101"/>
      <c r="NIA28" s="101"/>
      <c r="NIB28" s="101"/>
      <c r="NIC28" s="101"/>
      <c r="NID28" s="101"/>
      <c r="NIE28" s="101"/>
      <c r="NIF28" s="101"/>
      <c r="NIG28" s="101"/>
      <c r="NIH28" s="101"/>
      <c r="NII28" s="101"/>
      <c r="NIJ28" s="101"/>
      <c r="NIK28" s="101"/>
      <c r="NIL28" s="101"/>
      <c r="NIM28" s="101"/>
      <c r="NIN28" s="101"/>
      <c r="NIO28" s="101"/>
      <c r="NIP28" s="101"/>
      <c r="NIQ28" s="101"/>
      <c r="NIR28" s="101"/>
      <c r="NIS28" s="101"/>
      <c r="NIT28" s="101"/>
      <c r="NIU28" s="101"/>
      <c r="NIV28" s="101"/>
      <c r="NIW28" s="101"/>
      <c r="NIX28" s="101"/>
      <c r="NIY28" s="101"/>
      <c r="NIZ28" s="101"/>
      <c r="NJA28" s="101"/>
      <c r="NJB28" s="101"/>
      <c r="NJC28" s="101"/>
      <c r="NJD28" s="101"/>
      <c r="NJE28" s="101"/>
      <c r="NJF28" s="101"/>
      <c r="NJG28" s="101"/>
      <c r="NJH28" s="101"/>
      <c r="NJI28" s="101"/>
      <c r="NJJ28" s="101"/>
      <c r="NJK28" s="101"/>
      <c r="NJL28" s="101"/>
      <c r="NJM28" s="101"/>
      <c r="NJN28" s="101"/>
      <c r="NJO28" s="101"/>
      <c r="NJP28" s="101"/>
      <c r="NJQ28" s="101"/>
      <c r="NJR28" s="101"/>
      <c r="NJS28" s="101"/>
      <c r="NJT28" s="101"/>
      <c r="NJU28" s="101"/>
      <c r="NJV28" s="101"/>
      <c r="NJW28" s="101"/>
      <c r="NJX28" s="101"/>
      <c r="NJY28" s="101"/>
      <c r="NJZ28" s="101"/>
      <c r="NKA28" s="101"/>
      <c r="NKB28" s="101"/>
      <c r="NKC28" s="101"/>
      <c r="NKD28" s="101"/>
      <c r="NKE28" s="101"/>
      <c r="NKF28" s="101"/>
      <c r="NKG28" s="101"/>
      <c r="NKH28" s="101"/>
      <c r="NKI28" s="101"/>
      <c r="NKJ28" s="101"/>
      <c r="NKK28" s="101"/>
      <c r="NKL28" s="101"/>
      <c r="NKM28" s="101"/>
      <c r="NKN28" s="101"/>
      <c r="NKO28" s="101"/>
      <c r="NKP28" s="101"/>
      <c r="NKQ28" s="101"/>
      <c r="NKR28" s="101"/>
      <c r="NKS28" s="101"/>
      <c r="NKT28" s="101"/>
      <c r="NKU28" s="101"/>
      <c r="NKV28" s="101"/>
      <c r="NKW28" s="101"/>
      <c r="NKX28" s="101"/>
      <c r="NKY28" s="101"/>
      <c r="NKZ28" s="101"/>
      <c r="NLA28" s="101"/>
      <c r="NLB28" s="101"/>
      <c r="NLC28" s="101"/>
      <c r="NLD28" s="101"/>
      <c r="NLE28" s="101"/>
      <c r="NLF28" s="101"/>
      <c r="NLG28" s="101"/>
      <c r="NLH28" s="101"/>
      <c r="NLI28" s="101"/>
      <c r="NLJ28" s="101"/>
      <c r="NLK28" s="101"/>
      <c r="NLL28" s="101"/>
      <c r="NLM28" s="101"/>
      <c r="NLN28" s="101"/>
      <c r="NLO28" s="101"/>
      <c r="NLP28" s="101"/>
      <c r="NLQ28" s="101"/>
      <c r="NLR28" s="101"/>
      <c r="NLS28" s="101"/>
      <c r="NLT28" s="101"/>
      <c r="NLU28" s="101"/>
      <c r="NLV28" s="101"/>
      <c r="NLW28" s="101"/>
      <c r="NLX28" s="101"/>
      <c r="NLY28" s="101"/>
      <c r="NLZ28" s="101"/>
      <c r="NMA28" s="101"/>
      <c r="NMB28" s="101"/>
      <c r="NMC28" s="101"/>
      <c r="NMD28" s="101"/>
      <c r="NME28" s="101"/>
      <c r="NMF28" s="101"/>
      <c r="NMG28" s="101"/>
      <c r="NMH28" s="101"/>
      <c r="NMI28" s="101"/>
      <c r="NMJ28" s="101"/>
      <c r="NMK28" s="101"/>
      <c r="NML28" s="101"/>
      <c r="NMM28" s="101"/>
      <c r="NMN28" s="101"/>
      <c r="NMO28" s="101"/>
      <c r="NMP28" s="101"/>
      <c r="NMQ28" s="101"/>
      <c r="NMR28" s="101"/>
      <c r="NMS28" s="101"/>
      <c r="NMT28" s="101"/>
      <c r="NMU28" s="101"/>
      <c r="NMV28" s="101"/>
      <c r="NMW28" s="101"/>
      <c r="NMX28" s="101"/>
      <c r="NMY28" s="101"/>
      <c r="NMZ28" s="101"/>
      <c r="NNA28" s="101"/>
      <c r="NNB28" s="101"/>
      <c r="NNC28" s="101"/>
      <c r="NND28" s="101"/>
      <c r="NNE28" s="101"/>
      <c r="NNF28" s="101"/>
      <c r="NNG28" s="101"/>
      <c r="NNH28" s="101"/>
      <c r="NNI28" s="101"/>
      <c r="NNJ28" s="101"/>
      <c r="NNK28" s="101"/>
      <c r="NNL28" s="101"/>
      <c r="NNM28" s="101"/>
      <c r="NNN28" s="101"/>
      <c r="NNO28" s="101"/>
      <c r="NNP28" s="101"/>
      <c r="NNQ28" s="101"/>
      <c r="NNR28" s="101"/>
      <c r="NNS28" s="101"/>
      <c r="NNT28" s="101"/>
      <c r="NNU28" s="101"/>
      <c r="NNV28" s="101"/>
      <c r="NNW28" s="101"/>
      <c r="NNX28" s="101"/>
      <c r="NNY28" s="101"/>
      <c r="NNZ28" s="101"/>
      <c r="NOA28" s="101"/>
      <c r="NOB28" s="101"/>
      <c r="NOC28" s="101"/>
      <c r="NOD28" s="101"/>
      <c r="NOE28" s="101"/>
      <c r="NOF28" s="101"/>
      <c r="NOG28" s="101"/>
      <c r="NOH28" s="101"/>
      <c r="NOI28" s="101"/>
      <c r="NOJ28" s="101"/>
      <c r="NOK28" s="101"/>
      <c r="NOL28" s="101"/>
      <c r="NOM28" s="101"/>
      <c r="NON28" s="101"/>
      <c r="NOO28" s="101"/>
      <c r="NOP28" s="101"/>
      <c r="NOQ28" s="101"/>
      <c r="NOR28" s="101"/>
      <c r="NOS28" s="101"/>
      <c r="NOT28" s="101"/>
      <c r="NOU28" s="101"/>
      <c r="NOV28" s="101"/>
      <c r="NOW28" s="101"/>
      <c r="NOX28" s="101"/>
      <c r="NOY28" s="101"/>
      <c r="NOZ28" s="101"/>
      <c r="NPA28" s="101"/>
      <c r="NPB28" s="101"/>
      <c r="NPC28" s="101"/>
      <c r="NPD28" s="101"/>
      <c r="NPE28" s="101"/>
      <c r="NPF28" s="101"/>
      <c r="NPG28" s="101"/>
      <c r="NPH28" s="101"/>
      <c r="NPI28" s="101"/>
      <c r="NPJ28" s="101"/>
      <c r="NPK28" s="101"/>
      <c r="NPL28" s="101"/>
      <c r="NPM28" s="101"/>
      <c r="NPN28" s="101"/>
      <c r="NPO28" s="101"/>
      <c r="NPP28" s="101"/>
      <c r="NPQ28" s="101"/>
      <c r="NPR28" s="101"/>
      <c r="NPS28" s="101"/>
      <c r="NPT28" s="101"/>
      <c r="NPU28" s="101"/>
      <c r="NPV28" s="101"/>
      <c r="NPW28" s="101"/>
      <c r="NPX28" s="101"/>
      <c r="NPY28" s="101"/>
      <c r="NPZ28" s="101"/>
      <c r="NQA28" s="101"/>
      <c r="NQB28" s="101"/>
      <c r="NQC28" s="101"/>
      <c r="NQD28" s="101"/>
      <c r="NQE28" s="101"/>
      <c r="NQF28" s="101"/>
      <c r="NQG28" s="101"/>
      <c r="NQH28" s="101"/>
      <c r="NQI28" s="101"/>
      <c r="NQJ28" s="101"/>
      <c r="NQK28" s="101"/>
      <c r="NQL28" s="101"/>
      <c r="NQM28" s="101"/>
      <c r="NQN28" s="101"/>
      <c r="NQO28" s="101"/>
      <c r="NQP28" s="101"/>
      <c r="NQQ28" s="101"/>
      <c r="NQR28" s="101"/>
      <c r="NQS28" s="101"/>
      <c r="NQT28" s="101"/>
      <c r="NQU28" s="101"/>
      <c r="NQV28" s="101"/>
      <c r="NQW28" s="101"/>
      <c r="NQX28" s="101"/>
      <c r="NQY28" s="101"/>
      <c r="NQZ28" s="101"/>
      <c r="NRA28" s="101"/>
      <c r="NRB28" s="101"/>
      <c r="NRC28" s="101"/>
      <c r="NRD28" s="101"/>
      <c r="NRE28" s="101"/>
      <c r="NRF28" s="101"/>
      <c r="NRG28" s="101"/>
      <c r="NRH28" s="101"/>
      <c r="NRI28" s="101"/>
      <c r="NRJ28" s="101"/>
      <c r="NRK28" s="101"/>
      <c r="NRL28" s="101"/>
      <c r="NRM28" s="101"/>
      <c r="NRN28" s="101"/>
      <c r="NRO28" s="101"/>
      <c r="NRP28" s="101"/>
      <c r="NRQ28" s="101"/>
      <c r="NRR28" s="101"/>
      <c r="NRS28" s="101"/>
      <c r="NRT28" s="101"/>
      <c r="NRU28" s="101"/>
      <c r="NRV28" s="101"/>
      <c r="NRW28" s="101"/>
      <c r="NRX28" s="101"/>
      <c r="NRY28" s="101"/>
      <c r="NRZ28" s="101"/>
      <c r="NSA28" s="101"/>
      <c r="NSB28" s="101"/>
      <c r="NSC28" s="101"/>
      <c r="NSD28" s="101"/>
      <c r="NSE28" s="101"/>
      <c r="NSF28" s="101"/>
      <c r="NSG28" s="101"/>
      <c r="NSH28" s="101"/>
      <c r="NSI28" s="101"/>
      <c r="NSJ28" s="101"/>
      <c r="NSK28" s="101"/>
      <c r="NSL28" s="101"/>
      <c r="NSM28" s="101"/>
      <c r="NSN28" s="101"/>
      <c r="NSO28" s="101"/>
      <c r="NSP28" s="101"/>
      <c r="NSQ28" s="101"/>
      <c r="NSR28" s="101"/>
      <c r="NSS28" s="101"/>
      <c r="NST28" s="101"/>
      <c r="NSU28" s="101"/>
      <c r="NSV28" s="101"/>
      <c r="NSW28" s="101"/>
      <c r="NSX28" s="101"/>
      <c r="NSY28" s="101"/>
      <c r="NSZ28" s="101"/>
      <c r="NTA28" s="101"/>
      <c r="NTB28" s="101"/>
      <c r="NTC28" s="101"/>
      <c r="NTD28" s="101"/>
      <c r="NTE28" s="101"/>
      <c r="NTF28" s="101"/>
      <c r="NTG28" s="101"/>
      <c r="NTH28" s="101"/>
      <c r="NTI28" s="101"/>
      <c r="NTJ28" s="101"/>
      <c r="NTK28" s="101"/>
      <c r="NTL28" s="101"/>
      <c r="NTM28" s="101"/>
      <c r="NTN28" s="101"/>
      <c r="NTO28" s="101"/>
      <c r="NTP28" s="101"/>
      <c r="NTQ28" s="101"/>
      <c r="NTR28" s="101"/>
      <c r="NTS28" s="101"/>
      <c r="NTT28" s="101"/>
      <c r="NTU28" s="101"/>
      <c r="NTV28" s="101"/>
      <c r="NTW28" s="101"/>
      <c r="NTX28" s="101"/>
      <c r="NTY28" s="101"/>
      <c r="NTZ28" s="101"/>
      <c r="NUA28" s="101"/>
      <c r="NUB28" s="101"/>
      <c r="NUC28" s="101"/>
      <c r="NUD28" s="101"/>
      <c r="NUE28" s="101"/>
      <c r="NUF28" s="101"/>
      <c r="NUG28" s="101"/>
      <c r="NUH28" s="101"/>
      <c r="NUI28" s="101"/>
      <c r="NUJ28" s="101"/>
      <c r="NUK28" s="101"/>
      <c r="NUL28" s="101"/>
      <c r="NUM28" s="101"/>
      <c r="NUN28" s="101"/>
      <c r="NUO28" s="101"/>
      <c r="NUP28" s="101"/>
      <c r="NUQ28" s="101"/>
      <c r="NUR28" s="101"/>
      <c r="NUS28" s="101"/>
      <c r="NUT28" s="101"/>
      <c r="NUU28" s="101"/>
      <c r="NUV28" s="101"/>
      <c r="NUW28" s="101"/>
      <c r="NUX28" s="101"/>
      <c r="NUY28" s="101"/>
      <c r="NUZ28" s="101"/>
      <c r="NVA28" s="101"/>
      <c r="NVB28" s="101"/>
      <c r="NVC28" s="101"/>
      <c r="NVD28" s="101"/>
      <c r="NVE28" s="101"/>
      <c r="NVF28" s="101"/>
      <c r="NVG28" s="101"/>
      <c r="NVH28" s="101"/>
      <c r="NVI28" s="101"/>
      <c r="NVJ28" s="101"/>
      <c r="NVK28" s="101"/>
      <c r="NVL28" s="101"/>
      <c r="NVM28" s="101"/>
      <c r="NVN28" s="101"/>
      <c r="NVO28" s="101"/>
      <c r="NVP28" s="101"/>
      <c r="NVQ28" s="101"/>
      <c r="NVR28" s="101"/>
      <c r="NVS28" s="101"/>
      <c r="NVT28" s="101"/>
      <c r="NVU28" s="101"/>
      <c r="NVV28" s="101"/>
      <c r="NVW28" s="101"/>
      <c r="NVX28" s="101"/>
      <c r="NVY28" s="101"/>
      <c r="NVZ28" s="101"/>
      <c r="NWA28" s="101"/>
      <c r="NWB28" s="101"/>
      <c r="NWC28" s="101"/>
      <c r="NWD28" s="101"/>
      <c r="NWE28" s="101"/>
      <c r="NWF28" s="101"/>
      <c r="NWG28" s="101"/>
      <c r="NWH28" s="101"/>
      <c r="NWI28" s="101"/>
      <c r="NWJ28" s="101"/>
      <c r="NWK28" s="101"/>
      <c r="NWL28" s="101"/>
      <c r="NWM28" s="101"/>
      <c r="NWN28" s="101"/>
      <c r="NWO28" s="101"/>
      <c r="NWP28" s="101"/>
      <c r="NWQ28" s="101"/>
      <c r="NWR28" s="101"/>
      <c r="NWS28" s="101"/>
      <c r="NWT28" s="101"/>
      <c r="NWU28" s="101"/>
      <c r="NWV28" s="101"/>
      <c r="NWW28" s="101"/>
      <c r="NWX28" s="101"/>
      <c r="NWY28" s="101"/>
      <c r="NWZ28" s="101"/>
      <c r="NXA28" s="101"/>
      <c r="NXB28" s="101"/>
      <c r="NXC28" s="101"/>
      <c r="NXD28" s="101"/>
      <c r="NXE28" s="101"/>
      <c r="NXF28" s="101"/>
      <c r="NXG28" s="101"/>
      <c r="NXH28" s="101"/>
      <c r="NXI28" s="101"/>
      <c r="NXJ28" s="101"/>
      <c r="NXK28" s="101"/>
      <c r="NXL28" s="101"/>
      <c r="NXM28" s="101"/>
      <c r="NXN28" s="101"/>
      <c r="NXO28" s="101"/>
      <c r="NXP28" s="101"/>
      <c r="NXQ28" s="101"/>
      <c r="NXR28" s="101"/>
      <c r="NXS28" s="101"/>
      <c r="NXT28" s="101"/>
      <c r="NXU28" s="101"/>
      <c r="NXV28" s="101"/>
      <c r="NXW28" s="101"/>
      <c r="NXX28" s="101"/>
      <c r="NXY28" s="101"/>
      <c r="NXZ28" s="101"/>
      <c r="NYA28" s="101"/>
      <c r="NYB28" s="101"/>
      <c r="NYC28" s="101"/>
      <c r="NYD28" s="101"/>
      <c r="NYE28" s="101"/>
      <c r="NYF28" s="101"/>
      <c r="NYG28" s="101"/>
      <c r="NYH28" s="101"/>
      <c r="NYI28" s="101"/>
      <c r="NYJ28" s="101"/>
      <c r="NYK28" s="101"/>
      <c r="NYL28" s="101"/>
      <c r="NYM28" s="101"/>
      <c r="NYN28" s="101"/>
      <c r="NYO28" s="101"/>
      <c r="NYP28" s="101"/>
      <c r="NYQ28" s="101"/>
      <c r="NYR28" s="101"/>
      <c r="NYS28" s="101"/>
      <c r="NYT28" s="101"/>
      <c r="NYU28" s="101"/>
      <c r="NYV28" s="101"/>
      <c r="NYW28" s="101"/>
      <c r="NYX28" s="101"/>
      <c r="NYY28" s="101"/>
      <c r="NYZ28" s="101"/>
      <c r="NZA28" s="101"/>
      <c r="NZB28" s="101"/>
      <c r="NZC28" s="101"/>
      <c r="NZD28" s="101"/>
      <c r="NZE28" s="101"/>
      <c r="NZF28" s="101"/>
      <c r="NZG28" s="101"/>
      <c r="NZH28" s="101"/>
      <c r="NZI28" s="101"/>
      <c r="NZJ28" s="101"/>
      <c r="NZK28" s="101"/>
      <c r="NZL28" s="101"/>
      <c r="NZM28" s="101"/>
      <c r="NZN28" s="101"/>
      <c r="NZO28" s="101"/>
      <c r="NZP28" s="101"/>
      <c r="NZQ28" s="101"/>
      <c r="NZR28" s="101"/>
      <c r="NZS28" s="101"/>
      <c r="NZT28" s="101"/>
      <c r="NZU28" s="101"/>
      <c r="NZV28" s="101"/>
      <c r="NZW28" s="101"/>
      <c r="NZX28" s="101"/>
      <c r="NZY28" s="101"/>
      <c r="NZZ28" s="101"/>
      <c r="OAA28" s="101"/>
      <c r="OAB28" s="101"/>
      <c r="OAC28" s="101"/>
      <c r="OAD28" s="101"/>
      <c r="OAE28" s="101"/>
      <c r="OAF28" s="101"/>
      <c r="OAG28" s="101"/>
      <c r="OAH28" s="101"/>
      <c r="OAI28" s="101"/>
      <c r="OAJ28" s="101"/>
      <c r="OAK28" s="101"/>
      <c r="OAL28" s="101"/>
      <c r="OAM28" s="101"/>
      <c r="OAN28" s="101"/>
      <c r="OAO28" s="101"/>
      <c r="OAP28" s="101"/>
      <c r="OAQ28" s="101"/>
      <c r="OAR28" s="101"/>
      <c r="OAS28" s="101"/>
      <c r="OAT28" s="101"/>
      <c r="OAU28" s="101"/>
      <c r="OAV28" s="101"/>
      <c r="OAW28" s="101"/>
      <c r="OAX28" s="101"/>
      <c r="OAY28" s="101"/>
      <c r="OAZ28" s="101"/>
      <c r="OBA28" s="101"/>
      <c r="OBB28" s="101"/>
      <c r="OBC28" s="101"/>
      <c r="OBD28" s="101"/>
      <c r="OBE28" s="101"/>
      <c r="OBF28" s="101"/>
      <c r="OBG28" s="101"/>
      <c r="OBH28" s="101"/>
      <c r="OBI28" s="101"/>
      <c r="OBJ28" s="101"/>
      <c r="OBK28" s="101"/>
      <c r="OBL28" s="101"/>
      <c r="OBM28" s="101"/>
      <c r="OBN28" s="101"/>
      <c r="OBO28" s="101"/>
      <c r="OBP28" s="101"/>
      <c r="OBQ28" s="101"/>
      <c r="OBR28" s="101"/>
      <c r="OBS28" s="101"/>
      <c r="OBT28" s="101"/>
      <c r="OBU28" s="101"/>
      <c r="OBV28" s="101"/>
      <c r="OBW28" s="101"/>
      <c r="OBX28" s="101"/>
      <c r="OBY28" s="101"/>
      <c r="OBZ28" s="101"/>
      <c r="OCA28" s="101"/>
      <c r="OCB28" s="101"/>
      <c r="OCC28" s="101"/>
      <c r="OCD28" s="101"/>
      <c r="OCE28" s="101"/>
      <c r="OCF28" s="101"/>
      <c r="OCG28" s="101"/>
      <c r="OCH28" s="101"/>
      <c r="OCI28" s="101"/>
      <c r="OCJ28" s="101"/>
      <c r="OCK28" s="101"/>
      <c r="OCL28" s="101"/>
      <c r="OCM28" s="101"/>
      <c r="OCN28" s="101"/>
      <c r="OCO28" s="101"/>
      <c r="OCP28" s="101"/>
      <c r="OCQ28" s="101"/>
      <c r="OCR28" s="101"/>
      <c r="OCS28" s="101"/>
      <c r="OCT28" s="101"/>
      <c r="OCU28" s="101"/>
      <c r="OCV28" s="101"/>
      <c r="OCW28" s="101"/>
      <c r="OCX28" s="101"/>
      <c r="OCY28" s="101"/>
      <c r="OCZ28" s="101"/>
      <c r="ODA28" s="101"/>
      <c r="ODB28" s="101"/>
      <c r="ODC28" s="101"/>
      <c r="ODD28" s="101"/>
      <c r="ODE28" s="101"/>
      <c r="ODF28" s="101"/>
      <c r="ODG28" s="101"/>
      <c r="ODH28" s="101"/>
      <c r="ODI28" s="101"/>
      <c r="ODJ28" s="101"/>
      <c r="ODK28" s="101"/>
      <c r="ODL28" s="101"/>
      <c r="ODM28" s="101"/>
      <c r="ODN28" s="101"/>
      <c r="ODO28" s="101"/>
      <c r="ODP28" s="101"/>
      <c r="ODQ28" s="101"/>
      <c r="ODR28" s="101"/>
      <c r="ODS28" s="101"/>
      <c r="ODT28" s="101"/>
      <c r="ODU28" s="101"/>
      <c r="ODV28" s="101"/>
      <c r="ODW28" s="101"/>
      <c r="ODX28" s="101"/>
      <c r="ODY28" s="101"/>
      <c r="ODZ28" s="101"/>
      <c r="OEA28" s="101"/>
      <c r="OEB28" s="101"/>
      <c r="OEC28" s="101"/>
      <c r="OED28" s="101"/>
      <c r="OEE28" s="101"/>
      <c r="OEF28" s="101"/>
      <c r="OEG28" s="101"/>
      <c r="OEH28" s="101"/>
      <c r="OEI28" s="101"/>
      <c r="OEJ28" s="101"/>
      <c r="OEK28" s="101"/>
      <c r="OEL28" s="101"/>
      <c r="OEM28" s="101"/>
      <c r="OEN28" s="101"/>
      <c r="OEO28" s="101"/>
      <c r="OEP28" s="101"/>
      <c r="OEQ28" s="101"/>
      <c r="OER28" s="101"/>
      <c r="OES28" s="101"/>
      <c r="OET28" s="101"/>
      <c r="OEU28" s="101"/>
      <c r="OEV28" s="101"/>
      <c r="OEW28" s="101"/>
      <c r="OEX28" s="101"/>
      <c r="OEY28" s="101"/>
      <c r="OEZ28" s="101"/>
      <c r="OFA28" s="101"/>
      <c r="OFB28" s="101"/>
      <c r="OFC28" s="101"/>
      <c r="OFD28" s="101"/>
      <c r="OFE28" s="101"/>
      <c r="OFF28" s="101"/>
      <c r="OFG28" s="101"/>
      <c r="OFH28" s="101"/>
      <c r="OFI28" s="101"/>
      <c r="OFJ28" s="101"/>
      <c r="OFK28" s="101"/>
      <c r="OFL28" s="101"/>
      <c r="OFM28" s="101"/>
      <c r="OFN28" s="101"/>
      <c r="OFO28" s="101"/>
      <c r="OFP28" s="101"/>
      <c r="OFQ28" s="101"/>
      <c r="OFR28" s="101"/>
      <c r="OFS28" s="101"/>
      <c r="OFT28" s="101"/>
      <c r="OFU28" s="101"/>
      <c r="OFV28" s="101"/>
      <c r="OFW28" s="101"/>
      <c r="OFX28" s="101"/>
      <c r="OFY28" s="101"/>
      <c r="OFZ28" s="101"/>
      <c r="OGA28" s="101"/>
      <c r="OGB28" s="101"/>
      <c r="OGC28" s="101"/>
      <c r="OGD28" s="101"/>
      <c r="OGE28" s="101"/>
      <c r="OGF28" s="101"/>
      <c r="OGG28" s="101"/>
      <c r="OGH28" s="101"/>
      <c r="OGI28" s="101"/>
      <c r="OGJ28" s="101"/>
      <c r="OGK28" s="101"/>
      <c r="OGL28" s="101"/>
      <c r="OGM28" s="101"/>
      <c r="OGN28" s="101"/>
      <c r="OGO28" s="101"/>
      <c r="OGP28" s="101"/>
      <c r="OGQ28" s="101"/>
      <c r="OGR28" s="101"/>
      <c r="OGS28" s="101"/>
      <c r="OGT28" s="101"/>
      <c r="OGU28" s="101"/>
      <c r="OGV28" s="101"/>
      <c r="OGW28" s="101"/>
      <c r="OGX28" s="101"/>
      <c r="OGY28" s="101"/>
      <c r="OGZ28" s="101"/>
      <c r="OHA28" s="101"/>
      <c r="OHB28" s="101"/>
      <c r="OHC28" s="101"/>
      <c r="OHD28" s="101"/>
      <c r="OHE28" s="101"/>
      <c r="OHF28" s="101"/>
      <c r="OHG28" s="101"/>
      <c r="OHH28" s="101"/>
      <c r="OHI28" s="101"/>
      <c r="OHJ28" s="101"/>
      <c r="OHK28" s="101"/>
      <c r="OHL28" s="101"/>
      <c r="OHM28" s="101"/>
      <c r="OHN28" s="101"/>
      <c r="OHO28" s="101"/>
      <c r="OHP28" s="101"/>
      <c r="OHQ28" s="101"/>
      <c r="OHR28" s="101"/>
      <c r="OHS28" s="101"/>
      <c r="OHT28" s="101"/>
      <c r="OHU28" s="101"/>
      <c r="OHV28" s="101"/>
      <c r="OHW28" s="101"/>
      <c r="OHX28" s="101"/>
      <c r="OHY28" s="101"/>
      <c r="OHZ28" s="101"/>
      <c r="OIA28" s="101"/>
      <c r="OIB28" s="101"/>
      <c r="OIC28" s="101"/>
      <c r="OID28" s="101"/>
      <c r="OIE28" s="101"/>
      <c r="OIF28" s="101"/>
      <c r="OIG28" s="101"/>
      <c r="OIH28" s="101"/>
      <c r="OII28" s="101"/>
      <c r="OIJ28" s="101"/>
      <c r="OIK28" s="101"/>
      <c r="OIL28" s="101"/>
      <c r="OIM28" s="101"/>
      <c r="OIN28" s="101"/>
      <c r="OIO28" s="101"/>
      <c r="OIP28" s="101"/>
      <c r="OIQ28" s="101"/>
      <c r="OIR28" s="101"/>
      <c r="OIS28" s="101"/>
      <c r="OIT28" s="101"/>
      <c r="OIU28" s="101"/>
      <c r="OIV28" s="101"/>
      <c r="OIW28" s="101"/>
      <c r="OIX28" s="101"/>
      <c r="OIY28" s="101"/>
      <c r="OIZ28" s="101"/>
      <c r="OJA28" s="101"/>
      <c r="OJB28" s="101"/>
      <c r="OJC28" s="101"/>
      <c r="OJD28" s="101"/>
      <c r="OJE28" s="101"/>
      <c r="OJF28" s="101"/>
      <c r="OJG28" s="101"/>
      <c r="OJH28" s="101"/>
      <c r="OJI28" s="101"/>
      <c r="OJJ28" s="101"/>
      <c r="OJK28" s="101"/>
      <c r="OJL28" s="101"/>
      <c r="OJM28" s="101"/>
      <c r="OJN28" s="101"/>
      <c r="OJO28" s="101"/>
      <c r="OJP28" s="101"/>
      <c r="OJQ28" s="101"/>
      <c r="OJR28" s="101"/>
      <c r="OJS28" s="101"/>
      <c r="OJT28" s="101"/>
      <c r="OJU28" s="101"/>
      <c r="OJV28" s="101"/>
      <c r="OJW28" s="101"/>
      <c r="OJX28" s="101"/>
      <c r="OJY28" s="101"/>
      <c r="OJZ28" s="101"/>
      <c r="OKA28" s="101"/>
      <c r="OKB28" s="101"/>
      <c r="OKC28" s="101"/>
      <c r="OKD28" s="101"/>
      <c r="OKE28" s="101"/>
      <c r="OKF28" s="101"/>
      <c r="OKG28" s="101"/>
      <c r="OKH28" s="101"/>
      <c r="OKI28" s="101"/>
      <c r="OKJ28" s="101"/>
      <c r="OKK28" s="101"/>
      <c r="OKL28" s="101"/>
      <c r="OKM28" s="101"/>
      <c r="OKN28" s="101"/>
      <c r="OKO28" s="101"/>
      <c r="OKP28" s="101"/>
      <c r="OKQ28" s="101"/>
      <c r="OKR28" s="101"/>
      <c r="OKS28" s="101"/>
      <c r="OKT28" s="101"/>
      <c r="OKU28" s="101"/>
      <c r="OKV28" s="101"/>
      <c r="OKW28" s="101"/>
      <c r="OKX28" s="101"/>
      <c r="OKY28" s="101"/>
      <c r="OKZ28" s="101"/>
      <c r="OLA28" s="101"/>
      <c r="OLB28" s="101"/>
      <c r="OLC28" s="101"/>
      <c r="OLD28" s="101"/>
      <c r="OLE28" s="101"/>
      <c r="OLF28" s="101"/>
      <c r="OLG28" s="101"/>
      <c r="OLH28" s="101"/>
      <c r="OLI28" s="101"/>
      <c r="OLJ28" s="101"/>
      <c r="OLK28" s="101"/>
      <c r="OLL28" s="101"/>
      <c r="OLM28" s="101"/>
      <c r="OLN28" s="101"/>
      <c r="OLO28" s="101"/>
      <c r="OLP28" s="101"/>
      <c r="OLQ28" s="101"/>
      <c r="OLR28" s="101"/>
      <c r="OLS28" s="101"/>
      <c r="OLT28" s="101"/>
      <c r="OLU28" s="101"/>
      <c r="OLV28" s="101"/>
      <c r="OLW28" s="101"/>
      <c r="OLX28" s="101"/>
      <c r="OLY28" s="101"/>
      <c r="OLZ28" s="101"/>
      <c r="OMA28" s="101"/>
      <c r="OMB28" s="101"/>
      <c r="OMC28" s="101"/>
      <c r="OMD28" s="101"/>
      <c r="OME28" s="101"/>
      <c r="OMF28" s="101"/>
      <c r="OMG28" s="101"/>
      <c r="OMH28" s="101"/>
      <c r="OMI28" s="101"/>
      <c r="OMJ28" s="101"/>
      <c r="OMK28" s="101"/>
      <c r="OML28" s="101"/>
      <c r="OMM28" s="101"/>
      <c r="OMN28" s="101"/>
      <c r="OMO28" s="101"/>
      <c r="OMP28" s="101"/>
      <c r="OMQ28" s="101"/>
      <c r="OMR28" s="101"/>
      <c r="OMS28" s="101"/>
      <c r="OMT28" s="101"/>
      <c r="OMU28" s="101"/>
      <c r="OMV28" s="101"/>
      <c r="OMW28" s="101"/>
      <c r="OMX28" s="101"/>
      <c r="OMY28" s="101"/>
      <c r="OMZ28" s="101"/>
      <c r="ONA28" s="101"/>
      <c r="ONB28" s="101"/>
      <c r="ONC28" s="101"/>
      <c r="OND28" s="101"/>
      <c r="ONE28" s="101"/>
      <c r="ONF28" s="101"/>
      <c r="ONG28" s="101"/>
      <c r="ONH28" s="101"/>
      <c r="ONI28" s="101"/>
      <c r="ONJ28" s="101"/>
      <c r="ONK28" s="101"/>
      <c r="ONL28" s="101"/>
      <c r="ONM28" s="101"/>
      <c r="ONN28" s="101"/>
      <c r="ONO28" s="101"/>
      <c r="ONP28" s="101"/>
      <c r="ONQ28" s="101"/>
      <c r="ONR28" s="101"/>
      <c r="ONS28" s="101"/>
      <c r="ONT28" s="101"/>
      <c r="ONU28" s="101"/>
      <c r="ONV28" s="101"/>
      <c r="ONW28" s="101"/>
      <c r="ONX28" s="101"/>
      <c r="ONY28" s="101"/>
      <c r="ONZ28" s="101"/>
      <c r="OOA28" s="101"/>
      <c r="OOB28" s="101"/>
      <c r="OOC28" s="101"/>
      <c r="OOD28" s="101"/>
      <c r="OOE28" s="101"/>
      <c r="OOF28" s="101"/>
      <c r="OOG28" s="101"/>
      <c r="OOH28" s="101"/>
      <c r="OOI28" s="101"/>
      <c r="OOJ28" s="101"/>
      <c r="OOK28" s="101"/>
      <c r="OOL28" s="101"/>
      <c r="OOM28" s="101"/>
      <c r="OON28" s="101"/>
      <c r="OOO28" s="101"/>
      <c r="OOP28" s="101"/>
      <c r="OOQ28" s="101"/>
      <c r="OOR28" s="101"/>
      <c r="OOS28" s="101"/>
      <c r="OOT28" s="101"/>
      <c r="OOU28" s="101"/>
      <c r="OOV28" s="101"/>
      <c r="OOW28" s="101"/>
      <c r="OOX28" s="101"/>
      <c r="OOY28" s="101"/>
      <c r="OOZ28" s="101"/>
      <c r="OPA28" s="101"/>
      <c r="OPB28" s="101"/>
      <c r="OPC28" s="101"/>
      <c r="OPD28" s="101"/>
      <c r="OPE28" s="101"/>
      <c r="OPF28" s="101"/>
      <c r="OPG28" s="101"/>
      <c r="OPH28" s="101"/>
      <c r="OPI28" s="101"/>
      <c r="OPJ28" s="101"/>
      <c r="OPK28" s="101"/>
      <c r="OPL28" s="101"/>
      <c r="OPM28" s="101"/>
      <c r="OPN28" s="101"/>
      <c r="OPO28" s="101"/>
      <c r="OPP28" s="101"/>
      <c r="OPQ28" s="101"/>
      <c r="OPR28" s="101"/>
      <c r="OPS28" s="101"/>
      <c r="OPT28" s="101"/>
      <c r="OPU28" s="101"/>
      <c r="OPV28" s="101"/>
      <c r="OPW28" s="101"/>
      <c r="OPX28" s="101"/>
      <c r="OPY28" s="101"/>
      <c r="OPZ28" s="101"/>
      <c r="OQA28" s="101"/>
      <c r="OQB28" s="101"/>
      <c r="OQC28" s="101"/>
      <c r="OQD28" s="101"/>
      <c r="OQE28" s="101"/>
      <c r="OQF28" s="101"/>
      <c r="OQG28" s="101"/>
      <c r="OQH28" s="101"/>
      <c r="OQI28" s="101"/>
      <c r="OQJ28" s="101"/>
      <c r="OQK28" s="101"/>
      <c r="OQL28" s="101"/>
      <c r="OQM28" s="101"/>
      <c r="OQN28" s="101"/>
      <c r="OQO28" s="101"/>
      <c r="OQP28" s="101"/>
      <c r="OQQ28" s="101"/>
      <c r="OQR28" s="101"/>
      <c r="OQS28" s="101"/>
      <c r="OQT28" s="101"/>
      <c r="OQU28" s="101"/>
      <c r="OQV28" s="101"/>
      <c r="OQW28" s="101"/>
      <c r="OQX28" s="101"/>
      <c r="OQY28" s="101"/>
      <c r="OQZ28" s="101"/>
      <c r="ORA28" s="101"/>
      <c r="ORB28" s="101"/>
      <c r="ORC28" s="101"/>
      <c r="ORD28" s="101"/>
      <c r="ORE28" s="101"/>
      <c r="ORF28" s="101"/>
      <c r="ORG28" s="101"/>
      <c r="ORH28" s="101"/>
      <c r="ORI28" s="101"/>
      <c r="ORJ28" s="101"/>
      <c r="ORK28" s="101"/>
      <c r="ORL28" s="101"/>
      <c r="ORM28" s="101"/>
      <c r="ORN28" s="101"/>
      <c r="ORO28" s="101"/>
      <c r="ORP28" s="101"/>
      <c r="ORQ28" s="101"/>
      <c r="ORR28" s="101"/>
      <c r="ORS28" s="101"/>
      <c r="ORT28" s="101"/>
      <c r="ORU28" s="101"/>
      <c r="ORV28" s="101"/>
      <c r="ORW28" s="101"/>
      <c r="ORX28" s="101"/>
      <c r="ORY28" s="101"/>
      <c r="ORZ28" s="101"/>
      <c r="OSA28" s="101"/>
      <c r="OSB28" s="101"/>
      <c r="OSC28" s="101"/>
      <c r="OSD28" s="101"/>
      <c r="OSE28" s="101"/>
      <c r="OSF28" s="101"/>
      <c r="OSG28" s="101"/>
      <c r="OSH28" s="101"/>
      <c r="OSI28" s="101"/>
      <c r="OSJ28" s="101"/>
      <c r="OSK28" s="101"/>
      <c r="OSL28" s="101"/>
      <c r="OSM28" s="101"/>
      <c r="OSN28" s="101"/>
      <c r="OSO28" s="101"/>
      <c r="OSP28" s="101"/>
      <c r="OSQ28" s="101"/>
      <c r="OSR28" s="101"/>
      <c r="OSS28" s="101"/>
      <c r="OST28" s="101"/>
      <c r="OSU28" s="101"/>
      <c r="OSV28" s="101"/>
      <c r="OSW28" s="101"/>
      <c r="OSX28" s="101"/>
      <c r="OSY28" s="101"/>
      <c r="OSZ28" s="101"/>
      <c r="OTA28" s="101"/>
      <c r="OTB28" s="101"/>
      <c r="OTC28" s="101"/>
      <c r="OTD28" s="101"/>
      <c r="OTE28" s="101"/>
      <c r="OTF28" s="101"/>
      <c r="OTG28" s="101"/>
      <c r="OTH28" s="101"/>
      <c r="OTI28" s="101"/>
      <c r="OTJ28" s="101"/>
      <c r="OTK28" s="101"/>
      <c r="OTL28" s="101"/>
      <c r="OTM28" s="101"/>
      <c r="OTN28" s="101"/>
      <c r="OTO28" s="101"/>
      <c r="OTP28" s="101"/>
      <c r="OTQ28" s="101"/>
      <c r="OTR28" s="101"/>
      <c r="OTS28" s="101"/>
      <c r="OTT28" s="101"/>
      <c r="OTU28" s="101"/>
      <c r="OTV28" s="101"/>
      <c r="OTW28" s="101"/>
      <c r="OTX28" s="101"/>
      <c r="OTY28" s="101"/>
      <c r="OTZ28" s="101"/>
      <c r="OUA28" s="101"/>
      <c r="OUB28" s="101"/>
      <c r="OUC28" s="101"/>
      <c r="OUD28" s="101"/>
      <c r="OUE28" s="101"/>
      <c r="OUF28" s="101"/>
      <c r="OUG28" s="101"/>
      <c r="OUH28" s="101"/>
      <c r="OUI28" s="101"/>
      <c r="OUJ28" s="101"/>
      <c r="OUK28" s="101"/>
      <c r="OUL28" s="101"/>
      <c r="OUM28" s="101"/>
      <c r="OUN28" s="101"/>
      <c r="OUO28" s="101"/>
      <c r="OUP28" s="101"/>
      <c r="OUQ28" s="101"/>
      <c r="OUR28" s="101"/>
      <c r="OUS28" s="101"/>
      <c r="OUT28" s="101"/>
      <c r="OUU28" s="101"/>
      <c r="OUV28" s="101"/>
      <c r="OUW28" s="101"/>
      <c r="OUX28" s="101"/>
      <c r="OUY28" s="101"/>
      <c r="OUZ28" s="101"/>
      <c r="OVA28" s="101"/>
      <c r="OVB28" s="101"/>
      <c r="OVC28" s="101"/>
      <c r="OVD28" s="101"/>
      <c r="OVE28" s="101"/>
      <c r="OVF28" s="101"/>
      <c r="OVG28" s="101"/>
      <c r="OVH28" s="101"/>
      <c r="OVI28" s="101"/>
      <c r="OVJ28" s="101"/>
      <c r="OVK28" s="101"/>
      <c r="OVL28" s="101"/>
      <c r="OVM28" s="101"/>
      <c r="OVN28" s="101"/>
      <c r="OVO28" s="101"/>
      <c r="OVP28" s="101"/>
      <c r="OVQ28" s="101"/>
      <c r="OVR28" s="101"/>
      <c r="OVS28" s="101"/>
      <c r="OVT28" s="101"/>
      <c r="OVU28" s="101"/>
      <c r="OVV28" s="101"/>
      <c r="OVW28" s="101"/>
      <c r="OVX28" s="101"/>
      <c r="OVY28" s="101"/>
      <c r="OVZ28" s="101"/>
      <c r="OWA28" s="101"/>
      <c r="OWB28" s="101"/>
      <c r="OWC28" s="101"/>
      <c r="OWD28" s="101"/>
      <c r="OWE28" s="101"/>
      <c r="OWF28" s="101"/>
      <c r="OWG28" s="101"/>
      <c r="OWH28" s="101"/>
      <c r="OWI28" s="101"/>
      <c r="OWJ28" s="101"/>
      <c r="OWK28" s="101"/>
      <c r="OWL28" s="101"/>
      <c r="OWM28" s="101"/>
      <c r="OWN28" s="101"/>
      <c r="OWO28" s="101"/>
      <c r="OWP28" s="101"/>
      <c r="OWQ28" s="101"/>
      <c r="OWR28" s="101"/>
      <c r="OWS28" s="101"/>
      <c r="OWT28" s="101"/>
      <c r="OWU28" s="101"/>
      <c r="OWV28" s="101"/>
      <c r="OWW28" s="101"/>
      <c r="OWX28" s="101"/>
      <c r="OWY28" s="101"/>
      <c r="OWZ28" s="101"/>
      <c r="OXA28" s="101"/>
      <c r="OXB28" s="101"/>
      <c r="OXC28" s="101"/>
      <c r="OXD28" s="101"/>
      <c r="OXE28" s="101"/>
      <c r="OXF28" s="101"/>
      <c r="OXG28" s="101"/>
      <c r="OXH28" s="101"/>
      <c r="OXI28" s="101"/>
      <c r="OXJ28" s="101"/>
      <c r="OXK28" s="101"/>
      <c r="OXL28" s="101"/>
      <c r="OXM28" s="101"/>
      <c r="OXN28" s="101"/>
      <c r="OXO28" s="101"/>
      <c r="OXP28" s="101"/>
      <c r="OXQ28" s="101"/>
      <c r="OXR28" s="101"/>
      <c r="OXS28" s="101"/>
      <c r="OXT28" s="101"/>
      <c r="OXU28" s="101"/>
      <c r="OXV28" s="101"/>
      <c r="OXW28" s="101"/>
      <c r="OXX28" s="101"/>
      <c r="OXY28" s="101"/>
      <c r="OXZ28" s="101"/>
      <c r="OYA28" s="101"/>
      <c r="OYB28" s="101"/>
      <c r="OYC28" s="101"/>
      <c r="OYD28" s="101"/>
      <c r="OYE28" s="101"/>
      <c r="OYF28" s="101"/>
      <c r="OYG28" s="101"/>
      <c r="OYH28" s="101"/>
      <c r="OYI28" s="101"/>
      <c r="OYJ28" s="101"/>
      <c r="OYK28" s="101"/>
      <c r="OYL28" s="101"/>
      <c r="OYM28" s="101"/>
      <c r="OYN28" s="101"/>
      <c r="OYO28" s="101"/>
      <c r="OYP28" s="101"/>
      <c r="OYQ28" s="101"/>
      <c r="OYR28" s="101"/>
      <c r="OYS28" s="101"/>
      <c r="OYT28" s="101"/>
      <c r="OYU28" s="101"/>
      <c r="OYV28" s="101"/>
      <c r="OYW28" s="101"/>
      <c r="OYX28" s="101"/>
      <c r="OYY28" s="101"/>
      <c r="OYZ28" s="101"/>
      <c r="OZA28" s="101"/>
      <c r="OZB28" s="101"/>
      <c r="OZC28" s="101"/>
      <c r="OZD28" s="101"/>
      <c r="OZE28" s="101"/>
      <c r="OZF28" s="101"/>
      <c r="OZG28" s="101"/>
      <c r="OZH28" s="101"/>
      <c r="OZI28" s="101"/>
      <c r="OZJ28" s="101"/>
      <c r="OZK28" s="101"/>
      <c r="OZL28" s="101"/>
      <c r="OZM28" s="101"/>
      <c r="OZN28" s="101"/>
      <c r="OZO28" s="101"/>
      <c r="OZP28" s="101"/>
      <c r="OZQ28" s="101"/>
      <c r="OZR28" s="101"/>
      <c r="OZS28" s="101"/>
      <c r="OZT28" s="101"/>
      <c r="OZU28" s="101"/>
      <c r="OZV28" s="101"/>
      <c r="OZW28" s="101"/>
      <c r="OZX28" s="101"/>
      <c r="OZY28" s="101"/>
      <c r="OZZ28" s="101"/>
      <c r="PAA28" s="101"/>
      <c r="PAB28" s="101"/>
      <c r="PAC28" s="101"/>
      <c r="PAD28" s="101"/>
      <c r="PAE28" s="101"/>
      <c r="PAF28" s="101"/>
      <c r="PAG28" s="101"/>
      <c r="PAH28" s="101"/>
      <c r="PAI28" s="101"/>
      <c r="PAJ28" s="101"/>
      <c r="PAK28" s="101"/>
      <c r="PAL28" s="101"/>
      <c r="PAM28" s="101"/>
      <c r="PAN28" s="101"/>
      <c r="PAO28" s="101"/>
      <c r="PAP28" s="101"/>
      <c r="PAQ28" s="101"/>
      <c r="PAR28" s="101"/>
      <c r="PAS28" s="101"/>
      <c r="PAT28" s="101"/>
      <c r="PAU28" s="101"/>
      <c r="PAV28" s="101"/>
      <c r="PAW28" s="101"/>
      <c r="PAX28" s="101"/>
      <c r="PAY28" s="101"/>
      <c r="PAZ28" s="101"/>
      <c r="PBA28" s="101"/>
      <c r="PBB28" s="101"/>
      <c r="PBC28" s="101"/>
      <c r="PBD28" s="101"/>
      <c r="PBE28" s="101"/>
      <c r="PBF28" s="101"/>
      <c r="PBG28" s="101"/>
      <c r="PBH28" s="101"/>
      <c r="PBI28" s="101"/>
      <c r="PBJ28" s="101"/>
      <c r="PBK28" s="101"/>
      <c r="PBL28" s="101"/>
      <c r="PBM28" s="101"/>
      <c r="PBN28" s="101"/>
      <c r="PBO28" s="101"/>
      <c r="PBP28" s="101"/>
      <c r="PBQ28" s="101"/>
      <c r="PBR28" s="101"/>
      <c r="PBS28" s="101"/>
      <c r="PBT28" s="101"/>
      <c r="PBU28" s="101"/>
      <c r="PBV28" s="101"/>
      <c r="PBW28" s="101"/>
      <c r="PBX28" s="101"/>
      <c r="PBY28" s="101"/>
      <c r="PBZ28" s="101"/>
      <c r="PCA28" s="101"/>
      <c r="PCB28" s="101"/>
      <c r="PCC28" s="101"/>
      <c r="PCD28" s="101"/>
      <c r="PCE28" s="101"/>
      <c r="PCF28" s="101"/>
      <c r="PCG28" s="101"/>
      <c r="PCH28" s="101"/>
      <c r="PCI28" s="101"/>
      <c r="PCJ28" s="101"/>
      <c r="PCK28" s="101"/>
      <c r="PCL28" s="101"/>
      <c r="PCM28" s="101"/>
      <c r="PCN28" s="101"/>
      <c r="PCO28" s="101"/>
      <c r="PCP28" s="101"/>
      <c r="PCQ28" s="101"/>
      <c r="PCR28" s="101"/>
      <c r="PCS28" s="101"/>
      <c r="PCT28" s="101"/>
      <c r="PCU28" s="101"/>
      <c r="PCV28" s="101"/>
      <c r="PCW28" s="101"/>
      <c r="PCX28" s="101"/>
      <c r="PCY28" s="101"/>
      <c r="PCZ28" s="101"/>
      <c r="PDA28" s="101"/>
      <c r="PDB28" s="101"/>
      <c r="PDC28" s="101"/>
      <c r="PDD28" s="101"/>
      <c r="PDE28" s="101"/>
      <c r="PDF28" s="101"/>
      <c r="PDG28" s="101"/>
      <c r="PDH28" s="101"/>
      <c r="PDI28" s="101"/>
      <c r="PDJ28" s="101"/>
      <c r="PDK28" s="101"/>
      <c r="PDL28" s="101"/>
      <c r="PDM28" s="101"/>
      <c r="PDN28" s="101"/>
      <c r="PDO28" s="101"/>
      <c r="PDP28" s="101"/>
      <c r="PDQ28" s="101"/>
      <c r="PDR28" s="101"/>
      <c r="PDS28" s="101"/>
      <c r="PDT28" s="101"/>
      <c r="PDU28" s="101"/>
      <c r="PDV28" s="101"/>
      <c r="PDW28" s="101"/>
      <c r="PDX28" s="101"/>
      <c r="PDY28" s="101"/>
      <c r="PDZ28" s="101"/>
      <c r="PEA28" s="101"/>
      <c r="PEB28" s="101"/>
      <c r="PEC28" s="101"/>
      <c r="PED28" s="101"/>
      <c r="PEE28" s="101"/>
      <c r="PEF28" s="101"/>
      <c r="PEG28" s="101"/>
      <c r="PEH28" s="101"/>
      <c r="PEI28" s="101"/>
      <c r="PEJ28" s="101"/>
      <c r="PEK28" s="101"/>
      <c r="PEL28" s="101"/>
      <c r="PEM28" s="101"/>
      <c r="PEN28" s="101"/>
      <c r="PEO28" s="101"/>
      <c r="PEP28" s="101"/>
      <c r="PEQ28" s="101"/>
      <c r="PER28" s="101"/>
      <c r="PES28" s="101"/>
      <c r="PET28" s="101"/>
      <c r="PEU28" s="101"/>
      <c r="PEV28" s="101"/>
      <c r="PEW28" s="101"/>
      <c r="PEX28" s="101"/>
      <c r="PEY28" s="101"/>
      <c r="PEZ28" s="101"/>
      <c r="PFA28" s="101"/>
      <c r="PFB28" s="101"/>
      <c r="PFC28" s="101"/>
      <c r="PFD28" s="101"/>
      <c r="PFE28" s="101"/>
      <c r="PFF28" s="101"/>
      <c r="PFG28" s="101"/>
      <c r="PFH28" s="101"/>
      <c r="PFI28" s="101"/>
      <c r="PFJ28" s="101"/>
      <c r="PFK28" s="101"/>
      <c r="PFL28" s="101"/>
      <c r="PFM28" s="101"/>
      <c r="PFN28" s="101"/>
      <c r="PFO28" s="101"/>
      <c r="PFP28" s="101"/>
      <c r="PFQ28" s="101"/>
      <c r="PFR28" s="101"/>
      <c r="PFS28" s="101"/>
      <c r="PFT28" s="101"/>
      <c r="PFU28" s="101"/>
      <c r="PFV28" s="101"/>
      <c r="PFW28" s="101"/>
      <c r="PFX28" s="101"/>
      <c r="PFY28" s="101"/>
      <c r="PFZ28" s="101"/>
      <c r="PGA28" s="101"/>
      <c r="PGB28" s="101"/>
      <c r="PGC28" s="101"/>
      <c r="PGD28" s="101"/>
      <c r="PGE28" s="101"/>
      <c r="PGF28" s="101"/>
      <c r="PGG28" s="101"/>
      <c r="PGH28" s="101"/>
      <c r="PGI28" s="101"/>
      <c r="PGJ28" s="101"/>
      <c r="PGK28" s="101"/>
      <c r="PGL28" s="101"/>
      <c r="PGM28" s="101"/>
      <c r="PGN28" s="101"/>
      <c r="PGO28" s="101"/>
      <c r="PGP28" s="101"/>
      <c r="PGQ28" s="101"/>
      <c r="PGR28" s="101"/>
      <c r="PGS28" s="101"/>
      <c r="PGT28" s="101"/>
      <c r="PGU28" s="101"/>
      <c r="PGV28" s="101"/>
      <c r="PGW28" s="101"/>
      <c r="PGX28" s="101"/>
      <c r="PGY28" s="101"/>
      <c r="PGZ28" s="101"/>
      <c r="PHA28" s="101"/>
      <c r="PHB28" s="101"/>
      <c r="PHC28" s="101"/>
      <c r="PHD28" s="101"/>
      <c r="PHE28" s="101"/>
      <c r="PHF28" s="101"/>
      <c r="PHG28" s="101"/>
      <c r="PHH28" s="101"/>
      <c r="PHI28" s="101"/>
      <c r="PHJ28" s="101"/>
      <c r="PHK28" s="101"/>
      <c r="PHL28" s="101"/>
      <c r="PHM28" s="101"/>
      <c r="PHN28" s="101"/>
      <c r="PHO28" s="101"/>
      <c r="PHP28" s="101"/>
      <c r="PHQ28" s="101"/>
      <c r="PHR28" s="101"/>
      <c r="PHS28" s="101"/>
      <c r="PHT28" s="101"/>
      <c r="PHU28" s="101"/>
      <c r="PHV28" s="101"/>
      <c r="PHW28" s="101"/>
      <c r="PHX28" s="101"/>
      <c r="PHY28" s="101"/>
      <c r="PHZ28" s="101"/>
      <c r="PIA28" s="101"/>
      <c r="PIB28" s="101"/>
      <c r="PIC28" s="101"/>
      <c r="PID28" s="101"/>
      <c r="PIE28" s="101"/>
      <c r="PIF28" s="101"/>
      <c r="PIG28" s="101"/>
      <c r="PIH28" s="101"/>
      <c r="PII28" s="101"/>
      <c r="PIJ28" s="101"/>
      <c r="PIK28" s="101"/>
      <c r="PIL28" s="101"/>
      <c r="PIM28" s="101"/>
      <c r="PIN28" s="101"/>
      <c r="PIO28" s="101"/>
      <c r="PIP28" s="101"/>
      <c r="PIQ28" s="101"/>
      <c r="PIR28" s="101"/>
      <c r="PIS28" s="101"/>
      <c r="PIT28" s="101"/>
      <c r="PIU28" s="101"/>
      <c r="PIV28" s="101"/>
      <c r="PIW28" s="101"/>
      <c r="PIX28" s="101"/>
      <c r="PIY28" s="101"/>
      <c r="PIZ28" s="101"/>
      <c r="PJA28" s="101"/>
      <c r="PJB28" s="101"/>
      <c r="PJC28" s="101"/>
      <c r="PJD28" s="101"/>
      <c r="PJE28" s="101"/>
      <c r="PJF28" s="101"/>
      <c r="PJG28" s="101"/>
      <c r="PJH28" s="101"/>
      <c r="PJI28" s="101"/>
      <c r="PJJ28" s="101"/>
      <c r="PJK28" s="101"/>
      <c r="PJL28" s="101"/>
      <c r="PJM28" s="101"/>
      <c r="PJN28" s="101"/>
      <c r="PJO28" s="101"/>
      <c r="PJP28" s="101"/>
      <c r="PJQ28" s="101"/>
      <c r="PJR28" s="101"/>
      <c r="PJS28" s="101"/>
      <c r="PJT28" s="101"/>
      <c r="PJU28" s="101"/>
      <c r="PJV28" s="101"/>
      <c r="PJW28" s="101"/>
      <c r="PJX28" s="101"/>
      <c r="PJY28" s="101"/>
      <c r="PJZ28" s="101"/>
      <c r="PKA28" s="101"/>
      <c r="PKB28" s="101"/>
      <c r="PKC28" s="101"/>
      <c r="PKD28" s="101"/>
      <c r="PKE28" s="101"/>
      <c r="PKF28" s="101"/>
      <c r="PKG28" s="101"/>
      <c r="PKH28" s="101"/>
      <c r="PKI28" s="101"/>
      <c r="PKJ28" s="101"/>
      <c r="PKK28" s="101"/>
      <c r="PKL28" s="101"/>
      <c r="PKM28" s="101"/>
      <c r="PKN28" s="101"/>
      <c r="PKO28" s="101"/>
      <c r="PKP28" s="101"/>
      <c r="PKQ28" s="101"/>
      <c r="PKR28" s="101"/>
      <c r="PKS28" s="101"/>
      <c r="PKT28" s="101"/>
      <c r="PKU28" s="101"/>
      <c r="PKV28" s="101"/>
      <c r="PKW28" s="101"/>
      <c r="PKX28" s="101"/>
      <c r="PKY28" s="101"/>
      <c r="PKZ28" s="101"/>
      <c r="PLA28" s="101"/>
      <c r="PLB28" s="101"/>
      <c r="PLC28" s="101"/>
      <c r="PLD28" s="101"/>
      <c r="PLE28" s="101"/>
      <c r="PLF28" s="101"/>
      <c r="PLG28" s="101"/>
      <c r="PLH28" s="101"/>
      <c r="PLI28" s="101"/>
      <c r="PLJ28" s="101"/>
      <c r="PLK28" s="101"/>
      <c r="PLL28" s="101"/>
      <c r="PLM28" s="101"/>
      <c r="PLN28" s="101"/>
      <c r="PLO28" s="101"/>
      <c r="PLP28" s="101"/>
      <c r="PLQ28" s="101"/>
      <c r="PLR28" s="101"/>
      <c r="PLS28" s="101"/>
      <c r="PLT28" s="101"/>
      <c r="PLU28" s="101"/>
      <c r="PLV28" s="101"/>
      <c r="PLW28" s="101"/>
      <c r="PLX28" s="101"/>
      <c r="PLY28" s="101"/>
      <c r="PLZ28" s="101"/>
      <c r="PMA28" s="101"/>
      <c r="PMB28" s="101"/>
      <c r="PMC28" s="101"/>
      <c r="PMD28" s="101"/>
      <c r="PME28" s="101"/>
      <c r="PMF28" s="101"/>
      <c r="PMG28" s="101"/>
      <c r="PMH28" s="101"/>
      <c r="PMI28" s="101"/>
      <c r="PMJ28" s="101"/>
      <c r="PMK28" s="101"/>
      <c r="PML28" s="101"/>
      <c r="PMM28" s="101"/>
      <c r="PMN28" s="101"/>
      <c r="PMO28" s="101"/>
      <c r="PMP28" s="101"/>
      <c r="PMQ28" s="101"/>
      <c r="PMR28" s="101"/>
      <c r="PMS28" s="101"/>
      <c r="PMT28" s="101"/>
      <c r="PMU28" s="101"/>
      <c r="PMV28" s="101"/>
      <c r="PMW28" s="101"/>
      <c r="PMX28" s="101"/>
      <c r="PMY28" s="101"/>
      <c r="PMZ28" s="101"/>
      <c r="PNA28" s="101"/>
      <c r="PNB28" s="101"/>
      <c r="PNC28" s="101"/>
      <c r="PND28" s="101"/>
      <c r="PNE28" s="101"/>
      <c r="PNF28" s="101"/>
      <c r="PNG28" s="101"/>
      <c r="PNH28" s="101"/>
      <c r="PNI28" s="101"/>
      <c r="PNJ28" s="101"/>
      <c r="PNK28" s="101"/>
      <c r="PNL28" s="101"/>
      <c r="PNM28" s="101"/>
      <c r="PNN28" s="101"/>
      <c r="PNO28" s="101"/>
      <c r="PNP28" s="101"/>
      <c r="PNQ28" s="101"/>
      <c r="PNR28" s="101"/>
      <c r="PNS28" s="101"/>
      <c r="PNT28" s="101"/>
      <c r="PNU28" s="101"/>
      <c r="PNV28" s="101"/>
      <c r="PNW28" s="101"/>
      <c r="PNX28" s="101"/>
      <c r="PNY28" s="101"/>
      <c r="PNZ28" s="101"/>
      <c r="POA28" s="101"/>
      <c r="POB28" s="101"/>
      <c r="POC28" s="101"/>
      <c r="POD28" s="101"/>
      <c r="POE28" s="101"/>
      <c r="POF28" s="101"/>
      <c r="POG28" s="101"/>
      <c r="POH28" s="101"/>
      <c r="POI28" s="101"/>
      <c r="POJ28" s="101"/>
      <c r="POK28" s="101"/>
      <c r="POL28" s="101"/>
      <c r="POM28" s="101"/>
      <c r="PON28" s="101"/>
      <c r="POO28" s="101"/>
      <c r="POP28" s="101"/>
      <c r="POQ28" s="101"/>
      <c r="POR28" s="101"/>
      <c r="POS28" s="101"/>
      <c r="POT28" s="101"/>
      <c r="POU28" s="101"/>
      <c r="POV28" s="101"/>
      <c r="POW28" s="101"/>
      <c r="POX28" s="101"/>
      <c r="POY28" s="101"/>
      <c r="POZ28" s="101"/>
      <c r="PPA28" s="101"/>
      <c r="PPB28" s="101"/>
      <c r="PPC28" s="101"/>
      <c r="PPD28" s="101"/>
      <c r="PPE28" s="101"/>
      <c r="PPF28" s="101"/>
      <c r="PPG28" s="101"/>
      <c r="PPH28" s="101"/>
      <c r="PPI28" s="101"/>
      <c r="PPJ28" s="101"/>
      <c r="PPK28" s="101"/>
      <c r="PPL28" s="101"/>
      <c r="PPM28" s="101"/>
      <c r="PPN28" s="101"/>
      <c r="PPO28" s="101"/>
      <c r="PPP28" s="101"/>
      <c r="PPQ28" s="101"/>
      <c r="PPR28" s="101"/>
      <c r="PPS28" s="101"/>
      <c r="PPT28" s="101"/>
      <c r="PPU28" s="101"/>
      <c r="PPV28" s="101"/>
      <c r="PPW28" s="101"/>
      <c r="PPX28" s="101"/>
      <c r="PPY28" s="101"/>
      <c r="PPZ28" s="101"/>
      <c r="PQA28" s="101"/>
      <c r="PQB28" s="101"/>
      <c r="PQC28" s="101"/>
      <c r="PQD28" s="101"/>
      <c r="PQE28" s="101"/>
      <c r="PQF28" s="101"/>
      <c r="PQG28" s="101"/>
      <c r="PQH28" s="101"/>
      <c r="PQI28" s="101"/>
      <c r="PQJ28" s="101"/>
      <c r="PQK28" s="101"/>
      <c r="PQL28" s="101"/>
      <c r="PQM28" s="101"/>
      <c r="PQN28" s="101"/>
      <c r="PQO28" s="101"/>
      <c r="PQP28" s="101"/>
      <c r="PQQ28" s="101"/>
      <c r="PQR28" s="101"/>
      <c r="PQS28" s="101"/>
      <c r="PQT28" s="101"/>
      <c r="PQU28" s="101"/>
      <c r="PQV28" s="101"/>
      <c r="PQW28" s="101"/>
      <c r="PQX28" s="101"/>
      <c r="PQY28" s="101"/>
      <c r="PQZ28" s="101"/>
      <c r="PRA28" s="101"/>
      <c r="PRB28" s="101"/>
      <c r="PRC28" s="101"/>
      <c r="PRD28" s="101"/>
      <c r="PRE28" s="101"/>
      <c r="PRF28" s="101"/>
      <c r="PRG28" s="101"/>
      <c r="PRH28" s="101"/>
      <c r="PRI28" s="101"/>
      <c r="PRJ28" s="101"/>
      <c r="PRK28" s="101"/>
      <c r="PRL28" s="101"/>
      <c r="PRM28" s="101"/>
      <c r="PRN28" s="101"/>
      <c r="PRO28" s="101"/>
      <c r="PRP28" s="101"/>
      <c r="PRQ28" s="101"/>
      <c r="PRR28" s="101"/>
      <c r="PRS28" s="101"/>
      <c r="PRT28" s="101"/>
      <c r="PRU28" s="101"/>
      <c r="PRV28" s="101"/>
      <c r="PRW28" s="101"/>
      <c r="PRX28" s="101"/>
      <c r="PRY28" s="101"/>
      <c r="PRZ28" s="101"/>
      <c r="PSA28" s="101"/>
      <c r="PSB28" s="101"/>
      <c r="PSC28" s="101"/>
      <c r="PSD28" s="101"/>
      <c r="PSE28" s="101"/>
      <c r="PSF28" s="101"/>
      <c r="PSG28" s="101"/>
      <c r="PSH28" s="101"/>
      <c r="PSI28" s="101"/>
      <c r="PSJ28" s="101"/>
      <c r="PSK28" s="101"/>
      <c r="PSL28" s="101"/>
      <c r="PSM28" s="101"/>
      <c r="PSN28" s="101"/>
      <c r="PSO28" s="101"/>
      <c r="PSP28" s="101"/>
      <c r="PSQ28" s="101"/>
      <c r="PSR28" s="101"/>
      <c r="PSS28" s="101"/>
      <c r="PST28" s="101"/>
      <c r="PSU28" s="101"/>
      <c r="PSV28" s="101"/>
      <c r="PSW28" s="101"/>
      <c r="PSX28" s="101"/>
      <c r="PSY28" s="101"/>
      <c r="PSZ28" s="101"/>
      <c r="PTA28" s="101"/>
      <c r="PTB28" s="101"/>
      <c r="PTC28" s="101"/>
      <c r="PTD28" s="101"/>
      <c r="PTE28" s="101"/>
      <c r="PTF28" s="101"/>
      <c r="PTG28" s="101"/>
      <c r="PTH28" s="101"/>
      <c r="PTI28" s="101"/>
      <c r="PTJ28" s="101"/>
      <c r="PTK28" s="101"/>
      <c r="PTL28" s="101"/>
      <c r="PTM28" s="101"/>
      <c r="PTN28" s="101"/>
      <c r="PTO28" s="101"/>
      <c r="PTP28" s="101"/>
      <c r="PTQ28" s="101"/>
      <c r="PTR28" s="101"/>
      <c r="PTS28" s="101"/>
      <c r="PTT28" s="101"/>
      <c r="PTU28" s="101"/>
      <c r="PTV28" s="101"/>
      <c r="PTW28" s="101"/>
      <c r="PTX28" s="101"/>
      <c r="PTY28" s="101"/>
      <c r="PTZ28" s="101"/>
      <c r="PUA28" s="101"/>
      <c r="PUB28" s="101"/>
      <c r="PUC28" s="101"/>
      <c r="PUD28" s="101"/>
      <c r="PUE28" s="101"/>
      <c r="PUF28" s="101"/>
      <c r="PUG28" s="101"/>
      <c r="PUH28" s="101"/>
      <c r="PUI28" s="101"/>
      <c r="PUJ28" s="101"/>
      <c r="PUK28" s="101"/>
      <c r="PUL28" s="101"/>
      <c r="PUM28" s="101"/>
      <c r="PUN28" s="101"/>
      <c r="PUO28" s="101"/>
      <c r="PUP28" s="101"/>
      <c r="PUQ28" s="101"/>
      <c r="PUR28" s="101"/>
      <c r="PUS28" s="101"/>
      <c r="PUT28" s="101"/>
      <c r="PUU28" s="101"/>
      <c r="PUV28" s="101"/>
      <c r="PUW28" s="101"/>
      <c r="PUX28" s="101"/>
      <c r="PUY28" s="101"/>
      <c r="PUZ28" s="101"/>
      <c r="PVA28" s="101"/>
      <c r="PVB28" s="101"/>
      <c r="PVC28" s="101"/>
      <c r="PVD28" s="101"/>
      <c r="PVE28" s="101"/>
      <c r="PVF28" s="101"/>
      <c r="PVG28" s="101"/>
      <c r="PVH28" s="101"/>
      <c r="PVI28" s="101"/>
      <c r="PVJ28" s="101"/>
      <c r="PVK28" s="101"/>
      <c r="PVL28" s="101"/>
      <c r="PVM28" s="101"/>
      <c r="PVN28" s="101"/>
      <c r="PVO28" s="101"/>
      <c r="PVP28" s="101"/>
      <c r="PVQ28" s="101"/>
      <c r="PVR28" s="101"/>
      <c r="PVS28" s="101"/>
      <c r="PVT28" s="101"/>
      <c r="PVU28" s="101"/>
      <c r="PVV28" s="101"/>
      <c r="PVW28" s="101"/>
      <c r="PVX28" s="101"/>
      <c r="PVY28" s="101"/>
      <c r="PVZ28" s="101"/>
      <c r="PWA28" s="101"/>
      <c r="PWB28" s="101"/>
      <c r="PWC28" s="101"/>
      <c r="PWD28" s="101"/>
      <c r="PWE28" s="101"/>
      <c r="PWF28" s="101"/>
      <c r="PWG28" s="101"/>
      <c r="PWH28" s="101"/>
      <c r="PWI28" s="101"/>
      <c r="PWJ28" s="101"/>
      <c r="PWK28" s="101"/>
      <c r="PWL28" s="101"/>
      <c r="PWM28" s="101"/>
      <c r="PWN28" s="101"/>
      <c r="PWO28" s="101"/>
      <c r="PWP28" s="101"/>
      <c r="PWQ28" s="101"/>
      <c r="PWR28" s="101"/>
      <c r="PWS28" s="101"/>
      <c r="PWT28" s="101"/>
      <c r="PWU28" s="101"/>
      <c r="PWV28" s="101"/>
      <c r="PWW28" s="101"/>
      <c r="PWX28" s="101"/>
      <c r="PWY28" s="101"/>
      <c r="PWZ28" s="101"/>
      <c r="PXA28" s="101"/>
      <c r="PXB28" s="101"/>
      <c r="PXC28" s="101"/>
      <c r="PXD28" s="101"/>
      <c r="PXE28" s="101"/>
      <c r="PXF28" s="101"/>
      <c r="PXG28" s="101"/>
      <c r="PXH28" s="101"/>
      <c r="PXI28" s="101"/>
      <c r="PXJ28" s="101"/>
      <c r="PXK28" s="101"/>
      <c r="PXL28" s="101"/>
      <c r="PXM28" s="101"/>
      <c r="PXN28" s="101"/>
      <c r="PXO28" s="101"/>
      <c r="PXP28" s="101"/>
      <c r="PXQ28" s="101"/>
      <c r="PXR28" s="101"/>
      <c r="PXS28" s="101"/>
      <c r="PXT28" s="101"/>
      <c r="PXU28" s="101"/>
      <c r="PXV28" s="101"/>
      <c r="PXW28" s="101"/>
      <c r="PXX28" s="101"/>
      <c r="PXY28" s="101"/>
      <c r="PXZ28" s="101"/>
      <c r="PYA28" s="101"/>
      <c r="PYB28" s="101"/>
      <c r="PYC28" s="101"/>
      <c r="PYD28" s="101"/>
      <c r="PYE28" s="101"/>
      <c r="PYF28" s="101"/>
      <c r="PYG28" s="101"/>
      <c r="PYH28" s="101"/>
      <c r="PYI28" s="101"/>
      <c r="PYJ28" s="101"/>
      <c r="PYK28" s="101"/>
      <c r="PYL28" s="101"/>
      <c r="PYM28" s="101"/>
      <c r="PYN28" s="101"/>
      <c r="PYO28" s="101"/>
      <c r="PYP28" s="101"/>
      <c r="PYQ28" s="101"/>
      <c r="PYR28" s="101"/>
      <c r="PYS28" s="101"/>
      <c r="PYT28" s="101"/>
      <c r="PYU28" s="101"/>
      <c r="PYV28" s="101"/>
      <c r="PYW28" s="101"/>
      <c r="PYX28" s="101"/>
      <c r="PYY28" s="101"/>
      <c r="PYZ28" s="101"/>
      <c r="PZA28" s="101"/>
      <c r="PZB28" s="101"/>
      <c r="PZC28" s="101"/>
      <c r="PZD28" s="101"/>
      <c r="PZE28" s="101"/>
      <c r="PZF28" s="101"/>
      <c r="PZG28" s="101"/>
      <c r="PZH28" s="101"/>
      <c r="PZI28" s="101"/>
      <c r="PZJ28" s="101"/>
      <c r="PZK28" s="101"/>
      <c r="PZL28" s="101"/>
      <c r="PZM28" s="101"/>
      <c r="PZN28" s="101"/>
      <c r="PZO28" s="101"/>
      <c r="PZP28" s="101"/>
      <c r="PZQ28" s="101"/>
      <c r="PZR28" s="101"/>
      <c r="PZS28" s="101"/>
      <c r="PZT28" s="101"/>
      <c r="PZU28" s="101"/>
      <c r="PZV28" s="101"/>
      <c r="PZW28" s="101"/>
      <c r="PZX28" s="101"/>
      <c r="PZY28" s="101"/>
      <c r="PZZ28" s="101"/>
      <c r="QAA28" s="101"/>
      <c r="QAB28" s="101"/>
      <c r="QAC28" s="101"/>
      <c r="QAD28" s="101"/>
      <c r="QAE28" s="101"/>
      <c r="QAF28" s="101"/>
      <c r="QAG28" s="101"/>
      <c r="QAH28" s="101"/>
      <c r="QAI28" s="101"/>
      <c r="QAJ28" s="101"/>
      <c r="QAK28" s="101"/>
      <c r="QAL28" s="101"/>
      <c r="QAM28" s="101"/>
      <c r="QAN28" s="101"/>
      <c r="QAO28" s="101"/>
      <c r="QAP28" s="101"/>
      <c r="QAQ28" s="101"/>
      <c r="QAR28" s="101"/>
      <c r="QAS28" s="101"/>
      <c r="QAT28" s="101"/>
      <c r="QAU28" s="101"/>
      <c r="QAV28" s="101"/>
      <c r="QAW28" s="101"/>
      <c r="QAX28" s="101"/>
      <c r="QAY28" s="101"/>
      <c r="QAZ28" s="101"/>
      <c r="QBA28" s="101"/>
      <c r="QBB28" s="101"/>
      <c r="QBC28" s="101"/>
      <c r="QBD28" s="101"/>
      <c r="QBE28" s="101"/>
      <c r="QBF28" s="101"/>
      <c r="QBG28" s="101"/>
      <c r="QBH28" s="101"/>
      <c r="QBI28" s="101"/>
      <c r="QBJ28" s="101"/>
      <c r="QBK28" s="101"/>
      <c r="QBL28" s="101"/>
      <c r="QBM28" s="101"/>
      <c r="QBN28" s="101"/>
      <c r="QBO28" s="101"/>
      <c r="QBP28" s="101"/>
      <c r="QBQ28" s="101"/>
      <c r="QBR28" s="101"/>
      <c r="QBS28" s="101"/>
      <c r="QBT28" s="101"/>
      <c r="QBU28" s="101"/>
      <c r="QBV28" s="101"/>
      <c r="QBW28" s="101"/>
      <c r="QBX28" s="101"/>
      <c r="QBY28" s="101"/>
      <c r="QBZ28" s="101"/>
      <c r="QCA28" s="101"/>
      <c r="QCB28" s="101"/>
      <c r="QCC28" s="101"/>
      <c r="QCD28" s="101"/>
      <c r="QCE28" s="101"/>
      <c r="QCF28" s="101"/>
      <c r="QCG28" s="101"/>
      <c r="QCH28" s="101"/>
      <c r="QCI28" s="101"/>
      <c r="QCJ28" s="101"/>
      <c r="QCK28" s="101"/>
      <c r="QCL28" s="101"/>
      <c r="QCM28" s="101"/>
      <c r="QCN28" s="101"/>
      <c r="QCO28" s="101"/>
      <c r="QCP28" s="101"/>
      <c r="QCQ28" s="101"/>
      <c r="QCR28" s="101"/>
      <c r="QCS28" s="101"/>
      <c r="QCT28" s="101"/>
      <c r="QCU28" s="101"/>
      <c r="QCV28" s="101"/>
      <c r="QCW28" s="101"/>
      <c r="QCX28" s="101"/>
      <c r="QCY28" s="101"/>
      <c r="QCZ28" s="101"/>
      <c r="QDA28" s="101"/>
      <c r="QDB28" s="101"/>
      <c r="QDC28" s="101"/>
      <c r="QDD28" s="101"/>
      <c r="QDE28" s="101"/>
      <c r="QDF28" s="101"/>
      <c r="QDG28" s="101"/>
      <c r="QDH28" s="101"/>
      <c r="QDI28" s="101"/>
      <c r="QDJ28" s="101"/>
      <c r="QDK28" s="101"/>
      <c r="QDL28" s="101"/>
      <c r="QDM28" s="101"/>
      <c r="QDN28" s="101"/>
      <c r="QDO28" s="101"/>
      <c r="QDP28" s="101"/>
      <c r="QDQ28" s="101"/>
      <c r="QDR28" s="101"/>
      <c r="QDS28" s="101"/>
      <c r="QDT28" s="101"/>
      <c r="QDU28" s="101"/>
      <c r="QDV28" s="101"/>
      <c r="QDW28" s="101"/>
      <c r="QDX28" s="101"/>
      <c r="QDY28" s="101"/>
      <c r="QDZ28" s="101"/>
      <c r="QEA28" s="101"/>
      <c r="QEB28" s="101"/>
      <c r="QEC28" s="101"/>
      <c r="QED28" s="101"/>
      <c r="QEE28" s="101"/>
      <c r="QEF28" s="101"/>
      <c r="QEG28" s="101"/>
      <c r="QEH28" s="101"/>
      <c r="QEI28" s="101"/>
      <c r="QEJ28" s="101"/>
      <c r="QEK28" s="101"/>
      <c r="QEL28" s="101"/>
      <c r="QEM28" s="101"/>
      <c r="QEN28" s="101"/>
      <c r="QEO28" s="101"/>
      <c r="QEP28" s="101"/>
      <c r="QEQ28" s="101"/>
      <c r="QER28" s="101"/>
      <c r="QES28" s="101"/>
      <c r="QET28" s="101"/>
      <c r="QEU28" s="101"/>
      <c r="QEV28" s="101"/>
      <c r="QEW28" s="101"/>
      <c r="QEX28" s="101"/>
      <c r="QEY28" s="101"/>
      <c r="QEZ28" s="101"/>
      <c r="QFA28" s="101"/>
      <c r="QFB28" s="101"/>
      <c r="QFC28" s="101"/>
      <c r="QFD28" s="101"/>
      <c r="QFE28" s="101"/>
      <c r="QFF28" s="101"/>
      <c r="QFG28" s="101"/>
      <c r="QFH28" s="101"/>
      <c r="QFI28" s="101"/>
      <c r="QFJ28" s="101"/>
      <c r="QFK28" s="101"/>
      <c r="QFL28" s="101"/>
      <c r="QFM28" s="101"/>
      <c r="QFN28" s="101"/>
      <c r="QFO28" s="101"/>
      <c r="QFP28" s="101"/>
      <c r="QFQ28" s="101"/>
      <c r="QFR28" s="101"/>
      <c r="QFS28" s="101"/>
      <c r="QFT28" s="101"/>
      <c r="QFU28" s="101"/>
      <c r="QFV28" s="101"/>
      <c r="QFW28" s="101"/>
      <c r="QFX28" s="101"/>
      <c r="QFY28" s="101"/>
      <c r="QFZ28" s="101"/>
      <c r="QGA28" s="101"/>
      <c r="QGB28" s="101"/>
      <c r="QGC28" s="101"/>
      <c r="QGD28" s="101"/>
      <c r="QGE28" s="101"/>
      <c r="QGF28" s="101"/>
      <c r="QGG28" s="101"/>
      <c r="QGH28" s="101"/>
      <c r="QGI28" s="101"/>
      <c r="QGJ28" s="101"/>
      <c r="QGK28" s="101"/>
      <c r="QGL28" s="101"/>
      <c r="QGM28" s="101"/>
      <c r="QGN28" s="101"/>
      <c r="QGO28" s="101"/>
      <c r="QGP28" s="101"/>
      <c r="QGQ28" s="101"/>
      <c r="QGR28" s="101"/>
      <c r="QGS28" s="101"/>
      <c r="QGT28" s="101"/>
      <c r="QGU28" s="101"/>
      <c r="QGV28" s="101"/>
      <c r="QGW28" s="101"/>
      <c r="QGX28" s="101"/>
      <c r="QGY28" s="101"/>
      <c r="QGZ28" s="101"/>
      <c r="QHA28" s="101"/>
      <c r="QHB28" s="101"/>
      <c r="QHC28" s="101"/>
      <c r="QHD28" s="101"/>
      <c r="QHE28" s="101"/>
      <c r="QHF28" s="101"/>
      <c r="QHG28" s="101"/>
      <c r="QHH28" s="101"/>
      <c r="QHI28" s="101"/>
      <c r="QHJ28" s="101"/>
      <c r="QHK28" s="101"/>
      <c r="QHL28" s="101"/>
      <c r="QHM28" s="101"/>
      <c r="QHN28" s="101"/>
      <c r="QHO28" s="101"/>
      <c r="QHP28" s="101"/>
      <c r="QHQ28" s="101"/>
      <c r="QHR28" s="101"/>
      <c r="QHS28" s="101"/>
      <c r="QHT28" s="101"/>
      <c r="QHU28" s="101"/>
      <c r="QHV28" s="101"/>
      <c r="QHW28" s="101"/>
      <c r="QHX28" s="101"/>
      <c r="QHY28" s="101"/>
      <c r="QHZ28" s="101"/>
      <c r="QIA28" s="101"/>
      <c r="QIB28" s="101"/>
      <c r="QIC28" s="101"/>
      <c r="QID28" s="101"/>
      <c r="QIE28" s="101"/>
      <c r="QIF28" s="101"/>
      <c r="QIG28" s="101"/>
      <c r="QIH28" s="101"/>
      <c r="QII28" s="101"/>
      <c r="QIJ28" s="101"/>
      <c r="QIK28" s="101"/>
      <c r="QIL28" s="101"/>
      <c r="QIM28" s="101"/>
      <c r="QIN28" s="101"/>
      <c r="QIO28" s="101"/>
      <c r="QIP28" s="101"/>
      <c r="QIQ28" s="101"/>
      <c r="QIR28" s="101"/>
      <c r="QIS28" s="101"/>
      <c r="QIT28" s="101"/>
      <c r="QIU28" s="101"/>
      <c r="QIV28" s="101"/>
      <c r="QIW28" s="101"/>
      <c r="QIX28" s="101"/>
      <c r="QIY28" s="101"/>
      <c r="QIZ28" s="101"/>
      <c r="QJA28" s="101"/>
      <c r="QJB28" s="101"/>
      <c r="QJC28" s="101"/>
      <c r="QJD28" s="101"/>
      <c r="QJE28" s="101"/>
      <c r="QJF28" s="101"/>
      <c r="QJG28" s="101"/>
      <c r="QJH28" s="101"/>
      <c r="QJI28" s="101"/>
      <c r="QJJ28" s="101"/>
      <c r="QJK28" s="101"/>
      <c r="QJL28" s="101"/>
      <c r="QJM28" s="101"/>
      <c r="QJN28" s="101"/>
      <c r="QJO28" s="101"/>
      <c r="QJP28" s="101"/>
      <c r="QJQ28" s="101"/>
      <c r="QJR28" s="101"/>
      <c r="QJS28" s="101"/>
      <c r="QJT28" s="101"/>
      <c r="QJU28" s="101"/>
      <c r="QJV28" s="101"/>
      <c r="QJW28" s="101"/>
      <c r="QJX28" s="101"/>
      <c r="QJY28" s="101"/>
      <c r="QJZ28" s="101"/>
      <c r="QKA28" s="101"/>
      <c r="QKB28" s="101"/>
      <c r="QKC28" s="101"/>
      <c r="QKD28" s="101"/>
      <c r="QKE28" s="101"/>
      <c r="QKF28" s="101"/>
      <c r="QKG28" s="101"/>
      <c r="QKH28" s="101"/>
      <c r="QKI28" s="101"/>
      <c r="QKJ28" s="101"/>
      <c r="QKK28" s="101"/>
      <c r="QKL28" s="101"/>
      <c r="QKM28" s="101"/>
      <c r="QKN28" s="101"/>
      <c r="QKO28" s="101"/>
      <c r="QKP28" s="101"/>
      <c r="QKQ28" s="101"/>
      <c r="QKR28" s="101"/>
      <c r="QKS28" s="101"/>
      <c r="QKT28" s="101"/>
      <c r="QKU28" s="101"/>
      <c r="QKV28" s="101"/>
      <c r="QKW28" s="101"/>
      <c r="QKX28" s="101"/>
      <c r="QKY28" s="101"/>
      <c r="QKZ28" s="101"/>
      <c r="QLA28" s="101"/>
      <c r="QLB28" s="101"/>
      <c r="QLC28" s="101"/>
      <c r="QLD28" s="101"/>
      <c r="QLE28" s="101"/>
      <c r="QLF28" s="101"/>
      <c r="QLG28" s="101"/>
      <c r="QLH28" s="101"/>
      <c r="QLI28" s="101"/>
      <c r="QLJ28" s="101"/>
      <c r="QLK28" s="101"/>
      <c r="QLL28" s="101"/>
      <c r="QLM28" s="101"/>
      <c r="QLN28" s="101"/>
      <c r="QLO28" s="101"/>
      <c r="QLP28" s="101"/>
      <c r="QLQ28" s="101"/>
      <c r="QLR28" s="101"/>
      <c r="QLS28" s="101"/>
      <c r="QLT28" s="101"/>
      <c r="QLU28" s="101"/>
      <c r="QLV28" s="101"/>
      <c r="QLW28" s="101"/>
      <c r="QLX28" s="101"/>
      <c r="QLY28" s="101"/>
      <c r="QLZ28" s="101"/>
      <c r="QMA28" s="101"/>
      <c r="QMB28" s="101"/>
      <c r="QMC28" s="101"/>
      <c r="QMD28" s="101"/>
      <c r="QME28" s="101"/>
      <c r="QMF28" s="101"/>
      <c r="QMG28" s="101"/>
      <c r="QMH28" s="101"/>
      <c r="QMI28" s="101"/>
      <c r="QMJ28" s="101"/>
      <c r="QMK28" s="101"/>
      <c r="QML28" s="101"/>
      <c r="QMM28" s="101"/>
      <c r="QMN28" s="101"/>
      <c r="QMO28" s="101"/>
      <c r="QMP28" s="101"/>
      <c r="QMQ28" s="101"/>
      <c r="QMR28" s="101"/>
      <c r="QMS28" s="101"/>
      <c r="QMT28" s="101"/>
      <c r="QMU28" s="101"/>
      <c r="QMV28" s="101"/>
      <c r="QMW28" s="101"/>
      <c r="QMX28" s="101"/>
      <c r="QMY28" s="101"/>
      <c r="QMZ28" s="101"/>
      <c r="QNA28" s="101"/>
      <c r="QNB28" s="101"/>
      <c r="QNC28" s="101"/>
      <c r="QND28" s="101"/>
      <c r="QNE28" s="101"/>
      <c r="QNF28" s="101"/>
      <c r="QNG28" s="101"/>
      <c r="QNH28" s="101"/>
      <c r="QNI28" s="101"/>
      <c r="QNJ28" s="101"/>
      <c r="QNK28" s="101"/>
      <c r="QNL28" s="101"/>
      <c r="QNM28" s="101"/>
      <c r="QNN28" s="101"/>
      <c r="QNO28" s="101"/>
      <c r="QNP28" s="101"/>
      <c r="QNQ28" s="101"/>
      <c r="QNR28" s="101"/>
      <c r="QNS28" s="101"/>
      <c r="QNT28" s="101"/>
      <c r="QNU28" s="101"/>
      <c r="QNV28" s="101"/>
      <c r="QNW28" s="101"/>
      <c r="QNX28" s="101"/>
      <c r="QNY28" s="101"/>
      <c r="QNZ28" s="101"/>
      <c r="QOA28" s="101"/>
      <c r="QOB28" s="101"/>
      <c r="QOC28" s="101"/>
      <c r="QOD28" s="101"/>
      <c r="QOE28" s="101"/>
      <c r="QOF28" s="101"/>
      <c r="QOG28" s="101"/>
      <c r="QOH28" s="101"/>
      <c r="QOI28" s="101"/>
      <c r="QOJ28" s="101"/>
      <c r="QOK28" s="101"/>
      <c r="QOL28" s="101"/>
      <c r="QOM28" s="101"/>
      <c r="QON28" s="101"/>
      <c r="QOO28" s="101"/>
      <c r="QOP28" s="101"/>
      <c r="QOQ28" s="101"/>
      <c r="QOR28" s="101"/>
      <c r="QOS28" s="101"/>
      <c r="QOT28" s="101"/>
      <c r="QOU28" s="101"/>
      <c r="QOV28" s="101"/>
      <c r="QOW28" s="101"/>
      <c r="QOX28" s="101"/>
      <c r="QOY28" s="101"/>
      <c r="QOZ28" s="101"/>
      <c r="QPA28" s="101"/>
      <c r="QPB28" s="101"/>
      <c r="QPC28" s="101"/>
      <c r="QPD28" s="101"/>
      <c r="QPE28" s="101"/>
      <c r="QPF28" s="101"/>
      <c r="QPG28" s="101"/>
      <c r="QPH28" s="101"/>
      <c r="QPI28" s="101"/>
      <c r="QPJ28" s="101"/>
      <c r="QPK28" s="101"/>
      <c r="QPL28" s="101"/>
      <c r="QPM28" s="101"/>
      <c r="QPN28" s="101"/>
      <c r="QPO28" s="101"/>
      <c r="QPP28" s="101"/>
      <c r="QPQ28" s="101"/>
      <c r="QPR28" s="101"/>
      <c r="QPS28" s="101"/>
      <c r="QPT28" s="101"/>
      <c r="QPU28" s="101"/>
      <c r="QPV28" s="101"/>
      <c r="QPW28" s="101"/>
      <c r="QPX28" s="101"/>
      <c r="QPY28" s="101"/>
      <c r="QPZ28" s="101"/>
      <c r="QQA28" s="101"/>
      <c r="QQB28" s="101"/>
      <c r="QQC28" s="101"/>
      <c r="QQD28" s="101"/>
      <c r="QQE28" s="101"/>
      <c r="QQF28" s="101"/>
      <c r="QQG28" s="101"/>
      <c r="QQH28" s="101"/>
      <c r="QQI28" s="101"/>
      <c r="QQJ28" s="101"/>
      <c r="QQK28" s="101"/>
      <c r="QQL28" s="101"/>
      <c r="QQM28" s="101"/>
      <c r="QQN28" s="101"/>
      <c r="QQO28" s="101"/>
      <c r="QQP28" s="101"/>
      <c r="QQQ28" s="101"/>
      <c r="QQR28" s="101"/>
      <c r="QQS28" s="101"/>
      <c r="QQT28" s="101"/>
      <c r="QQU28" s="101"/>
      <c r="QQV28" s="101"/>
      <c r="QQW28" s="101"/>
      <c r="QQX28" s="101"/>
      <c r="QQY28" s="101"/>
      <c r="QQZ28" s="101"/>
      <c r="QRA28" s="101"/>
      <c r="QRB28" s="101"/>
      <c r="QRC28" s="101"/>
      <c r="QRD28" s="101"/>
      <c r="QRE28" s="101"/>
      <c r="QRF28" s="101"/>
      <c r="QRG28" s="101"/>
      <c r="QRH28" s="101"/>
      <c r="QRI28" s="101"/>
      <c r="QRJ28" s="101"/>
      <c r="QRK28" s="101"/>
      <c r="QRL28" s="101"/>
      <c r="QRM28" s="101"/>
      <c r="QRN28" s="101"/>
      <c r="QRO28" s="101"/>
      <c r="QRP28" s="101"/>
      <c r="QRQ28" s="101"/>
      <c r="QRR28" s="101"/>
      <c r="QRS28" s="101"/>
      <c r="QRT28" s="101"/>
      <c r="QRU28" s="101"/>
      <c r="QRV28" s="101"/>
      <c r="QRW28" s="101"/>
      <c r="QRX28" s="101"/>
      <c r="QRY28" s="101"/>
      <c r="QRZ28" s="101"/>
      <c r="QSA28" s="101"/>
      <c r="QSB28" s="101"/>
      <c r="QSC28" s="101"/>
      <c r="QSD28" s="101"/>
      <c r="QSE28" s="101"/>
      <c r="QSF28" s="101"/>
      <c r="QSG28" s="101"/>
      <c r="QSH28" s="101"/>
      <c r="QSI28" s="101"/>
      <c r="QSJ28" s="101"/>
      <c r="QSK28" s="101"/>
      <c r="QSL28" s="101"/>
      <c r="QSM28" s="101"/>
      <c r="QSN28" s="101"/>
      <c r="QSO28" s="101"/>
      <c r="QSP28" s="101"/>
      <c r="QSQ28" s="101"/>
      <c r="QSR28" s="101"/>
      <c r="QSS28" s="101"/>
      <c r="QST28" s="101"/>
      <c r="QSU28" s="101"/>
      <c r="QSV28" s="101"/>
      <c r="QSW28" s="101"/>
      <c r="QSX28" s="101"/>
      <c r="QSY28" s="101"/>
      <c r="QSZ28" s="101"/>
      <c r="QTA28" s="101"/>
      <c r="QTB28" s="101"/>
      <c r="QTC28" s="101"/>
      <c r="QTD28" s="101"/>
      <c r="QTE28" s="101"/>
      <c r="QTF28" s="101"/>
      <c r="QTG28" s="101"/>
      <c r="QTH28" s="101"/>
      <c r="QTI28" s="101"/>
      <c r="QTJ28" s="101"/>
      <c r="QTK28" s="101"/>
      <c r="QTL28" s="101"/>
      <c r="QTM28" s="101"/>
      <c r="QTN28" s="101"/>
      <c r="QTO28" s="101"/>
      <c r="QTP28" s="101"/>
      <c r="QTQ28" s="101"/>
      <c r="QTR28" s="101"/>
      <c r="QTS28" s="101"/>
      <c r="QTT28" s="101"/>
      <c r="QTU28" s="101"/>
      <c r="QTV28" s="101"/>
      <c r="QTW28" s="101"/>
      <c r="QTX28" s="101"/>
      <c r="QTY28" s="101"/>
      <c r="QTZ28" s="101"/>
      <c r="QUA28" s="101"/>
      <c r="QUB28" s="101"/>
      <c r="QUC28" s="101"/>
      <c r="QUD28" s="101"/>
      <c r="QUE28" s="101"/>
      <c r="QUF28" s="101"/>
      <c r="QUG28" s="101"/>
      <c r="QUH28" s="101"/>
      <c r="QUI28" s="101"/>
      <c r="QUJ28" s="101"/>
      <c r="QUK28" s="101"/>
      <c r="QUL28" s="101"/>
      <c r="QUM28" s="101"/>
      <c r="QUN28" s="101"/>
      <c r="QUO28" s="101"/>
      <c r="QUP28" s="101"/>
      <c r="QUQ28" s="101"/>
      <c r="QUR28" s="101"/>
      <c r="QUS28" s="101"/>
      <c r="QUT28" s="101"/>
      <c r="QUU28" s="101"/>
      <c r="QUV28" s="101"/>
      <c r="QUW28" s="101"/>
      <c r="QUX28" s="101"/>
      <c r="QUY28" s="101"/>
      <c r="QUZ28" s="101"/>
      <c r="QVA28" s="101"/>
      <c r="QVB28" s="101"/>
      <c r="QVC28" s="101"/>
      <c r="QVD28" s="101"/>
      <c r="QVE28" s="101"/>
      <c r="QVF28" s="101"/>
      <c r="QVG28" s="101"/>
      <c r="QVH28" s="101"/>
      <c r="QVI28" s="101"/>
      <c r="QVJ28" s="101"/>
      <c r="QVK28" s="101"/>
      <c r="QVL28" s="101"/>
      <c r="QVM28" s="101"/>
      <c r="QVN28" s="101"/>
      <c r="QVO28" s="101"/>
      <c r="QVP28" s="101"/>
      <c r="QVQ28" s="101"/>
      <c r="QVR28" s="101"/>
      <c r="QVS28" s="101"/>
      <c r="QVT28" s="101"/>
      <c r="QVU28" s="101"/>
      <c r="QVV28" s="101"/>
      <c r="QVW28" s="101"/>
      <c r="QVX28" s="101"/>
      <c r="QVY28" s="101"/>
      <c r="QVZ28" s="101"/>
      <c r="QWA28" s="101"/>
      <c r="QWB28" s="101"/>
      <c r="QWC28" s="101"/>
      <c r="QWD28" s="101"/>
      <c r="QWE28" s="101"/>
      <c r="QWF28" s="101"/>
      <c r="QWG28" s="101"/>
      <c r="QWH28" s="101"/>
      <c r="QWI28" s="101"/>
      <c r="QWJ28" s="101"/>
      <c r="QWK28" s="101"/>
      <c r="QWL28" s="101"/>
      <c r="QWM28" s="101"/>
      <c r="QWN28" s="101"/>
      <c r="QWO28" s="101"/>
      <c r="QWP28" s="101"/>
      <c r="QWQ28" s="101"/>
      <c r="QWR28" s="101"/>
      <c r="QWS28" s="101"/>
      <c r="QWT28" s="101"/>
      <c r="QWU28" s="101"/>
      <c r="QWV28" s="101"/>
      <c r="QWW28" s="101"/>
      <c r="QWX28" s="101"/>
      <c r="QWY28" s="101"/>
      <c r="QWZ28" s="101"/>
      <c r="QXA28" s="101"/>
      <c r="QXB28" s="101"/>
      <c r="QXC28" s="101"/>
      <c r="QXD28" s="101"/>
      <c r="QXE28" s="101"/>
      <c r="QXF28" s="101"/>
      <c r="QXG28" s="101"/>
      <c r="QXH28" s="101"/>
      <c r="QXI28" s="101"/>
      <c r="QXJ28" s="101"/>
      <c r="QXK28" s="101"/>
      <c r="QXL28" s="101"/>
      <c r="QXM28" s="101"/>
      <c r="QXN28" s="101"/>
      <c r="QXO28" s="101"/>
      <c r="QXP28" s="101"/>
      <c r="QXQ28" s="101"/>
      <c r="QXR28" s="101"/>
      <c r="QXS28" s="101"/>
      <c r="QXT28" s="101"/>
      <c r="QXU28" s="101"/>
      <c r="QXV28" s="101"/>
      <c r="QXW28" s="101"/>
      <c r="QXX28" s="101"/>
      <c r="QXY28" s="101"/>
      <c r="QXZ28" s="101"/>
      <c r="QYA28" s="101"/>
      <c r="QYB28" s="101"/>
      <c r="QYC28" s="101"/>
      <c r="QYD28" s="101"/>
      <c r="QYE28" s="101"/>
      <c r="QYF28" s="101"/>
      <c r="QYG28" s="101"/>
      <c r="QYH28" s="101"/>
      <c r="QYI28" s="101"/>
      <c r="QYJ28" s="101"/>
      <c r="QYK28" s="101"/>
      <c r="QYL28" s="101"/>
      <c r="QYM28" s="101"/>
      <c r="QYN28" s="101"/>
      <c r="QYO28" s="101"/>
      <c r="QYP28" s="101"/>
      <c r="QYQ28" s="101"/>
      <c r="QYR28" s="101"/>
      <c r="QYS28" s="101"/>
      <c r="QYT28" s="101"/>
      <c r="QYU28" s="101"/>
      <c r="QYV28" s="101"/>
      <c r="QYW28" s="101"/>
      <c r="QYX28" s="101"/>
      <c r="QYY28" s="101"/>
      <c r="QYZ28" s="101"/>
      <c r="QZA28" s="101"/>
      <c r="QZB28" s="101"/>
      <c r="QZC28" s="101"/>
      <c r="QZD28" s="101"/>
      <c r="QZE28" s="101"/>
      <c r="QZF28" s="101"/>
      <c r="QZG28" s="101"/>
      <c r="QZH28" s="101"/>
      <c r="QZI28" s="101"/>
      <c r="QZJ28" s="101"/>
      <c r="QZK28" s="101"/>
      <c r="QZL28" s="101"/>
      <c r="QZM28" s="101"/>
      <c r="QZN28" s="101"/>
      <c r="QZO28" s="101"/>
      <c r="QZP28" s="101"/>
      <c r="QZQ28" s="101"/>
      <c r="QZR28" s="101"/>
      <c r="QZS28" s="101"/>
      <c r="QZT28" s="101"/>
      <c r="QZU28" s="101"/>
      <c r="QZV28" s="101"/>
      <c r="QZW28" s="101"/>
      <c r="QZX28" s="101"/>
      <c r="QZY28" s="101"/>
      <c r="QZZ28" s="101"/>
      <c r="RAA28" s="101"/>
      <c r="RAB28" s="101"/>
      <c r="RAC28" s="101"/>
      <c r="RAD28" s="101"/>
      <c r="RAE28" s="101"/>
      <c r="RAF28" s="101"/>
      <c r="RAG28" s="101"/>
      <c r="RAH28" s="101"/>
      <c r="RAI28" s="101"/>
      <c r="RAJ28" s="101"/>
      <c r="RAK28" s="101"/>
      <c r="RAL28" s="101"/>
      <c r="RAM28" s="101"/>
      <c r="RAN28" s="101"/>
      <c r="RAO28" s="101"/>
      <c r="RAP28" s="101"/>
      <c r="RAQ28" s="101"/>
      <c r="RAR28" s="101"/>
      <c r="RAS28" s="101"/>
      <c r="RAT28" s="101"/>
      <c r="RAU28" s="101"/>
      <c r="RAV28" s="101"/>
      <c r="RAW28" s="101"/>
      <c r="RAX28" s="101"/>
      <c r="RAY28" s="101"/>
      <c r="RAZ28" s="101"/>
      <c r="RBA28" s="101"/>
      <c r="RBB28" s="101"/>
      <c r="RBC28" s="101"/>
      <c r="RBD28" s="101"/>
      <c r="RBE28" s="101"/>
      <c r="RBF28" s="101"/>
      <c r="RBG28" s="101"/>
      <c r="RBH28" s="101"/>
      <c r="RBI28" s="101"/>
      <c r="RBJ28" s="101"/>
      <c r="RBK28" s="101"/>
      <c r="RBL28" s="101"/>
      <c r="RBM28" s="101"/>
      <c r="RBN28" s="101"/>
      <c r="RBO28" s="101"/>
      <c r="RBP28" s="101"/>
      <c r="RBQ28" s="101"/>
      <c r="RBR28" s="101"/>
      <c r="RBS28" s="101"/>
      <c r="RBT28" s="101"/>
      <c r="RBU28" s="101"/>
      <c r="RBV28" s="101"/>
      <c r="RBW28" s="101"/>
      <c r="RBX28" s="101"/>
      <c r="RBY28" s="101"/>
      <c r="RBZ28" s="101"/>
      <c r="RCA28" s="101"/>
      <c r="RCB28" s="101"/>
      <c r="RCC28" s="101"/>
      <c r="RCD28" s="101"/>
      <c r="RCE28" s="101"/>
      <c r="RCF28" s="101"/>
      <c r="RCG28" s="101"/>
      <c r="RCH28" s="101"/>
      <c r="RCI28" s="101"/>
      <c r="RCJ28" s="101"/>
      <c r="RCK28" s="101"/>
      <c r="RCL28" s="101"/>
      <c r="RCM28" s="101"/>
      <c r="RCN28" s="101"/>
      <c r="RCO28" s="101"/>
      <c r="RCP28" s="101"/>
      <c r="RCQ28" s="101"/>
      <c r="RCR28" s="101"/>
      <c r="RCS28" s="101"/>
      <c r="RCT28" s="101"/>
      <c r="RCU28" s="101"/>
      <c r="RCV28" s="101"/>
      <c r="RCW28" s="101"/>
      <c r="RCX28" s="101"/>
      <c r="RCY28" s="101"/>
      <c r="RCZ28" s="101"/>
      <c r="RDA28" s="101"/>
      <c r="RDB28" s="101"/>
      <c r="RDC28" s="101"/>
      <c r="RDD28" s="101"/>
      <c r="RDE28" s="101"/>
      <c r="RDF28" s="101"/>
      <c r="RDG28" s="101"/>
      <c r="RDH28" s="101"/>
      <c r="RDI28" s="101"/>
      <c r="RDJ28" s="101"/>
      <c r="RDK28" s="101"/>
      <c r="RDL28" s="101"/>
      <c r="RDM28" s="101"/>
      <c r="RDN28" s="101"/>
      <c r="RDO28" s="101"/>
      <c r="RDP28" s="101"/>
      <c r="RDQ28" s="101"/>
      <c r="RDR28" s="101"/>
      <c r="RDS28" s="101"/>
      <c r="RDT28" s="101"/>
      <c r="RDU28" s="101"/>
      <c r="RDV28" s="101"/>
      <c r="RDW28" s="101"/>
      <c r="RDX28" s="101"/>
      <c r="RDY28" s="101"/>
      <c r="RDZ28" s="101"/>
      <c r="REA28" s="101"/>
      <c r="REB28" s="101"/>
      <c r="REC28" s="101"/>
      <c r="RED28" s="101"/>
      <c r="REE28" s="101"/>
      <c r="REF28" s="101"/>
      <c r="REG28" s="101"/>
      <c r="REH28" s="101"/>
      <c r="REI28" s="101"/>
      <c r="REJ28" s="101"/>
      <c r="REK28" s="101"/>
      <c r="REL28" s="101"/>
      <c r="REM28" s="101"/>
      <c r="REN28" s="101"/>
      <c r="REO28" s="101"/>
      <c r="REP28" s="101"/>
      <c r="REQ28" s="101"/>
      <c r="RER28" s="101"/>
      <c r="RES28" s="101"/>
      <c r="RET28" s="101"/>
      <c r="REU28" s="101"/>
      <c r="REV28" s="101"/>
      <c r="REW28" s="101"/>
      <c r="REX28" s="101"/>
      <c r="REY28" s="101"/>
      <c r="REZ28" s="101"/>
      <c r="RFA28" s="101"/>
      <c r="RFB28" s="101"/>
      <c r="RFC28" s="101"/>
      <c r="RFD28" s="101"/>
      <c r="RFE28" s="101"/>
      <c r="RFF28" s="101"/>
      <c r="RFG28" s="101"/>
      <c r="RFH28" s="101"/>
      <c r="RFI28" s="101"/>
      <c r="RFJ28" s="101"/>
      <c r="RFK28" s="101"/>
      <c r="RFL28" s="101"/>
      <c r="RFM28" s="101"/>
      <c r="RFN28" s="101"/>
      <c r="RFO28" s="101"/>
      <c r="RFP28" s="101"/>
      <c r="RFQ28" s="101"/>
      <c r="RFR28" s="101"/>
      <c r="RFS28" s="101"/>
      <c r="RFT28" s="101"/>
      <c r="RFU28" s="101"/>
      <c r="RFV28" s="101"/>
      <c r="RFW28" s="101"/>
      <c r="RFX28" s="101"/>
      <c r="RFY28" s="101"/>
      <c r="RFZ28" s="101"/>
      <c r="RGA28" s="101"/>
      <c r="RGB28" s="101"/>
      <c r="RGC28" s="101"/>
      <c r="RGD28" s="101"/>
      <c r="RGE28" s="101"/>
      <c r="RGF28" s="101"/>
      <c r="RGG28" s="101"/>
      <c r="RGH28" s="101"/>
      <c r="RGI28" s="101"/>
      <c r="RGJ28" s="101"/>
      <c r="RGK28" s="101"/>
      <c r="RGL28" s="101"/>
      <c r="RGM28" s="101"/>
      <c r="RGN28" s="101"/>
      <c r="RGO28" s="101"/>
      <c r="RGP28" s="101"/>
      <c r="RGQ28" s="101"/>
      <c r="RGR28" s="101"/>
      <c r="RGS28" s="101"/>
      <c r="RGT28" s="101"/>
      <c r="RGU28" s="101"/>
      <c r="RGV28" s="101"/>
      <c r="RGW28" s="101"/>
      <c r="RGX28" s="101"/>
      <c r="RGY28" s="101"/>
      <c r="RGZ28" s="101"/>
      <c r="RHA28" s="101"/>
      <c r="RHB28" s="101"/>
      <c r="RHC28" s="101"/>
      <c r="RHD28" s="101"/>
      <c r="RHE28" s="101"/>
      <c r="RHF28" s="101"/>
      <c r="RHG28" s="101"/>
      <c r="RHH28" s="101"/>
      <c r="RHI28" s="101"/>
      <c r="RHJ28" s="101"/>
      <c r="RHK28" s="101"/>
      <c r="RHL28" s="101"/>
      <c r="RHM28" s="101"/>
      <c r="RHN28" s="101"/>
      <c r="RHO28" s="101"/>
      <c r="RHP28" s="101"/>
      <c r="RHQ28" s="101"/>
      <c r="RHR28" s="101"/>
      <c r="RHS28" s="101"/>
      <c r="RHT28" s="101"/>
      <c r="RHU28" s="101"/>
      <c r="RHV28" s="101"/>
      <c r="RHW28" s="101"/>
      <c r="RHX28" s="101"/>
      <c r="RHY28" s="101"/>
      <c r="RHZ28" s="101"/>
      <c r="RIA28" s="101"/>
      <c r="RIB28" s="101"/>
      <c r="RIC28" s="101"/>
      <c r="RID28" s="101"/>
      <c r="RIE28" s="101"/>
      <c r="RIF28" s="101"/>
      <c r="RIG28" s="101"/>
      <c r="RIH28" s="101"/>
      <c r="RII28" s="101"/>
      <c r="RIJ28" s="101"/>
      <c r="RIK28" s="101"/>
      <c r="RIL28" s="101"/>
      <c r="RIM28" s="101"/>
      <c r="RIN28" s="101"/>
      <c r="RIO28" s="101"/>
      <c r="RIP28" s="101"/>
      <c r="RIQ28" s="101"/>
      <c r="RIR28" s="101"/>
      <c r="RIS28" s="101"/>
      <c r="RIT28" s="101"/>
      <c r="RIU28" s="101"/>
      <c r="RIV28" s="101"/>
      <c r="RIW28" s="101"/>
      <c r="RIX28" s="101"/>
      <c r="RIY28" s="101"/>
      <c r="RIZ28" s="101"/>
      <c r="RJA28" s="101"/>
      <c r="RJB28" s="101"/>
      <c r="RJC28" s="101"/>
      <c r="RJD28" s="101"/>
      <c r="RJE28" s="101"/>
      <c r="RJF28" s="101"/>
      <c r="RJG28" s="101"/>
      <c r="RJH28" s="101"/>
      <c r="RJI28" s="101"/>
      <c r="RJJ28" s="101"/>
      <c r="RJK28" s="101"/>
      <c r="RJL28" s="101"/>
      <c r="RJM28" s="101"/>
      <c r="RJN28" s="101"/>
      <c r="RJO28" s="101"/>
      <c r="RJP28" s="101"/>
      <c r="RJQ28" s="101"/>
      <c r="RJR28" s="101"/>
      <c r="RJS28" s="101"/>
      <c r="RJT28" s="101"/>
      <c r="RJU28" s="101"/>
      <c r="RJV28" s="101"/>
      <c r="RJW28" s="101"/>
      <c r="RJX28" s="101"/>
      <c r="RJY28" s="101"/>
      <c r="RJZ28" s="101"/>
      <c r="RKA28" s="101"/>
      <c r="RKB28" s="101"/>
      <c r="RKC28" s="101"/>
      <c r="RKD28" s="101"/>
      <c r="RKE28" s="101"/>
      <c r="RKF28" s="101"/>
      <c r="RKG28" s="101"/>
      <c r="RKH28" s="101"/>
      <c r="RKI28" s="101"/>
      <c r="RKJ28" s="101"/>
      <c r="RKK28" s="101"/>
      <c r="RKL28" s="101"/>
      <c r="RKM28" s="101"/>
      <c r="RKN28" s="101"/>
      <c r="RKO28" s="101"/>
      <c r="RKP28" s="101"/>
      <c r="RKQ28" s="101"/>
      <c r="RKR28" s="101"/>
      <c r="RKS28" s="101"/>
      <c r="RKT28" s="101"/>
      <c r="RKU28" s="101"/>
      <c r="RKV28" s="101"/>
      <c r="RKW28" s="101"/>
      <c r="RKX28" s="101"/>
      <c r="RKY28" s="101"/>
      <c r="RKZ28" s="101"/>
      <c r="RLA28" s="101"/>
      <c r="RLB28" s="101"/>
      <c r="RLC28" s="101"/>
      <c r="RLD28" s="101"/>
      <c r="RLE28" s="101"/>
      <c r="RLF28" s="101"/>
      <c r="RLG28" s="101"/>
      <c r="RLH28" s="101"/>
      <c r="RLI28" s="101"/>
      <c r="RLJ28" s="101"/>
      <c r="RLK28" s="101"/>
      <c r="RLL28" s="101"/>
      <c r="RLM28" s="101"/>
      <c r="RLN28" s="101"/>
      <c r="RLO28" s="101"/>
      <c r="RLP28" s="101"/>
      <c r="RLQ28" s="101"/>
      <c r="RLR28" s="101"/>
      <c r="RLS28" s="101"/>
      <c r="RLT28" s="101"/>
      <c r="RLU28" s="101"/>
      <c r="RLV28" s="101"/>
      <c r="RLW28" s="101"/>
      <c r="RLX28" s="101"/>
      <c r="RLY28" s="101"/>
      <c r="RLZ28" s="101"/>
      <c r="RMA28" s="101"/>
      <c r="RMB28" s="101"/>
      <c r="RMC28" s="101"/>
      <c r="RMD28" s="101"/>
      <c r="RME28" s="101"/>
      <c r="RMF28" s="101"/>
      <c r="RMG28" s="101"/>
      <c r="RMH28" s="101"/>
      <c r="RMI28" s="101"/>
      <c r="RMJ28" s="101"/>
      <c r="RMK28" s="101"/>
      <c r="RML28" s="101"/>
      <c r="RMM28" s="101"/>
      <c r="RMN28" s="101"/>
      <c r="RMO28" s="101"/>
      <c r="RMP28" s="101"/>
      <c r="RMQ28" s="101"/>
      <c r="RMR28" s="101"/>
      <c r="RMS28" s="101"/>
      <c r="RMT28" s="101"/>
      <c r="RMU28" s="101"/>
      <c r="RMV28" s="101"/>
      <c r="RMW28" s="101"/>
      <c r="RMX28" s="101"/>
      <c r="RMY28" s="101"/>
      <c r="RMZ28" s="101"/>
      <c r="RNA28" s="101"/>
      <c r="RNB28" s="101"/>
      <c r="RNC28" s="101"/>
      <c r="RND28" s="101"/>
      <c r="RNE28" s="101"/>
      <c r="RNF28" s="101"/>
      <c r="RNG28" s="101"/>
      <c r="RNH28" s="101"/>
      <c r="RNI28" s="101"/>
      <c r="RNJ28" s="101"/>
      <c r="RNK28" s="101"/>
      <c r="RNL28" s="101"/>
      <c r="RNM28" s="101"/>
      <c r="RNN28" s="101"/>
      <c r="RNO28" s="101"/>
      <c r="RNP28" s="101"/>
      <c r="RNQ28" s="101"/>
      <c r="RNR28" s="101"/>
      <c r="RNS28" s="101"/>
      <c r="RNT28" s="101"/>
      <c r="RNU28" s="101"/>
      <c r="RNV28" s="101"/>
      <c r="RNW28" s="101"/>
      <c r="RNX28" s="101"/>
      <c r="RNY28" s="101"/>
      <c r="RNZ28" s="101"/>
      <c r="ROA28" s="101"/>
      <c r="ROB28" s="101"/>
      <c r="ROC28" s="101"/>
      <c r="ROD28" s="101"/>
      <c r="ROE28" s="101"/>
      <c r="ROF28" s="101"/>
      <c r="ROG28" s="101"/>
      <c r="ROH28" s="101"/>
      <c r="ROI28" s="101"/>
      <c r="ROJ28" s="101"/>
      <c r="ROK28" s="101"/>
      <c r="ROL28" s="101"/>
      <c r="ROM28" s="101"/>
      <c r="RON28" s="101"/>
      <c r="ROO28" s="101"/>
      <c r="ROP28" s="101"/>
      <c r="ROQ28" s="101"/>
      <c r="ROR28" s="101"/>
      <c r="ROS28" s="101"/>
      <c r="ROT28" s="101"/>
      <c r="ROU28" s="101"/>
      <c r="ROV28" s="101"/>
      <c r="ROW28" s="101"/>
      <c r="ROX28" s="101"/>
      <c r="ROY28" s="101"/>
      <c r="ROZ28" s="101"/>
      <c r="RPA28" s="101"/>
      <c r="RPB28" s="101"/>
      <c r="RPC28" s="101"/>
      <c r="RPD28" s="101"/>
      <c r="RPE28" s="101"/>
      <c r="RPF28" s="101"/>
      <c r="RPG28" s="101"/>
      <c r="RPH28" s="101"/>
      <c r="RPI28" s="101"/>
      <c r="RPJ28" s="101"/>
      <c r="RPK28" s="101"/>
      <c r="RPL28" s="101"/>
      <c r="RPM28" s="101"/>
      <c r="RPN28" s="101"/>
      <c r="RPO28" s="101"/>
      <c r="RPP28" s="101"/>
      <c r="RPQ28" s="101"/>
      <c r="RPR28" s="101"/>
      <c r="RPS28" s="101"/>
      <c r="RPT28" s="101"/>
      <c r="RPU28" s="101"/>
      <c r="RPV28" s="101"/>
      <c r="RPW28" s="101"/>
      <c r="RPX28" s="101"/>
      <c r="RPY28" s="101"/>
      <c r="RPZ28" s="101"/>
      <c r="RQA28" s="101"/>
      <c r="RQB28" s="101"/>
      <c r="RQC28" s="101"/>
      <c r="RQD28" s="101"/>
      <c r="RQE28" s="101"/>
      <c r="RQF28" s="101"/>
      <c r="RQG28" s="101"/>
      <c r="RQH28" s="101"/>
      <c r="RQI28" s="101"/>
      <c r="RQJ28" s="101"/>
      <c r="RQK28" s="101"/>
      <c r="RQL28" s="101"/>
      <c r="RQM28" s="101"/>
      <c r="RQN28" s="101"/>
      <c r="RQO28" s="101"/>
      <c r="RQP28" s="101"/>
      <c r="RQQ28" s="101"/>
      <c r="RQR28" s="101"/>
      <c r="RQS28" s="101"/>
      <c r="RQT28" s="101"/>
      <c r="RQU28" s="101"/>
      <c r="RQV28" s="101"/>
      <c r="RQW28" s="101"/>
      <c r="RQX28" s="101"/>
      <c r="RQY28" s="101"/>
      <c r="RQZ28" s="101"/>
      <c r="RRA28" s="101"/>
      <c r="RRB28" s="101"/>
      <c r="RRC28" s="101"/>
      <c r="RRD28" s="101"/>
      <c r="RRE28" s="101"/>
      <c r="RRF28" s="101"/>
      <c r="RRG28" s="101"/>
      <c r="RRH28" s="101"/>
      <c r="RRI28" s="101"/>
      <c r="RRJ28" s="101"/>
      <c r="RRK28" s="101"/>
      <c r="RRL28" s="101"/>
      <c r="RRM28" s="101"/>
      <c r="RRN28" s="101"/>
      <c r="RRO28" s="101"/>
      <c r="RRP28" s="101"/>
      <c r="RRQ28" s="101"/>
      <c r="RRR28" s="101"/>
      <c r="RRS28" s="101"/>
      <c r="RRT28" s="101"/>
      <c r="RRU28" s="101"/>
      <c r="RRV28" s="101"/>
      <c r="RRW28" s="101"/>
      <c r="RRX28" s="101"/>
      <c r="RRY28" s="101"/>
      <c r="RRZ28" s="101"/>
      <c r="RSA28" s="101"/>
      <c r="RSB28" s="101"/>
      <c r="RSC28" s="101"/>
      <c r="RSD28" s="101"/>
      <c r="RSE28" s="101"/>
      <c r="RSF28" s="101"/>
      <c r="RSG28" s="101"/>
      <c r="RSH28" s="101"/>
      <c r="RSI28" s="101"/>
      <c r="RSJ28" s="101"/>
      <c r="RSK28" s="101"/>
      <c r="RSL28" s="101"/>
      <c r="RSM28" s="101"/>
      <c r="RSN28" s="101"/>
      <c r="RSO28" s="101"/>
      <c r="RSP28" s="101"/>
      <c r="RSQ28" s="101"/>
      <c r="RSR28" s="101"/>
      <c r="RSS28" s="101"/>
      <c r="RST28" s="101"/>
      <c r="RSU28" s="101"/>
      <c r="RSV28" s="101"/>
      <c r="RSW28" s="101"/>
      <c r="RSX28" s="101"/>
      <c r="RSY28" s="101"/>
      <c r="RSZ28" s="101"/>
      <c r="RTA28" s="101"/>
      <c r="RTB28" s="101"/>
      <c r="RTC28" s="101"/>
      <c r="RTD28" s="101"/>
      <c r="RTE28" s="101"/>
      <c r="RTF28" s="101"/>
      <c r="RTG28" s="101"/>
      <c r="RTH28" s="101"/>
      <c r="RTI28" s="101"/>
      <c r="RTJ28" s="101"/>
      <c r="RTK28" s="101"/>
      <c r="RTL28" s="101"/>
      <c r="RTM28" s="101"/>
      <c r="RTN28" s="101"/>
      <c r="RTO28" s="101"/>
      <c r="RTP28" s="101"/>
      <c r="RTQ28" s="101"/>
      <c r="RTR28" s="101"/>
      <c r="RTS28" s="101"/>
      <c r="RTT28" s="101"/>
      <c r="RTU28" s="101"/>
      <c r="RTV28" s="101"/>
      <c r="RTW28" s="101"/>
      <c r="RTX28" s="101"/>
      <c r="RTY28" s="101"/>
      <c r="RTZ28" s="101"/>
      <c r="RUA28" s="101"/>
      <c r="RUB28" s="101"/>
      <c r="RUC28" s="101"/>
      <c r="RUD28" s="101"/>
      <c r="RUE28" s="101"/>
      <c r="RUF28" s="101"/>
      <c r="RUG28" s="101"/>
      <c r="RUH28" s="101"/>
      <c r="RUI28" s="101"/>
      <c r="RUJ28" s="101"/>
      <c r="RUK28" s="101"/>
      <c r="RUL28" s="101"/>
      <c r="RUM28" s="101"/>
      <c r="RUN28" s="101"/>
      <c r="RUO28" s="101"/>
      <c r="RUP28" s="101"/>
      <c r="RUQ28" s="101"/>
      <c r="RUR28" s="101"/>
      <c r="RUS28" s="101"/>
      <c r="RUT28" s="101"/>
      <c r="RUU28" s="101"/>
      <c r="RUV28" s="101"/>
      <c r="RUW28" s="101"/>
      <c r="RUX28" s="101"/>
      <c r="RUY28" s="101"/>
      <c r="RUZ28" s="101"/>
      <c r="RVA28" s="101"/>
      <c r="RVB28" s="101"/>
      <c r="RVC28" s="101"/>
      <c r="RVD28" s="101"/>
      <c r="RVE28" s="101"/>
      <c r="RVF28" s="101"/>
      <c r="RVG28" s="101"/>
      <c r="RVH28" s="101"/>
      <c r="RVI28" s="101"/>
      <c r="RVJ28" s="101"/>
      <c r="RVK28" s="101"/>
      <c r="RVL28" s="101"/>
      <c r="RVM28" s="101"/>
      <c r="RVN28" s="101"/>
      <c r="RVO28" s="101"/>
      <c r="RVP28" s="101"/>
      <c r="RVQ28" s="101"/>
      <c r="RVR28" s="101"/>
      <c r="RVS28" s="101"/>
      <c r="RVT28" s="101"/>
      <c r="RVU28" s="101"/>
      <c r="RVV28" s="101"/>
      <c r="RVW28" s="101"/>
      <c r="RVX28" s="101"/>
      <c r="RVY28" s="101"/>
      <c r="RVZ28" s="101"/>
      <c r="RWA28" s="101"/>
      <c r="RWB28" s="101"/>
      <c r="RWC28" s="101"/>
      <c r="RWD28" s="101"/>
      <c r="RWE28" s="101"/>
      <c r="RWF28" s="101"/>
      <c r="RWG28" s="101"/>
      <c r="RWH28" s="101"/>
      <c r="RWI28" s="101"/>
      <c r="RWJ28" s="101"/>
      <c r="RWK28" s="101"/>
      <c r="RWL28" s="101"/>
      <c r="RWM28" s="101"/>
      <c r="RWN28" s="101"/>
      <c r="RWO28" s="101"/>
      <c r="RWP28" s="101"/>
      <c r="RWQ28" s="101"/>
      <c r="RWR28" s="101"/>
      <c r="RWS28" s="101"/>
      <c r="RWT28" s="101"/>
      <c r="RWU28" s="101"/>
      <c r="RWV28" s="101"/>
      <c r="RWW28" s="101"/>
      <c r="RWX28" s="101"/>
      <c r="RWY28" s="101"/>
      <c r="RWZ28" s="101"/>
      <c r="RXA28" s="101"/>
      <c r="RXB28" s="101"/>
      <c r="RXC28" s="101"/>
      <c r="RXD28" s="101"/>
      <c r="RXE28" s="101"/>
      <c r="RXF28" s="101"/>
      <c r="RXG28" s="101"/>
      <c r="RXH28" s="101"/>
      <c r="RXI28" s="101"/>
      <c r="RXJ28" s="101"/>
      <c r="RXK28" s="101"/>
      <c r="RXL28" s="101"/>
      <c r="RXM28" s="101"/>
      <c r="RXN28" s="101"/>
      <c r="RXO28" s="101"/>
      <c r="RXP28" s="101"/>
      <c r="RXQ28" s="101"/>
      <c r="RXR28" s="101"/>
      <c r="RXS28" s="101"/>
      <c r="RXT28" s="101"/>
      <c r="RXU28" s="101"/>
      <c r="RXV28" s="101"/>
      <c r="RXW28" s="101"/>
      <c r="RXX28" s="101"/>
      <c r="RXY28" s="101"/>
      <c r="RXZ28" s="101"/>
      <c r="RYA28" s="101"/>
      <c r="RYB28" s="101"/>
      <c r="RYC28" s="101"/>
      <c r="RYD28" s="101"/>
      <c r="RYE28" s="101"/>
      <c r="RYF28" s="101"/>
      <c r="RYG28" s="101"/>
      <c r="RYH28" s="101"/>
      <c r="RYI28" s="101"/>
      <c r="RYJ28" s="101"/>
      <c r="RYK28" s="101"/>
      <c r="RYL28" s="101"/>
      <c r="RYM28" s="101"/>
      <c r="RYN28" s="101"/>
      <c r="RYO28" s="101"/>
      <c r="RYP28" s="101"/>
      <c r="RYQ28" s="101"/>
      <c r="RYR28" s="101"/>
      <c r="RYS28" s="101"/>
      <c r="RYT28" s="101"/>
      <c r="RYU28" s="101"/>
      <c r="RYV28" s="101"/>
      <c r="RYW28" s="101"/>
      <c r="RYX28" s="101"/>
      <c r="RYY28" s="101"/>
      <c r="RYZ28" s="101"/>
      <c r="RZA28" s="101"/>
      <c r="RZB28" s="101"/>
      <c r="RZC28" s="101"/>
      <c r="RZD28" s="101"/>
      <c r="RZE28" s="101"/>
      <c r="RZF28" s="101"/>
      <c r="RZG28" s="101"/>
      <c r="RZH28" s="101"/>
      <c r="RZI28" s="101"/>
      <c r="RZJ28" s="101"/>
      <c r="RZK28" s="101"/>
      <c r="RZL28" s="101"/>
      <c r="RZM28" s="101"/>
      <c r="RZN28" s="101"/>
      <c r="RZO28" s="101"/>
      <c r="RZP28" s="101"/>
      <c r="RZQ28" s="101"/>
      <c r="RZR28" s="101"/>
      <c r="RZS28" s="101"/>
      <c r="RZT28" s="101"/>
      <c r="RZU28" s="101"/>
      <c r="RZV28" s="101"/>
      <c r="RZW28" s="101"/>
      <c r="RZX28" s="101"/>
      <c r="RZY28" s="101"/>
      <c r="RZZ28" s="101"/>
      <c r="SAA28" s="101"/>
      <c r="SAB28" s="101"/>
      <c r="SAC28" s="101"/>
      <c r="SAD28" s="101"/>
      <c r="SAE28" s="101"/>
      <c r="SAF28" s="101"/>
      <c r="SAG28" s="101"/>
      <c r="SAH28" s="101"/>
      <c r="SAI28" s="101"/>
      <c r="SAJ28" s="101"/>
      <c r="SAK28" s="101"/>
      <c r="SAL28" s="101"/>
      <c r="SAM28" s="101"/>
      <c r="SAN28" s="101"/>
      <c r="SAO28" s="101"/>
      <c r="SAP28" s="101"/>
      <c r="SAQ28" s="101"/>
      <c r="SAR28" s="101"/>
      <c r="SAS28" s="101"/>
      <c r="SAT28" s="101"/>
      <c r="SAU28" s="101"/>
      <c r="SAV28" s="101"/>
      <c r="SAW28" s="101"/>
      <c r="SAX28" s="101"/>
      <c r="SAY28" s="101"/>
      <c r="SAZ28" s="101"/>
      <c r="SBA28" s="101"/>
      <c r="SBB28" s="101"/>
      <c r="SBC28" s="101"/>
      <c r="SBD28" s="101"/>
      <c r="SBE28" s="101"/>
      <c r="SBF28" s="101"/>
      <c r="SBG28" s="101"/>
      <c r="SBH28" s="101"/>
      <c r="SBI28" s="101"/>
      <c r="SBJ28" s="101"/>
      <c r="SBK28" s="101"/>
      <c r="SBL28" s="101"/>
      <c r="SBM28" s="101"/>
      <c r="SBN28" s="101"/>
      <c r="SBO28" s="101"/>
      <c r="SBP28" s="101"/>
      <c r="SBQ28" s="101"/>
      <c r="SBR28" s="101"/>
      <c r="SBS28" s="101"/>
      <c r="SBT28" s="101"/>
      <c r="SBU28" s="101"/>
      <c r="SBV28" s="101"/>
      <c r="SBW28" s="101"/>
      <c r="SBX28" s="101"/>
      <c r="SBY28" s="101"/>
      <c r="SBZ28" s="101"/>
      <c r="SCA28" s="101"/>
      <c r="SCB28" s="101"/>
      <c r="SCC28" s="101"/>
      <c r="SCD28" s="101"/>
      <c r="SCE28" s="101"/>
      <c r="SCF28" s="101"/>
      <c r="SCG28" s="101"/>
      <c r="SCH28" s="101"/>
      <c r="SCI28" s="101"/>
      <c r="SCJ28" s="101"/>
      <c r="SCK28" s="101"/>
      <c r="SCL28" s="101"/>
      <c r="SCM28" s="101"/>
      <c r="SCN28" s="101"/>
      <c r="SCO28" s="101"/>
      <c r="SCP28" s="101"/>
      <c r="SCQ28" s="101"/>
      <c r="SCR28" s="101"/>
      <c r="SCS28" s="101"/>
      <c r="SCT28" s="101"/>
      <c r="SCU28" s="101"/>
      <c r="SCV28" s="101"/>
      <c r="SCW28" s="101"/>
      <c r="SCX28" s="101"/>
      <c r="SCY28" s="101"/>
      <c r="SCZ28" s="101"/>
      <c r="SDA28" s="101"/>
      <c r="SDB28" s="101"/>
      <c r="SDC28" s="101"/>
      <c r="SDD28" s="101"/>
      <c r="SDE28" s="101"/>
      <c r="SDF28" s="101"/>
      <c r="SDG28" s="101"/>
      <c r="SDH28" s="101"/>
      <c r="SDI28" s="101"/>
      <c r="SDJ28" s="101"/>
      <c r="SDK28" s="101"/>
      <c r="SDL28" s="101"/>
      <c r="SDM28" s="101"/>
      <c r="SDN28" s="101"/>
      <c r="SDO28" s="101"/>
      <c r="SDP28" s="101"/>
      <c r="SDQ28" s="101"/>
      <c r="SDR28" s="101"/>
      <c r="SDS28" s="101"/>
      <c r="SDT28" s="101"/>
      <c r="SDU28" s="101"/>
      <c r="SDV28" s="101"/>
      <c r="SDW28" s="101"/>
      <c r="SDX28" s="101"/>
      <c r="SDY28" s="101"/>
      <c r="SDZ28" s="101"/>
      <c r="SEA28" s="101"/>
      <c r="SEB28" s="101"/>
      <c r="SEC28" s="101"/>
      <c r="SED28" s="101"/>
      <c r="SEE28" s="101"/>
      <c r="SEF28" s="101"/>
      <c r="SEG28" s="101"/>
      <c r="SEH28" s="101"/>
      <c r="SEI28" s="101"/>
      <c r="SEJ28" s="101"/>
      <c r="SEK28" s="101"/>
      <c r="SEL28" s="101"/>
      <c r="SEM28" s="101"/>
      <c r="SEN28" s="101"/>
      <c r="SEO28" s="101"/>
      <c r="SEP28" s="101"/>
      <c r="SEQ28" s="101"/>
      <c r="SER28" s="101"/>
      <c r="SES28" s="101"/>
      <c r="SET28" s="101"/>
      <c r="SEU28" s="101"/>
      <c r="SEV28" s="101"/>
      <c r="SEW28" s="101"/>
      <c r="SEX28" s="101"/>
      <c r="SEY28" s="101"/>
      <c r="SEZ28" s="101"/>
      <c r="SFA28" s="101"/>
      <c r="SFB28" s="101"/>
      <c r="SFC28" s="101"/>
      <c r="SFD28" s="101"/>
      <c r="SFE28" s="101"/>
      <c r="SFF28" s="101"/>
      <c r="SFG28" s="101"/>
      <c r="SFH28" s="101"/>
      <c r="SFI28" s="101"/>
      <c r="SFJ28" s="101"/>
      <c r="SFK28" s="101"/>
      <c r="SFL28" s="101"/>
      <c r="SFM28" s="101"/>
      <c r="SFN28" s="101"/>
      <c r="SFO28" s="101"/>
      <c r="SFP28" s="101"/>
      <c r="SFQ28" s="101"/>
      <c r="SFR28" s="101"/>
      <c r="SFS28" s="101"/>
      <c r="SFT28" s="101"/>
      <c r="SFU28" s="101"/>
      <c r="SFV28" s="101"/>
      <c r="SFW28" s="101"/>
      <c r="SFX28" s="101"/>
      <c r="SFY28" s="101"/>
      <c r="SFZ28" s="101"/>
      <c r="SGA28" s="101"/>
      <c r="SGB28" s="101"/>
      <c r="SGC28" s="101"/>
      <c r="SGD28" s="101"/>
      <c r="SGE28" s="101"/>
      <c r="SGF28" s="101"/>
      <c r="SGG28" s="101"/>
      <c r="SGH28" s="101"/>
      <c r="SGI28" s="101"/>
      <c r="SGJ28" s="101"/>
      <c r="SGK28" s="101"/>
      <c r="SGL28" s="101"/>
      <c r="SGM28" s="101"/>
      <c r="SGN28" s="101"/>
      <c r="SGO28" s="101"/>
      <c r="SGP28" s="101"/>
      <c r="SGQ28" s="101"/>
      <c r="SGR28" s="101"/>
      <c r="SGS28" s="101"/>
      <c r="SGT28" s="101"/>
      <c r="SGU28" s="101"/>
      <c r="SGV28" s="101"/>
      <c r="SGW28" s="101"/>
      <c r="SGX28" s="101"/>
      <c r="SGY28" s="101"/>
      <c r="SGZ28" s="101"/>
      <c r="SHA28" s="101"/>
      <c r="SHB28" s="101"/>
      <c r="SHC28" s="101"/>
      <c r="SHD28" s="101"/>
      <c r="SHE28" s="101"/>
      <c r="SHF28" s="101"/>
      <c r="SHG28" s="101"/>
      <c r="SHH28" s="101"/>
      <c r="SHI28" s="101"/>
      <c r="SHJ28" s="101"/>
      <c r="SHK28" s="101"/>
      <c r="SHL28" s="101"/>
      <c r="SHM28" s="101"/>
      <c r="SHN28" s="101"/>
      <c r="SHO28" s="101"/>
      <c r="SHP28" s="101"/>
      <c r="SHQ28" s="101"/>
      <c r="SHR28" s="101"/>
      <c r="SHS28" s="101"/>
      <c r="SHT28" s="101"/>
      <c r="SHU28" s="101"/>
      <c r="SHV28" s="101"/>
      <c r="SHW28" s="101"/>
      <c r="SHX28" s="101"/>
      <c r="SHY28" s="101"/>
      <c r="SHZ28" s="101"/>
      <c r="SIA28" s="101"/>
      <c r="SIB28" s="101"/>
      <c r="SIC28" s="101"/>
      <c r="SID28" s="101"/>
      <c r="SIE28" s="101"/>
      <c r="SIF28" s="101"/>
      <c r="SIG28" s="101"/>
      <c r="SIH28" s="101"/>
      <c r="SII28" s="101"/>
      <c r="SIJ28" s="101"/>
      <c r="SIK28" s="101"/>
      <c r="SIL28" s="101"/>
      <c r="SIM28" s="101"/>
      <c r="SIN28" s="101"/>
      <c r="SIO28" s="101"/>
      <c r="SIP28" s="101"/>
      <c r="SIQ28" s="101"/>
      <c r="SIR28" s="101"/>
      <c r="SIS28" s="101"/>
      <c r="SIT28" s="101"/>
      <c r="SIU28" s="101"/>
      <c r="SIV28" s="101"/>
      <c r="SIW28" s="101"/>
      <c r="SIX28" s="101"/>
      <c r="SIY28" s="101"/>
      <c r="SIZ28" s="101"/>
      <c r="SJA28" s="101"/>
      <c r="SJB28" s="101"/>
      <c r="SJC28" s="101"/>
      <c r="SJD28" s="101"/>
      <c r="SJE28" s="101"/>
      <c r="SJF28" s="101"/>
      <c r="SJG28" s="101"/>
      <c r="SJH28" s="101"/>
      <c r="SJI28" s="101"/>
      <c r="SJJ28" s="101"/>
      <c r="SJK28" s="101"/>
      <c r="SJL28" s="101"/>
      <c r="SJM28" s="101"/>
      <c r="SJN28" s="101"/>
      <c r="SJO28" s="101"/>
      <c r="SJP28" s="101"/>
      <c r="SJQ28" s="101"/>
      <c r="SJR28" s="101"/>
      <c r="SJS28" s="101"/>
      <c r="SJT28" s="101"/>
      <c r="SJU28" s="101"/>
      <c r="SJV28" s="101"/>
      <c r="SJW28" s="101"/>
      <c r="SJX28" s="101"/>
      <c r="SJY28" s="101"/>
      <c r="SJZ28" s="101"/>
      <c r="SKA28" s="101"/>
      <c r="SKB28" s="101"/>
      <c r="SKC28" s="101"/>
      <c r="SKD28" s="101"/>
      <c r="SKE28" s="101"/>
      <c r="SKF28" s="101"/>
      <c r="SKG28" s="101"/>
      <c r="SKH28" s="101"/>
      <c r="SKI28" s="101"/>
      <c r="SKJ28" s="101"/>
      <c r="SKK28" s="101"/>
      <c r="SKL28" s="101"/>
      <c r="SKM28" s="101"/>
      <c r="SKN28" s="101"/>
      <c r="SKO28" s="101"/>
      <c r="SKP28" s="101"/>
      <c r="SKQ28" s="101"/>
      <c r="SKR28" s="101"/>
      <c r="SKS28" s="101"/>
      <c r="SKT28" s="101"/>
      <c r="SKU28" s="101"/>
      <c r="SKV28" s="101"/>
      <c r="SKW28" s="101"/>
      <c r="SKX28" s="101"/>
      <c r="SKY28" s="101"/>
      <c r="SKZ28" s="101"/>
      <c r="SLA28" s="101"/>
      <c r="SLB28" s="101"/>
      <c r="SLC28" s="101"/>
      <c r="SLD28" s="101"/>
      <c r="SLE28" s="101"/>
      <c r="SLF28" s="101"/>
      <c r="SLG28" s="101"/>
      <c r="SLH28" s="101"/>
      <c r="SLI28" s="101"/>
      <c r="SLJ28" s="101"/>
      <c r="SLK28" s="101"/>
      <c r="SLL28" s="101"/>
      <c r="SLM28" s="101"/>
      <c r="SLN28" s="101"/>
      <c r="SLO28" s="101"/>
      <c r="SLP28" s="101"/>
      <c r="SLQ28" s="101"/>
      <c r="SLR28" s="101"/>
      <c r="SLS28" s="101"/>
      <c r="SLT28" s="101"/>
      <c r="SLU28" s="101"/>
      <c r="SLV28" s="101"/>
      <c r="SLW28" s="101"/>
      <c r="SLX28" s="101"/>
      <c r="SLY28" s="101"/>
      <c r="SLZ28" s="101"/>
      <c r="SMA28" s="101"/>
      <c r="SMB28" s="101"/>
      <c r="SMC28" s="101"/>
      <c r="SMD28" s="101"/>
      <c r="SME28" s="101"/>
      <c r="SMF28" s="101"/>
      <c r="SMG28" s="101"/>
      <c r="SMH28" s="101"/>
      <c r="SMI28" s="101"/>
      <c r="SMJ28" s="101"/>
      <c r="SMK28" s="101"/>
      <c r="SML28" s="101"/>
      <c r="SMM28" s="101"/>
      <c r="SMN28" s="101"/>
      <c r="SMO28" s="101"/>
      <c r="SMP28" s="101"/>
      <c r="SMQ28" s="101"/>
      <c r="SMR28" s="101"/>
      <c r="SMS28" s="101"/>
      <c r="SMT28" s="101"/>
      <c r="SMU28" s="101"/>
      <c r="SMV28" s="101"/>
      <c r="SMW28" s="101"/>
      <c r="SMX28" s="101"/>
      <c r="SMY28" s="101"/>
      <c r="SMZ28" s="101"/>
      <c r="SNA28" s="101"/>
      <c r="SNB28" s="101"/>
      <c r="SNC28" s="101"/>
      <c r="SND28" s="101"/>
      <c r="SNE28" s="101"/>
      <c r="SNF28" s="101"/>
      <c r="SNG28" s="101"/>
      <c r="SNH28" s="101"/>
      <c r="SNI28" s="101"/>
      <c r="SNJ28" s="101"/>
      <c r="SNK28" s="101"/>
      <c r="SNL28" s="101"/>
      <c r="SNM28" s="101"/>
      <c r="SNN28" s="101"/>
      <c r="SNO28" s="101"/>
      <c r="SNP28" s="101"/>
      <c r="SNQ28" s="101"/>
      <c r="SNR28" s="101"/>
      <c r="SNS28" s="101"/>
      <c r="SNT28" s="101"/>
      <c r="SNU28" s="101"/>
      <c r="SNV28" s="101"/>
      <c r="SNW28" s="101"/>
      <c r="SNX28" s="101"/>
      <c r="SNY28" s="101"/>
      <c r="SNZ28" s="101"/>
      <c r="SOA28" s="101"/>
      <c r="SOB28" s="101"/>
      <c r="SOC28" s="101"/>
      <c r="SOD28" s="101"/>
      <c r="SOE28" s="101"/>
      <c r="SOF28" s="101"/>
      <c r="SOG28" s="101"/>
      <c r="SOH28" s="101"/>
      <c r="SOI28" s="101"/>
      <c r="SOJ28" s="101"/>
      <c r="SOK28" s="101"/>
      <c r="SOL28" s="101"/>
      <c r="SOM28" s="101"/>
      <c r="SON28" s="101"/>
      <c r="SOO28" s="101"/>
      <c r="SOP28" s="101"/>
      <c r="SOQ28" s="101"/>
      <c r="SOR28" s="101"/>
      <c r="SOS28" s="101"/>
      <c r="SOT28" s="101"/>
      <c r="SOU28" s="101"/>
      <c r="SOV28" s="101"/>
      <c r="SOW28" s="101"/>
      <c r="SOX28" s="101"/>
      <c r="SOY28" s="101"/>
      <c r="SOZ28" s="101"/>
      <c r="SPA28" s="101"/>
      <c r="SPB28" s="101"/>
      <c r="SPC28" s="101"/>
      <c r="SPD28" s="101"/>
      <c r="SPE28" s="101"/>
      <c r="SPF28" s="101"/>
      <c r="SPG28" s="101"/>
      <c r="SPH28" s="101"/>
      <c r="SPI28" s="101"/>
      <c r="SPJ28" s="101"/>
      <c r="SPK28" s="101"/>
      <c r="SPL28" s="101"/>
      <c r="SPM28" s="101"/>
      <c r="SPN28" s="101"/>
      <c r="SPO28" s="101"/>
      <c r="SPP28" s="101"/>
      <c r="SPQ28" s="101"/>
      <c r="SPR28" s="101"/>
      <c r="SPS28" s="101"/>
      <c r="SPT28" s="101"/>
      <c r="SPU28" s="101"/>
      <c r="SPV28" s="101"/>
      <c r="SPW28" s="101"/>
      <c r="SPX28" s="101"/>
      <c r="SPY28" s="101"/>
      <c r="SPZ28" s="101"/>
      <c r="SQA28" s="101"/>
      <c r="SQB28" s="101"/>
      <c r="SQC28" s="101"/>
      <c r="SQD28" s="101"/>
      <c r="SQE28" s="101"/>
      <c r="SQF28" s="101"/>
      <c r="SQG28" s="101"/>
      <c r="SQH28" s="101"/>
      <c r="SQI28" s="101"/>
      <c r="SQJ28" s="101"/>
      <c r="SQK28" s="101"/>
      <c r="SQL28" s="101"/>
      <c r="SQM28" s="101"/>
      <c r="SQN28" s="101"/>
      <c r="SQO28" s="101"/>
      <c r="SQP28" s="101"/>
      <c r="SQQ28" s="101"/>
      <c r="SQR28" s="101"/>
      <c r="SQS28" s="101"/>
      <c r="SQT28" s="101"/>
      <c r="SQU28" s="101"/>
      <c r="SQV28" s="101"/>
      <c r="SQW28" s="101"/>
      <c r="SQX28" s="101"/>
      <c r="SQY28" s="101"/>
      <c r="SQZ28" s="101"/>
      <c r="SRA28" s="101"/>
      <c r="SRB28" s="101"/>
      <c r="SRC28" s="101"/>
      <c r="SRD28" s="101"/>
      <c r="SRE28" s="101"/>
      <c r="SRF28" s="101"/>
      <c r="SRG28" s="101"/>
      <c r="SRH28" s="101"/>
      <c r="SRI28" s="101"/>
      <c r="SRJ28" s="101"/>
      <c r="SRK28" s="101"/>
      <c r="SRL28" s="101"/>
      <c r="SRM28" s="101"/>
      <c r="SRN28" s="101"/>
      <c r="SRO28" s="101"/>
      <c r="SRP28" s="101"/>
      <c r="SRQ28" s="101"/>
      <c r="SRR28" s="101"/>
      <c r="SRS28" s="101"/>
      <c r="SRT28" s="101"/>
      <c r="SRU28" s="101"/>
      <c r="SRV28" s="101"/>
      <c r="SRW28" s="101"/>
      <c r="SRX28" s="101"/>
      <c r="SRY28" s="101"/>
      <c r="SRZ28" s="101"/>
      <c r="SSA28" s="101"/>
      <c r="SSB28" s="101"/>
      <c r="SSC28" s="101"/>
      <c r="SSD28" s="101"/>
      <c r="SSE28" s="101"/>
      <c r="SSF28" s="101"/>
      <c r="SSG28" s="101"/>
      <c r="SSH28" s="101"/>
      <c r="SSI28" s="101"/>
      <c r="SSJ28" s="101"/>
      <c r="SSK28" s="101"/>
      <c r="SSL28" s="101"/>
      <c r="SSM28" s="101"/>
      <c r="SSN28" s="101"/>
      <c r="SSO28" s="101"/>
      <c r="SSP28" s="101"/>
      <c r="SSQ28" s="101"/>
      <c r="SSR28" s="101"/>
      <c r="SSS28" s="101"/>
      <c r="SST28" s="101"/>
      <c r="SSU28" s="101"/>
      <c r="SSV28" s="101"/>
      <c r="SSW28" s="101"/>
      <c r="SSX28" s="101"/>
      <c r="SSY28" s="101"/>
      <c r="SSZ28" s="101"/>
      <c r="STA28" s="101"/>
      <c r="STB28" s="101"/>
      <c r="STC28" s="101"/>
      <c r="STD28" s="101"/>
      <c r="STE28" s="101"/>
      <c r="STF28" s="101"/>
      <c r="STG28" s="101"/>
      <c r="STH28" s="101"/>
      <c r="STI28" s="101"/>
      <c r="STJ28" s="101"/>
      <c r="STK28" s="101"/>
      <c r="STL28" s="101"/>
      <c r="STM28" s="101"/>
      <c r="STN28" s="101"/>
      <c r="STO28" s="101"/>
      <c r="STP28" s="101"/>
      <c r="STQ28" s="101"/>
      <c r="STR28" s="101"/>
      <c r="STS28" s="101"/>
      <c r="STT28" s="101"/>
      <c r="STU28" s="101"/>
      <c r="STV28" s="101"/>
      <c r="STW28" s="101"/>
      <c r="STX28" s="101"/>
      <c r="STY28" s="101"/>
      <c r="STZ28" s="101"/>
      <c r="SUA28" s="101"/>
      <c r="SUB28" s="101"/>
      <c r="SUC28" s="101"/>
      <c r="SUD28" s="101"/>
      <c r="SUE28" s="101"/>
      <c r="SUF28" s="101"/>
      <c r="SUG28" s="101"/>
      <c r="SUH28" s="101"/>
      <c r="SUI28" s="101"/>
      <c r="SUJ28" s="101"/>
      <c r="SUK28" s="101"/>
      <c r="SUL28" s="101"/>
      <c r="SUM28" s="101"/>
      <c r="SUN28" s="101"/>
      <c r="SUO28" s="101"/>
      <c r="SUP28" s="101"/>
      <c r="SUQ28" s="101"/>
      <c r="SUR28" s="101"/>
      <c r="SUS28" s="101"/>
      <c r="SUT28" s="101"/>
      <c r="SUU28" s="101"/>
      <c r="SUV28" s="101"/>
      <c r="SUW28" s="101"/>
      <c r="SUX28" s="101"/>
      <c r="SUY28" s="101"/>
      <c r="SUZ28" s="101"/>
      <c r="SVA28" s="101"/>
      <c r="SVB28" s="101"/>
      <c r="SVC28" s="101"/>
      <c r="SVD28" s="101"/>
      <c r="SVE28" s="101"/>
      <c r="SVF28" s="101"/>
      <c r="SVG28" s="101"/>
      <c r="SVH28" s="101"/>
      <c r="SVI28" s="101"/>
      <c r="SVJ28" s="101"/>
      <c r="SVK28" s="101"/>
      <c r="SVL28" s="101"/>
      <c r="SVM28" s="101"/>
      <c r="SVN28" s="101"/>
      <c r="SVO28" s="101"/>
      <c r="SVP28" s="101"/>
      <c r="SVQ28" s="101"/>
      <c r="SVR28" s="101"/>
      <c r="SVS28" s="101"/>
      <c r="SVT28" s="101"/>
      <c r="SVU28" s="101"/>
      <c r="SVV28" s="101"/>
      <c r="SVW28" s="101"/>
      <c r="SVX28" s="101"/>
      <c r="SVY28" s="101"/>
      <c r="SVZ28" s="101"/>
      <c r="SWA28" s="101"/>
      <c r="SWB28" s="101"/>
      <c r="SWC28" s="101"/>
      <c r="SWD28" s="101"/>
      <c r="SWE28" s="101"/>
      <c r="SWF28" s="101"/>
      <c r="SWG28" s="101"/>
      <c r="SWH28" s="101"/>
      <c r="SWI28" s="101"/>
      <c r="SWJ28" s="101"/>
      <c r="SWK28" s="101"/>
      <c r="SWL28" s="101"/>
      <c r="SWM28" s="101"/>
      <c r="SWN28" s="101"/>
      <c r="SWO28" s="101"/>
      <c r="SWP28" s="101"/>
      <c r="SWQ28" s="101"/>
      <c r="SWR28" s="101"/>
      <c r="SWS28" s="101"/>
      <c r="SWT28" s="101"/>
      <c r="SWU28" s="101"/>
      <c r="SWV28" s="101"/>
      <c r="SWW28" s="101"/>
      <c r="SWX28" s="101"/>
      <c r="SWY28" s="101"/>
      <c r="SWZ28" s="101"/>
      <c r="SXA28" s="101"/>
      <c r="SXB28" s="101"/>
      <c r="SXC28" s="101"/>
      <c r="SXD28" s="101"/>
      <c r="SXE28" s="101"/>
      <c r="SXF28" s="101"/>
      <c r="SXG28" s="101"/>
      <c r="SXH28" s="101"/>
      <c r="SXI28" s="101"/>
      <c r="SXJ28" s="101"/>
      <c r="SXK28" s="101"/>
      <c r="SXL28" s="101"/>
      <c r="SXM28" s="101"/>
      <c r="SXN28" s="101"/>
      <c r="SXO28" s="101"/>
      <c r="SXP28" s="101"/>
      <c r="SXQ28" s="101"/>
      <c r="SXR28" s="101"/>
      <c r="SXS28" s="101"/>
      <c r="SXT28" s="101"/>
      <c r="SXU28" s="101"/>
      <c r="SXV28" s="101"/>
      <c r="SXW28" s="101"/>
      <c r="SXX28" s="101"/>
      <c r="SXY28" s="101"/>
      <c r="SXZ28" s="101"/>
      <c r="SYA28" s="101"/>
      <c r="SYB28" s="101"/>
      <c r="SYC28" s="101"/>
      <c r="SYD28" s="101"/>
      <c r="SYE28" s="101"/>
      <c r="SYF28" s="101"/>
      <c r="SYG28" s="101"/>
      <c r="SYH28" s="101"/>
      <c r="SYI28" s="101"/>
      <c r="SYJ28" s="101"/>
      <c r="SYK28" s="101"/>
      <c r="SYL28" s="101"/>
      <c r="SYM28" s="101"/>
      <c r="SYN28" s="101"/>
      <c r="SYO28" s="101"/>
      <c r="SYP28" s="101"/>
      <c r="SYQ28" s="101"/>
      <c r="SYR28" s="101"/>
      <c r="SYS28" s="101"/>
      <c r="SYT28" s="101"/>
      <c r="SYU28" s="101"/>
      <c r="SYV28" s="101"/>
      <c r="SYW28" s="101"/>
      <c r="SYX28" s="101"/>
      <c r="SYY28" s="101"/>
      <c r="SYZ28" s="101"/>
      <c r="SZA28" s="101"/>
      <c r="SZB28" s="101"/>
      <c r="SZC28" s="101"/>
      <c r="SZD28" s="101"/>
      <c r="SZE28" s="101"/>
      <c r="SZF28" s="101"/>
      <c r="SZG28" s="101"/>
      <c r="SZH28" s="101"/>
      <c r="SZI28" s="101"/>
      <c r="SZJ28" s="101"/>
      <c r="SZK28" s="101"/>
      <c r="SZL28" s="101"/>
      <c r="SZM28" s="101"/>
      <c r="SZN28" s="101"/>
      <c r="SZO28" s="101"/>
      <c r="SZP28" s="101"/>
      <c r="SZQ28" s="101"/>
      <c r="SZR28" s="101"/>
      <c r="SZS28" s="101"/>
      <c r="SZT28" s="101"/>
      <c r="SZU28" s="101"/>
      <c r="SZV28" s="101"/>
      <c r="SZW28" s="101"/>
      <c r="SZX28" s="101"/>
      <c r="SZY28" s="101"/>
      <c r="SZZ28" s="101"/>
      <c r="TAA28" s="101"/>
      <c r="TAB28" s="101"/>
      <c r="TAC28" s="101"/>
      <c r="TAD28" s="101"/>
      <c r="TAE28" s="101"/>
      <c r="TAF28" s="101"/>
      <c r="TAG28" s="101"/>
      <c r="TAH28" s="101"/>
      <c r="TAI28" s="101"/>
      <c r="TAJ28" s="101"/>
      <c r="TAK28" s="101"/>
      <c r="TAL28" s="101"/>
      <c r="TAM28" s="101"/>
      <c r="TAN28" s="101"/>
      <c r="TAO28" s="101"/>
      <c r="TAP28" s="101"/>
      <c r="TAQ28" s="101"/>
      <c r="TAR28" s="101"/>
      <c r="TAS28" s="101"/>
      <c r="TAT28" s="101"/>
      <c r="TAU28" s="101"/>
      <c r="TAV28" s="101"/>
      <c r="TAW28" s="101"/>
      <c r="TAX28" s="101"/>
      <c r="TAY28" s="101"/>
      <c r="TAZ28" s="101"/>
      <c r="TBA28" s="101"/>
      <c r="TBB28" s="101"/>
      <c r="TBC28" s="101"/>
      <c r="TBD28" s="101"/>
      <c r="TBE28" s="101"/>
      <c r="TBF28" s="101"/>
      <c r="TBG28" s="101"/>
      <c r="TBH28" s="101"/>
      <c r="TBI28" s="101"/>
      <c r="TBJ28" s="101"/>
      <c r="TBK28" s="101"/>
      <c r="TBL28" s="101"/>
      <c r="TBM28" s="101"/>
      <c r="TBN28" s="101"/>
      <c r="TBO28" s="101"/>
      <c r="TBP28" s="101"/>
      <c r="TBQ28" s="101"/>
      <c r="TBR28" s="101"/>
      <c r="TBS28" s="101"/>
      <c r="TBT28" s="101"/>
      <c r="TBU28" s="101"/>
      <c r="TBV28" s="101"/>
      <c r="TBW28" s="101"/>
      <c r="TBX28" s="101"/>
      <c r="TBY28" s="101"/>
      <c r="TBZ28" s="101"/>
      <c r="TCA28" s="101"/>
      <c r="TCB28" s="101"/>
      <c r="TCC28" s="101"/>
      <c r="TCD28" s="101"/>
      <c r="TCE28" s="101"/>
      <c r="TCF28" s="101"/>
      <c r="TCG28" s="101"/>
      <c r="TCH28" s="101"/>
      <c r="TCI28" s="101"/>
      <c r="TCJ28" s="101"/>
      <c r="TCK28" s="101"/>
      <c r="TCL28" s="101"/>
      <c r="TCM28" s="101"/>
      <c r="TCN28" s="101"/>
      <c r="TCO28" s="101"/>
      <c r="TCP28" s="101"/>
      <c r="TCQ28" s="101"/>
      <c r="TCR28" s="101"/>
      <c r="TCS28" s="101"/>
      <c r="TCT28" s="101"/>
      <c r="TCU28" s="101"/>
      <c r="TCV28" s="101"/>
      <c r="TCW28" s="101"/>
      <c r="TCX28" s="101"/>
      <c r="TCY28" s="101"/>
      <c r="TCZ28" s="101"/>
      <c r="TDA28" s="101"/>
      <c r="TDB28" s="101"/>
      <c r="TDC28" s="101"/>
      <c r="TDD28" s="101"/>
      <c r="TDE28" s="101"/>
      <c r="TDF28" s="101"/>
      <c r="TDG28" s="101"/>
      <c r="TDH28" s="101"/>
      <c r="TDI28" s="101"/>
      <c r="TDJ28" s="101"/>
      <c r="TDK28" s="101"/>
      <c r="TDL28" s="101"/>
      <c r="TDM28" s="101"/>
      <c r="TDN28" s="101"/>
      <c r="TDO28" s="101"/>
      <c r="TDP28" s="101"/>
      <c r="TDQ28" s="101"/>
      <c r="TDR28" s="101"/>
      <c r="TDS28" s="101"/>
      <c r="TDT28" s="101"/>
      <c r="TDU28" s="101"/>
      <c r="TDV28" s="101"/>
      <c r="TDW28" s="101"/>
      <c r="TDX28" s="101"/>
      <c r="TDY28" s="101"/>
      <c r="TDZ28" s="101"/>
      <c r="TEA28" s="101"/>
      <c r="TEB28" s="101"/>
      <c r="TEC28" s="101"/>
      <c r="TED28" s="101"/>
      <c r="TEE28" s="101"/>
      <c r="TEF28" s="101"/>
      <c r="TEG28" s="101"/>
      <c r="TEH28" s="101"/>
      <c r="TEI28" s="101"/>
      <c r="TEJ28" s="101"/>
      <c r="TEK28" s="101"/>
      <c r="TEL28" s="101"/>
      <c r="TEM28" s="101"/>
      <c r="TEN28" s="101"/>
      <c r="TEO28" s="101"/>
      <c r="TEP28" s="101"/>
      <c r="TEQ28" s="101"/>
      <c r="TER28" s="101"/>
      <c r="TES28" s="101"/>
      <c r="TET28" s="101"/>
      <c r="TEU28" s="101"/>
      <c r="TEV28" s="101"/>
      <c r="TEW28" s="101"/>
      <c r="TEX28" s="101"/>
      <c r="TEY28" s="101"/>
      <c r="TEZ28" s="101"/>
      <c r="TFA28" s="101"/>
      <c r="TFB28" s="101"/>
      <c r="TFC28" s="101"/>
      <c r="TFD28" s="101"/>
      <c r="TFE28" s="101"/>
      <c r="TFF28" s="101"/>
      <c r="TFG28" s="101"/>
      <c r="TFH28" s="101"/>
      <c r="TFI28" s="101"/>
      <c r="TFJ28" s="101"/>
      <c r="TFK28" s="101"/>
      <c r="TFL28" s="101"/>
      <c r="TFM28" s="101"/>
      <c r="TFN28" s="101"/>
      <c r="TFO28" s="101"/>
      <c r="TFP28" s="101"/>
      <c r="TFQ28" s="101"/>
      <c r="TFR28" s="101"/>
      <c r="TFS28" s="101"/>
      <c r="TFT28" s="101"/>
      <c r="TFU28" s="101"/>
      <c r="TFV28" s="101"/>
      <c r="TFW28" s="101"/>
      <c r="TFX28" s="101"/>
      <c r="TFY28" s="101"/>
      <c r="TFZ28" s="101"/>
      <c r="TGA28" s="101"/>
      <c r="TGB28" s="101"/>
      <c r="TGC28" s="101"/>
      <c r="TGD28" s="101"/>
      <c r="TGE28" s="101"/>
      <c r="TGF28" s="101"/>
      <c r="TGG28" s="101"/>
      <c r="TGH28" s="101"/>
      <c r="TGI28" s="101"/>
      <c r="TGJ28" s="101"/>
      <c r="TGK28" s="101"/>
      <c r="TGL28" s="101"/>
      <c r="TGM28" s="101"/>
      <c r="TGN28" s="101"/>
      <c r="TGO28" s="101"/>
      <c r="TGP28" s="101"/>
      <c r="TGQ28" s="101"/>
      <c r="TGR28" s="101"/>
      <c r="TGS28" s="101"/>
      <c r="TGT28" s="101"/>
      <c r="TGU28" s="101"/>
      <c r="TGV28" s="101"/>
      <c r="TGW28" s="101"/>
      <c r="TGX28" s="101"/>
      <c r="TGY28" s="101"/>
      <c r="TGZ28" s="101"/>
      <c r="THA28" s="101"/>
      <c r="THB28" s="101"/>
      <c r="THC28" s="101"/>
      <c r="THD28" s="101"/>
      <c r="THE28" s="101"/>
      <c r="THF28" s="101"/>
      <c r="THG28" s="101"/>
      <c r="THH28" s="101"/>
      <c r="THI28" s="101"/>
      <c r="THJ28" s="101"/>
      <c r="THK28" s="101"/>
      <c r="THL28" s="101"/>
      <c r="THM28" s="101"/>
      <c r="THN28" s="101"/>
      <c r="THO28" s="101"/>
      <c r="THP28" s="101"/>
      <c r="THQ28" s="101"/>
      <c r="THR28" s="101"/>
      <c r="THS28" s="101"/>
      <c r="THT28" s="101"/>
      <c r="THU28" s="101"/>
      <c r="THV28" s="101"/>
      <c r="THW28" s="101"/>
      <c r="THX28" s="101"/>
      <c r="THY28" s="101"/>
      <c r="THZ28" s="101"/>
      <c r="TIA28" s="101"/>
      <c r="TIB28" s="101"/>
      <c r="TIC28" s="101"/>
      <c r="TID28" s="101"/>
      <c r="TIE28" s="101"/>
      <c r="TIF28" s="101"/>
      <c r="TIG28" s="101"/>
      <c r="TIH28" s="101"/>
      <c r="TII28" s="101"/>
      <c r="TIJ28" s="101"/>
      <c r="TIK28" s="101"/>
      <c r="TIL28" s="101"/>
      <c r="TIM28" s="101"/>
      <c r="TIN28" s="101"/>
      <c r="TIO28" s="101"/>
      <c r="TIP28" s="101"/>
      <c r="TIQ28" s="101"/>
      <c r="TIR28" s="101"/>
      <c r="TIS28" s="101"/>
      <c r="TIT28" s="101"/>
      <c r="TIU28" s="101"/>
      <c r="TIV28" s="101"/>
      <c r="TIW28" s="101"/>
      <c r="TIX28" s="101"/>
      <c r="TIY28" s="101"/>
      <c r="TIZ28" s="101"/>
      <c r="TJA28" s="101"/>
      <c r="TJB28" s="101"/>
      <c r="TJC28" s="101"/>
      <c r="TJD28" s="101"/>
      <c r="TJE28" s="101"/>
      <c r="TJF28" s="101"/>
      <c r="TJG28" s="101"/>
      <c r="TJH28" s="101"/>
      <c r="TJI28" s="101"/>
      <c r="TJJ28" s="101"/>
      <c r="TJK28" s="101"/>
      <c r="TJL28" s="101"/>
      <c r="TJM28" s="101"/>
      <c r="TJN28" s="101"/>
      <c r="TJO28" s="101"/>
      <c r="TJP28" s="101"/>
      <c r="TJQ28" s="101"/>
      <c r="TJR28" s="101"/>
      <c r="TJS28" s="101"/>
      <c r="TJT28" s="101"/>
      <c r="TJU28" s="101"/>
      <c r="TJV28" s="101"/>
      <c r="TJW28" s="101"/>
      <c r="TJX28" s="101"/>
      <c r="TJY28" s="101"/>
      <c r="TJZ28" s="101"/>
      <c r="TKA28" s="101"/>
      <c r="TKB28" s="101"/>
      <c r="TKC28" s="101"/>
      <c r="TKD28" s="101"/>
      <c r="TKE28" s="101"/>
      <c r="TKF28" s="101"/>
      <c r="TKG28" s="101"/>
      <c r="TKH28" s="101"/>
      <c r="TKI28" s="101"/>
      <c r="TKJ28" s="101"/>
      <c r="TKK28" s="101"/>
      <c r="TKL28" s="101"/>
      <c r="TKM28" s="101"/>
      <c r="TKN28" s="101"/>
      <c r="TKO28" s="101"/>
      <c r="TKP28" s="101"/>
      <c r="TKQ28" s="101"/>
      <c r="TKR28" s="101"/>
      <c r="TKS28" s="101"/>
      <c r="TKT28" s="101"/>
      <c r="TKU28" s="101"/>
      <c r="TKV28" s="101"/>
      <c r="TKW28" s="101"/>
      <c r="TKX28" s="101"/>
      <c r="TKY28" s="101"/>
      <c r="TKZ28" s="101"/>
      <c r="TLA28" s="101"/>
      <c r="TLB28" s="101"/>
      <c r="TLC28" s="101"/>
      <c r="TLD28" s="101"/>
      <c r="TLE28" s="101"/>
      <c r="TLF28" s="101"/>
      <c r="TLG28" s="101"/>
      <c r="TLH28" s="101"/>
      <c r="TLI28" s="101"/>
      <c r="TLJ28" s="101"/>
      <c r="TLK28" s="101"/>
      <c r="TLL28" s="101"/>
      <c r="TLM28" s="101"/>
      <c r="TLN28" s="101"/>
      <c r="TLO28" s="101"/>
      <c r="TLP28" s="101"/>
      <c r="TLQ28" s="101"/>
      <c r="TLR28" s="101"/>
      <c r="TLS28" s="101"/>
      <c r="TLT28" s="101"/>
      <c r="TLU28" s="101"/>
      <c r="TLV28" s="101"/>
      <c r="TLW28" s="101"/>
      <c r="TLX28" s="101"/>
      <c r="TLY28" s="101"/>
      <c r="TLZ28" s="101"/>
      <c r="TMA28" s="101"/>
      <c r="TMB28" s="101"/>
      <c r="TMC28" s="101"/>
      <c r="TMD28" s="101"/>
      <c r="TME28" s="101"/>
      <c r="TMF28" s="101"/>
      <c r="TMG28" s="101"/>
      <c r="TMH28" s="101"/>
      <c r="TMI28" s="101"/>
      <c r="TMJ28" s="101"/>
      <c r="TMK28" s="101"/>
      <c r="TML28" s="101"/>
      <c r="TMM28" s="101"/>
      <c r="TMN28" s="101"/>
      <c r="TMO28" s="101"/>
      <c r="TMP28" s="101"/>
      <c r="TMQ28" s="101"/>
      <c r="TMR28" s="101"/>
      <c r="TMS28" s="101"/>
      <c r="TMT28" s="101"/>
      <c r="TMU28" s="101"/>
      <c r="TMV28" s="101"/>
      <c r="TMW28" s="101"/>
      <c r="TMX28" s="101"/>
      <c r="TMY28" s="101"/>
      <c r="TMZ28" s="101"/>
      <c r="TNA28" s="101"/>
      <c r="TNB28" s="101"/>
      <c r="TNC28" s="101"/>
      <c r="TND28" s="101"/>
      <c r="TNE28" s="101"/>
      <c r="TNF28" s="101"/>
      <c r="TNG28" s="101"/>
      <c r="TNH28" s="101"/>
      <c r="TNI28" s="101"/>
      <c r="TNJ28" s="101"/>
      <c r="TNK28" s="101"/>
      <c r="TNL28" s="101"/>
      <c r="TNM28" s="101"/>
      <c r="TNN28" s="101"/>
      <c r="TNO28" s="101"/>
      <c r="TNP28" s="101"/>
      <c r="TNQ28" s="101"/>
      <c r="TNR28" s="101"/>
      <c r="TNS28" s="101"/>
      <c r="TNT28" s="101"/>
      <c r="TNU28" s="101"/>
      <c r="TNV28" s="101"/>
      <c r="TNW28" s="101"/>
      <c r="TNX28" s="101"/>
      <c r="TNY28" s="101"/>
      <c r="TNZ28" s="101"/>
      <c r="TOA28" s="101"/>
      <c r="TOB28" s="101"/>
      <c r="TOC28" s="101"/>
      <c r="TOD28" s="101"/>
      <c r="TOE28" s="101"/>
      <c r="TOF28" s="101"/>
      <c r="TOG28" s="101"/>
      <c r="TOH28" s="101"/>
      <c r="TOI28" s="101"/>
      <c r="TOJ28" s="101"/>
      <c r="TOK28" s="101"/>
      <c r="TOL28" s="101"/>
      <c r="TOM28" s="101"/>
      <c r="TON28" s="101"/>
      <c r="TOO28" s="101"/>
      <c r="TOP28" s="101"/>
      <c r="TOQ28" s="101"/>
      <c r="TOR28" s="101"/>
      <c r="TOS28" s="101"/>
      <c r="TOT28" s="101"/>
      <c r="TOU28" s="101"/>
      <c r="TOV28" s="101"/>
      <c r="TOW28" s="101"/>
      <c r="TOX28" s="101"/>
      <c r="TOY28" s="101"/>
      <c r="TOZ28" s="101"/>
      <c r="TPA28" s="101"/>
      <c r="TPB28" s="101"/>
      <c r="TPC28" s="101"/>
      <c r="TPD28" s="101"/>
      <c r="TPE28" s="101"/>
      <c r="TPF28" s="101"/>
      <c r="TPG28" s="101"/>
      <c r="TPH28" s="101"/>
      <c r="TPI28" s="101"/>
      <c r="TPJ28" s="101"/>
      <c r="TPK28" s="101"/>
      <c r="TPL28" s="101"/>
      <c r="TPM28" s="101"/>
      <c r="TPN28" s="101"/>
      <c r="TPO28" s="101"/>
      <c r="TPP28" s="101"/>
      <c r="TPQ28" s="101"/>
      <c r="TPR28" s="101"/>
      <c r="TPS28" s="101"/>
      <c r="TPT28" s="101"/>
      <c r="TPU28" s="101"/>
      <c r="TPV28" s="101"/>
      <c r="TPW28" s="101"/>
      <c r="TPX28" s="101"/>
      <c r="TPY28" s="101"/>
      <c r="TPZ28" s="101"/>
      <c r="TQA28" s="101"/>
      <c r="TQB28" s="101"/>
      <c r="TQC28" s="101"/>
      <c r="TQD28" s="101"/>
      <c r="TQE28" s="101"/>
      <c r="TQF28" s="101"/>
      <c r="TQG28" s="101"/>
      <c r="TQH28" s="101"/>
      <c r="TQI28" s="101"/>
      <c r="TQJ28" s="101"/>
      <c r="TQK28" s="101"/>
      <c r="TQL28" s="101"/>
      <c r="TQM28" s="101"/>
      <c r="TQN28" s="101"/>
      <c r="TQO28" s="101"/>
      <c r="TQP28" s="101"/>
      <c r="TQQ28" s="101"/>
      <c r="TQR28" s="101"/>
      <c r="TQS28" s="101"/>
      <c r="TQT28" s="101"/>
      <c r="TQU28" s="101"/>
      <c r="TQV28" s="101"/>
      <c r="TQW28" s="101"/>
      <c r="TQX28" s="101"/>
      <c r="TQY28" s="101"/>
      <c r="TQZ28" s="101"/>
      <c r="TRA28" s="101"/>
      <c r="TRB28" s="101"/>
      <c r="TRC28" s="101"/>
      <c r="TRD28" s="101"/>
      <c r="TRE28" s="101"/>
      <c r="TRF28" s="101"/>
      <c r="TRG28" s="101"/>
      <c r="TRH28" s="101"/>
      <c r="TRI28" s="101"/>
      <c r="TRJ28" s="101"/>
      <c r="TRK28" s="101"/>
      <c r="TRL28" s="101"/>
      <c r="TRM28" s="101"/>
      <c r="TRN28" s="101"/>
      <c r="TRO28" s="101"/>
      <c r="TRP28" s="101"/>
      <c r="TRQ28" s="101"/>
      <c r="TRR28" s="101"/>
      <c r="TRS28" s="101"/>
      <c r="TRT28" s="101"/>
      <c r="TRU28" s="101"/>
      <c r="TRV28" s="101"/>
      <c r="TRW28" s="101"/>
      <c r="TRX28" s="101"/>
      <c r="TRY28" s="101"/>
      <c r="TRZ28" s="101"/>
      <c r="TSA28" s="101"/>
      <c r="TSB28" s="101"/>
      <c r="TSC28" s="101"/>
      <c r="TSD28" s="101"/>
      <c r="TSE28" s="101"/>
      <c r="TSF28" s="101"/>
      <c r="TSG28" s="101"/>
      <c r="TSH28" s="101"/>
      <c r="TSI28" s="101"/>
      <c r="TSJ28" s="101"/>
      <c r="TSK28" s="101"/>
      <c r="TSL28" s="101"/>
      <c r="TSM28" s="101"/>
      <c r="TSN28" s="101"/>
      <c r="TSO28" s="101"/>
      <c r="TSP28" s="101"/>
      <c r="TSQ28" s="101"/>
      <c r="TSR28" s="101"/>
      <c r="TSS28" s="101"/>
      <c r="TST28" s="101"/>
      <c r="TSU28" s="101"/>
      <c r="TSV28" s="101"/>
      <c r="TSW28" s="101"/>
      <c r="TSX28" s="101"/>
      <c r="TSY28" s="101"/>
      <c r="TSZ28" s="101"/>
      <c r="TTA28" s="101"/>
      <c r="TTB28" s="101"/>
      <c r="TTC28" s="101"/>
      <c r="TTD28" s="101"/>
      <c r="TTE28" s="101"/>
      <c r="TTF28" s="101"/>
      <c r="TTG28" s="101"/>
      <c r="TTH28" s="101"/>
      <c r="TTI28" s="101"/>
      <c r="TTJ28" s="101"/>
      <c r="TTK28" s="101"/>
      <c r="TTL28" s="101"/>
      <c r="TTM28" s="101"/>
      <c r="TTN28" s="101"/>
      <c r="TTO28" s="101"/>
      <c r="TTP28" s="101"/>
      <c r="TTQ28" s="101"/>
      <c r="TTR28" s="101"/>
      <c r="TTS28" s="101"/>
      <c r="TTT28" s="101"/>
      <c r="TTU28" s="101"/>
      <c r="TTV28" s="101"/>
      <c r="TTW28" s="101"/>
      <c r="TTX28" s="101"/>
      <c r="TTY28" s="101"/>
      <c r="TTZ28" s="101"/>
      <c r="TUA28" s="101"/>
      <c r="TUB28" s="101"/>
      <c r="TUC28" s="101"/>
      <c r="TUD28" s="101"/>
      <c r="TUE28" s="101"/>
      <c r="TUF28" s="101"/>
      <c r="TUG28" s="101"/>
      <c r="TUH28" s="101"/>
      <c r="TUI28" s="101"/>
      <c r="TUJ28" s="101"/>
      <c r="TUK28" s="101"/>
      <c r="TUL28" s="101"/>
      <c r="TUM28" s="101"/>
      <c r="TUN28" s="101"/>
      <c r="TUO28" s="101"/>
      <c r="TUP28" s="101"/>
      <c r="TUQ28" s="101"/>
      <c r="TUR28" s="101"/>
      <c r="TUS28" s="101"/>
      <c r="TUT28" s="101"/>
      <c r="TUU28" s="101"/>
      <c r="TUV28" s="101"/>
      <c r="TUW28" s="101"/>
      <c r="TUX28" s="101"/>
      <c r="TUY28" s="101"/>
      <c r="TUZ28" s="101"/>
      <c r="TVA28" s="101"/>
      <c r="TVB28" s="101"/>
      <c r="TVC28" s="101"/>
      <c r="TVD28" s="101"/>
      <c r="TVE28" s="101"/>
      <c r="TVF28" s="101"/>
      <c r="TVG28" s="101"/>
      <c r="TVH28" s="101"/>
      <c r="TVI28" s="101"/>
      <c r="TVJ28" s="101"/>
      <c r="TVK28" s="101"/>
      <c r="TVL28" s="101"/>
      <c r="TVM28" s="101"/>
      <c r="TVN28" s="101"/>
      <c r="TVO28" s="101"/>
      <c r="TVP28" s="101"/>
      <c r="TVQ28" s="101"/>
      <c r="TVR28" s="101"/>
      <c r="TVS28" s="101"/>
      <c r="TVT28" s="101"/>
      <c r="TVU28" s="101"/>
      <c r="TVV28" s="101"/>
      <c r="TVW28" s="101"/>
      <c r="TVX28" s="101"/>
      <c r="TVY28" s="101"/>
      <c r="TVZ28" s="101"/>
      <c r="TWA28" s="101"/>
      <c r="TWB28" s="101"/>
      <c r="TWC28" s="101"/>
      <c r="TWD28" s="101"/>
      <c r="TWE28" s="101"/>
      <c r="TWF28" s="101"/>
      <c r="TWG28" s="101"/>
      <c r="TWH28" s="101"/>
      <c r="TWI28" s="101"/>
      <c r="TWJ28" s="101"/>
      <c r="TWK28" s="101"/>
      <c r="TWL28" s="101"/>
      <c r="TWM28" s="101"/>
      <c r="TWN28" s="101"/>
      <c r="TWO28" s="101"/>
      <c r="TWP28" s="101"/>
      <c r="TWQ28" s="101"/>
      <c r="TWR28" s="101"/>
      <c r="TWS28" s="101"/>
      <c r="TWT28" s="101"/>
      <c r="TWU28" s="101"/>
      <c r="TWV28" s="101"/>
      <c r="TWW28" s="101"/>
      <c r="TWX28" s="101"/>
      <c r="TWY28" s="101"/>
      <c r="TWZ28" s="101"/>
      <c r="TXA28" s="101"/>
      <c r="TXB28" s="101"/>
      <c r="TXC28" s="101"/>
      <c r="TXD28" s="101"/>
      <c r="TXE28" s="101"/>
      <c r="TXF28" s="101"/>
      <c r="TXG28" s="101"/>
      <c r="TXH28" s="101"/>
      <c r="TXI28" s="101"/>
      <c r="TXJ28" s="101"/>
      <c r="TXK28" s="101"/>
      <c r="TXL28" s="101"/>
      <c r="TXM28" s="101"/>
      <c r="TXN28" s="101"/>
      <c r="TXO28" s="101"/>
      <c r="TXP28" s="101"/>
      <c r="TXQ28" s="101"/>
      <c r="TXR28" s="101"/>
      <c r="TXS28" s="101"/>
      <c r="TXT28" s="101"/>
      <c r="TXU28" s="101"/>
      <c r="TXV28" s="101"/>
      <c r="TXW28" s="101"/>
      <c r="TXX28" s="101"/>
      <c r="TXY28" s="101"/>
      <c r="TXZ28" s="101"/>
      <c r="TYA28" s="101"/>
      <c r="TYB28" s="101"/>
      <c r="TYC28" s="101"/>
      <c r="TYD28" s="101"/>
      <c r="TYE28" s="101"/>
      <c r="TYF28" s="101"/>
      <c r="TYG28" s="101"/>
      <c r="TYH28" s="101"/>
      <c r="TYI28" s="101"/>
      <c r="TYJ28" s="101"/>
      <c r="TYK28" s="101"/>
      <c r="TYL28" s="101"/>
      <c r="TYM28" s="101"/>
      <c r="TYN28" s="101"/>
      <c r="TYO28" s="101"/>
      <c r="TYP28" s="101"/>
      <c r="TYQ28" s="101"/>
      <c r="TYR28" s="101"/>
      <c r="TYS28" s="101"/>
      <c r="TYT28" s="101"/>
      <c r="TYU28" s="101"/>
      <c r="TYV28" s="101"/>
      <c r="TYW28" s="101"/>
      <c r="TYX28" s="101"/>
      <c r="TYY28" s="101"/>
      <c r="TYZ28" s="101"/>
      <c r="TZA28" s="101"/>
      <c r="TZB28" s="101"/>
      <c r="TZC28" s="101"/>
      <c r="TZD28" s="101"/>
      <c r="TZE28" s="101"/>
      <c r="TZF28" s="101"/>
      <c r="TZG28" s="101"/>
      <c r="TZH28" s="101"/>
      <c r="TZI28" s="101"/>
      <c r="TZJ28" s="101"/>
      <c r="TZK28" s="101"/>
      <c r="TZL28" s="101"/>
      <c r="TZM28" s="101"/>
      <c r="TZN28" s="101"/>
      <c r="TZO28" s="101"/>
      <c r="TZP28" s="101"/>
      <c r="TZQ28" s="101"/>
      <c r="TZR28" s="101"/>
      <c r="TZS28" s="101"/>
      <c r="TZT28" s="101"/>
      <c r="TZU28" s="101"/>
      <c r="TZV28" s="101"/>
      <c r="TZW28" s="101"/>
      <c r="TZX28" s="101"/>
      <c r="TZY28" s="101"/>
      <c r="TZZ28" s="101"/>
      <c r="UAA28" s="101"/>
      <c r="UAB28" s="101"/>
      <c r="UAC28" s="101"/>
      <c r="UAD28" s="101"/>
      <c r="UAE28" s="101"/>
      <c r="UAF28" s="101"/>
      <c r="UAG28" s="101"/>
      <c r="UAH28" s="101"/>
      <c r="UAI28" s="101"/>
      <c r="UAJ28" s="101"/>
      <c r="UAK28" s="101"/>
      <c r="UAL28" s="101"/>
      <c r="UAM28" s="101"/>
      <c r="UAN28" s="101"/>
      <c r="UAO28" s="101"/>
      <c r="UAP28" s="101"/>
      <c r="UAQ28" s="101"/>
      <c r="UAR28" s="101"/>
      <c r="UAS28" s="101"/>
      <c r="UAT28" s="101"/>
      <c r="UAU28" s="101"/>
      <c r="UAV28" s="101"/>
      <c r="UAW28" s="101"/>
      <c r="UAX28" s="101"/>
      <c r="UAY28" s="101"/>
      <c r="UAZ28" s="101"/>
      <c r="UBA28" s="101"/>
      <c r="UBB28" s="101"/>
      <c r="UBC28" s="101"/>
      <c r="UBD28" s="101"/>
      <c r="UBE28" s="101"/>
      <c r="UBF28" s="101"/>
      <c r="UBG28" s="101"/>
      <c r="UBH28" s="101"/>
      <c r="UBI28" s="101"/>
      <c r="UBJ28" s="101"/>
      <c r="UBK28" s="101"/>
      <c r="UBL28" s="101"/>
      <c r="UBM28" s="101"/>
      <c r="UBN28" s="101"/>
      <c r="UBO28" s="101"/>
      <c r="UBP28" s="101"/>
      <c r="UBQ28" s="101"/>
      <c r="UBR28" s="101"/>
      <c r="UBS28" s="101"/>
      <c r="UBT28" s="101"/>
      <c r="UBU28" s="101"/>
      <c r="UBV28" s="101"/>
      <c r="UBW28" s="101"/>
      <c r="UBX28" s="101"/>
      <c r="UBY28" s="101"/>
      <c r="UBZ28" s="101"/>
      <c r="UCA28" s="101"/>
      <c r="UCB28" s="101"/>
      <c r="UCC28" s="101"/>
      <c r="UCD28" s="101"/>
      <c r="UCE28" s="101"/>
      <c r="UCF28" s="101"/>
      <c r="UCG28" s="101"/>
      <c r="UCH28" s="101"/>
      <c r="UCI28" s="101"/>
      <c r="UCJ28" s="101"/>
      <c r="UCK28" s="101"/>
      <c r="UCL28" s="101"/>
      <c r="UCM28" s="101"/>
      <c r="UCN28" s="101"/>
      <c r="UCO28" s="101"/>
      <c r="UCP28" s="101"/>
      <c r="UCQ28" s="101"/>
      <c r="UCR28" s="101"/>
      <c r="UCS28" s="101"/>
      <c r="UCT28" s="101"/>
      <c r="UCU28" s="101"/>
      <c r="UCV28" s="101"/>
      <c r="UCW28" s="101"/>
      <c r="UCX28" s="101"/>
      <c r="UCY28" s="101"/>
      <c r="UCZ28" s="101"/>
      <c r="UDA28" s="101"/>
      <c r="UDB28" s="101"/>
      <c r="UDC28" s="101"/>
      <c r="UDD28" s="101"/>
      <c r="UDE28" s="101"/>
      <c r="UDF28" s="101"/>
      <c r="UDG28" s="101"/>
      <c r="UDH28" s="101"/>
      <c r="UDI28" s="101"/>
      <c r="UDJ28" s="101"/>
      <c r="UDK28" s="101"/>
      <c r="UDL28" s="101"/>
      <c r="UDM28" s="101"/>
      <c r="UDN28" s="101"/>
      <c r="UDO28" s="101"/>
      <c r="UDP28" s="101"/>
      <c r="UDQ28" s="101"/>
      <c r="UDR28" s="101"/>
      <c r="UDS28" s="101"/>
      <c r="UDT28" s="101"/>
      <c r="UDU28" s="101"/>
      <c r="UDV28" s="101"/>
      <c r="UDW28" s="101"/>
      <c r="UDX28" s="101"/>
      <c r="UDY28" s="101"/>
      <c r="UDZ28" s="101"/>
      <c r="UEA28" s="101"/>
      <c r="UEB28" s="101"/>
      <c r="UEC28" s="101"/>
      <c r="UED28" s="101"/>
      <c r="UEE28" s="101"/>
      <c r="UEF28" s="101"/>
      <c r="UEG28" s="101"/>
      <c r="UEH28" s="101"/>
      <c r="UEI28" s="101"/>
      <c r="UEJ28" s="101"/>
      <c r="UEK28" s="101"/>
      <c r="UEL28" s="101"/>
      <c r="UEM28" s="101"/>
      <c r="UEN28" s="101"/>
      <c r="UEO28" s="101"/>
      <c r="UEP28" s="101"/>
      <c r="UEQ28" s="101"/>
      <c r="UER28" s="101"/>
      <c r="UES28" s="101"/>
      <c r="UET28" s="101"/>
      <c r="UEU28" s="101"/>
      <c r="UEV28" s="101"/>
      <c r="UEW28" s="101"/>
      <c r="UEX28" s="101"/>
      <c r="UEY28" s="101"/>
      <c r="UEZ28" s="101"/>
      <c r="UFA28" s="101"/>
      <c r="UFB28" s="101"/>
      <c r="UFC28" s="101"/>
      <c r="UFD28" s="101"/>
      <c r="UFE28" s="101"/>
      <c r="UFF28" s="101"/>
      <c r="UFG28" s="101"/>
      <c r="UFH28" s="101"/>
      <c r="UFI28" s="101"/>
      <c r="UFJ28" s="101"/>
      <c r="UFK28" s="101"/>
      <c r="UFL28" s="101"/>
      <c r="UFM28" s="101"/>
      <c r="UFN28" s="101"/>
      <c r="UFO28" s="101"/>
      <c r="UFP28" s="101"/>
      <c r="UFQ28" s="101"/>
      <c r="UFR28" s="101"/>
      <c r="UFS28" s="101"/>
      <c r="UFT28" s="101"/>
      <c r="UFU28" s="101"/>
      <c r="UFV28" s="101"/>
      <c r="UFW28" s="101"/>
      <c r="UFX28" s="101"/>
      <c r="UFY28" s="101"/>
      <c r="UFZ28" s="101"/>
      <c r="UGA28" s="101"/>
      <c r="UGB28" s="101"/>
      <c r="UGC28" s="101"/>
      <c r="UGD28" s="101"/>
      <c r="UGE28" s="101"/>
      <c r="UGF28" s="101"/>
      <c r="UGG28" s="101"/>
      <c r="UGH28" s="101"/>
      <c r="UGI28" s="101"/>
      <c r="UGJ28" s="101"/>
      <c r="UGK28" s="101"/>
      <c r="UGL28" s="101"/>
      <c r="UGM28" s="101"/>
      <c r="UGN28" s="101"/>
      <c r="UGO28" s="101"/>
      <c r="UGP28" s="101"/>
      <c r="UGQ28" s="101"/>
      <c r="UGR28" s="101"/>
      <c r="UGS28" s="101"/>
      <c r="UGT28" s="101"/>
      <c r="UGU28" s="101"/>
      <c r="UGV28" s="101"/>
      <c r="UGW28" s="101"/>
      <c r="UGX28" s="101"/>
      <c r="UGY28" s="101"/>
      <c r="UGZ28" s="101"/>
      <c r="UHA28" s="101"/>
      <c r="UHB28" s="101"/>
      <c r="UHC28" s="101"/>
      <c r="UHD28" s="101"/>
      <c r="UHE28" s="101"/>
      <c r="UHF28" s="101"/>
      <c r="UHG28" s="101"/>
      <c r="UHH28" s="101"/>
      <c r="UHI28" s="101"/>
      <c r="UHJ28" s="101"/>
      <c r="UHK28" s="101"/>
      <c r="UHL28" s="101"/>
      <c r="UHM28" s="101"/>
      <c r="UHN28" s="101"/>
      <c r="UHO28" s="101"/>
      <c r="UHP28" s="101"/>
      <c r="UHQ28" s="101"/>
      <c r="UHR28" s="101"/>
      <c r="UHS28" s="101"/>
      <c r="UHT28" s="101"/>
      <c r="UHU28" s="101"/>
      <c r="UHV28" s="101"/>
      <c r="UHW28" s="101"/>
      <c r="UHX28" s="101"/>
      <c r="UHY28" s="101"/>
      <c r="UHZ28" s="101"/>
      <c r="UIA28" s="101"/>
      <c r="UIB28" s="101"/>
      <c r="UIC28" s="101"/>
      <c r="UID28" s="101"/>
      <c r="UIE28" s="101"/>
      <c r="UIF28" s="101"/>
      <c r="UIG28" s="101"/>
      <c r="UIH28" s="101"/>
      <c r="UII28" s="101"/>
      <c r="UIJ28" s="101"/>
      <c r="UIK28" s="101"/>
      <c r="UIL28" s="101"/>
      <c r="UIM28" s="101"/>
      <c r="UIN28" s="101"/>
      <c r="UIO28" s="101"/>
      <c r="UIP28" s="101"/>
      <c r="UIQ28" s="101"/>
      <c r="UIR28" s="101"/>
      <c r="UIS28" s="101"/>
      <c r="UIT28" s="101"/>
      <c r="UIU28" s="101"/>
      <c r="UIV28" s="101"/>
      <c r="UIW28" s="101"/>
      <c r="UIX28" s="101"/>
      <c r="UIY28" s="101"/>
      <c r="UIZ28" s="101"/>
      <c r="UJA28" s="101"/>
      <c r="UJB28" s="101"/>
      <c r="UJC28" s="101"/>
      <c r="UJD28" s="101"/>
      <c r="UJE28" s="101"/>
      <c r="UJF28" s="101"/>
      <c r="UJG28" s="101"/>
      <c r="UJH28" s="101"/>
      <c r="UJI28" s="101"/>
      <c r="UJJ28" s="101"/>
      <c r="UJK28" s="101"/>
      <c r="UJL28" s="101"/>
      <c r="UJM28" s="101"/>
      <c r="UJN28" s="101"/>
      <c r="UJO28" s="101"/>
      <c r="UJP28" s="101"/>
      <c r="UJQ28" s="101"/>
      <c r="UJR28" s="101"/>
      <c r="UJS28" s="101"/>
      <c r="UJT28" s="101"/>
      <c r="UJU28" s="101"/>
      <c r="UJV28" s="101"/>
      <c r="UJW28" s="101"/>
      <c r="UJX28" s="101"/>
      <c r="UJY28" s="101"/>
      <c r="UJZ28" s="101"/>
      <c r="UKA28" s="101"/>
      <c r="UKB28" s="101"/>
      <c r="UKC28" s="101"/>
      <c r="UKD28" s="101"/>
      <c r="UKE28" s="101"/>
      <c r="UKF28" s="101"/>
      <c r="UKG28" s="101"/>
      <c r="UKH28" s="101"/>
      <c r="UKI28" s="101"/>
      <c r="UKJ28" s="101"/>
      <c r="UKK28" s="101"/>
      <c r="UKL28" s="101"/>
      <c r="UKM28" s="101"/>
      <c r="UKN28" s="101"/>
      <c r="UKO28" s="101"/>
      <c r="UKP28" s="101"/>
      <c r="UKQ28" s="101"/>
      <c r="UKR28" s="101"/>
      <c r="UKS28" s="101"/>
      <c r="UKT28" s="101"/>
      <c r="UKU28" s="101"/>
      <c r="UKV28" s="101"/>
      <c r="UKW28" s="101"/>
      <c r="UKX28" s="101"/>
      <c r="UKY28" s="101"/>
      <c r="UKZ28" s="101"/>
      <c r="ULA28" s="101"/>
      <c r="ULB28" s="101"/>
      <c r="ULC28" s="101"/>
      <c r="ULD28" s="101"/>
      <c r="ULE28" s="101"/>
      <c r="ULF28" s="101"/>
      <c r="ULG28" s="101"/>
      <c r="ULH28" s="101"/>
      <c r="ULI28" s="101"/>
      <c r="ULJ28" s="101"/>
      <c r="ULK28" s="101"/>
      <c r="ULL28" s="101"/>
      <c r="ULM28" s="101"/>
      <c r="ULN28" s="101"/>
      <c r="ULO28" s="101"/>
      <c r="ULP28" s="101"/>
      <c r="ULQ28" s="101"/>
      <c r="ULR28" s="101"/>
      <c r="ULS28" s="101"/>
      <c r="ULT28" s="101"/>
      <c r="ULU28" s="101"/>
      <c r="ULV28" s="101"/>
      <c r="ULW28" s="101"/>
      <c r="ULX28" s="101"/>
      <c r="ULY28" s="101"/>
      <c r="ULZ28" s="101"/>
      <c r="UMA28" s="101"/>
      <c r="UMB28" s="101"/>
      <c r="UMC28" s="101"/>
      <c r="UMD28" s="101"/>
      <c r="UME28" s="101"/>
      <c r="UMF28" s="101"/>
      <c r="UMG28" s="101"/>
      <c r="UMH28" s="101"/>
      <c r="UMI28" s="101"/>
      <c r="UMJ28" s="101"/>
      <c r="UMK28" s="101"/>
      <c r="UML28" s="101"/>
      <c r="UMM28" s="101"/>
      <c r="UMN28" s="101"/>
      <c r="UMO28" s="101"/>
      <c r="UMP28" s="101"/>
      <c r="UMQ28" s="101"/>
      <c r="UMR28" s="101"/>
      <c r="UMS28" s="101"/>
      <c r="UMT28" s="101"/>
      <c r="UMU28" s="101"/>
      <c r="UMV28" s="101"/>
      <c r="UMW28" s="101"/>
      <c r="UMX28" s="101"/>
      <c r="UMY28" s="101"/>
      <c r="UMZ28" s="101"/>
      <c r="UNA28" s="101"/>
      <c r="UNB28" s="101"/>
      <c r="UNC28" s="101"/>
      <c r="UND28" s="101"/>
      <c r="UNE28" s="101"/>
      <c r="UNF28" s="101"/>
      <c r="UNG28" s="101"/>
      <c r="UNH28" s="101"/>
      <c r="UNI28" s="101"/>
      <c r="UNJ28" s="101"/>
      <c r="UNK28" s="101"/>
      <c r="UNL28" s="101"/>
      <c r="UNM28" s="101"/>
      <c r="UNN28" s="101"/>
      <c r="UNO28" s="101"/>
      <c r="UNP28" s="101"/>
      <c r="UNQ28" s="101"/>
      <c r="UNR28" s="101"/>
      <c r="UNS28" s="101"/>
      <c r="UNT28" s="101"/>
      <c r="UNU28" s="101"/>
      <c r="UNV28" s="101"/>
      <c r="UNW28" s="101"/>
      <c r="UNX28" s="101"/>
      <c r="UNY28" s="101"/>
      <c r="UNZ28" s="101"/>
      <c r="UOA28" s="101"/>
      <c r="UOB28" s="101"/>
      <c r="UOC28" s="101"/>
      <c r="UOD28" s="101"/>
      <c r="UOE28" s="101"/>
      <c r="UOF28" s="101"/>
      <c r="UOG28" s="101"/>
      <c r="UOH28" s="101"/>
      <c r="UOI28" s="101"/>
      <c r="UOJ28" s="101"/>
      <c r="UOK28" s="101"/>
      <c r="UOL28" s="101"/>
      <c r="UOM28" s="101"/>
      <c r="UON28" s="101"/>
      <c r="UOO28" s="101"/>
      <c r="UOP28" s="101"/>
      <c r="UOQ28" s="101"/>
      <c r="UOR28" s="101"/>
      <c r="UOS28" s="101"/>
      <c r="UOT28" s="101"/>
      <c r="UOU28" s="101"/>
      <c r="UOV28" s="101"/>
      <c r="UOW28" s="101"/>
      <c r="UOX28" s="101"/>
      <c r="UOY28" s="101"/>
      <c r="UOZ28" s="101"/>
      <c r="UPA28" s="101"/>
      <c r="UPB28" s="101"/>
      <c r="UPC28" s="101"/>
      <c r="UPD28" s="101"/>
      <c r="UPE28" s="101"/>
      <c r="UPF28" s="101"/>
      <c r="UPG28" s="101"/>
      <c r="UPH28" s="101"/>
      <c r="UPI28" s="101"/>
      <c r="UPJ28" s="101"/>
      <c r="UPK28" s="101"/>
      <c r="UPL28" s="101"/>
      <c r="UPM28" s="101"/>
      <c r="UPN28" s="101"/>
      <c r="UPO28" s="101"/>
      <c r="UPP28" s="101"/>
      <c r="UPQ28" s="101"/>
      <c r="UPR28" s="101"/>
      <c r="UPS28" s="101"/>
      <c r="UPT28" s="101"/>
      <c r="UPU28" s="101"/>
      <c r="UPV28" s="101"/>
      <c r="UPW28" s="101"/>
      <c r="UPX28" s="101"/>
      <c r="UPY28" s="101"/>
      <c r="UPZ28" s="101"/>
      <c r="UQA28" s="101"/>
      <c r="UQB28" s="101"/>
      <c r="UQC28" s="101"/>
      <c r="UQD28" s="101"/>
      <c r="UQE28" s="101"/>
      <c r="UQF28" s="101"/>
      <c r="UQG28" s="101"/>
      <c r="UQH28" s="101"/>
      <c r="UQI28" s="101"/>
      <c r="UQJ28" s="101"/>
      <c r="UQK28" s="101"/>
      <c r="UQL28" s="101"/>
      <c r="UQM28" s="101"/>
      <c r="UQN28" s="101"/>
      <c r="UQO28" s="101"/>
      <c r="UQP28" s="101"/>
      <c r="UQQ28" s="101"/>
      <c r="UQR28" s="101"/>
      <c r="UQS28" s="101"/>
      <c r="UQT28" s="101"/>
      <c r="UQU28" s="101"/>
      <c r="UQV28" s="101"/>
      <c r="UQW28" s="101"/>
      <c r="UQX28" s="101"/>
      <c r="UQY28" s="101"/>
      <c r="UQZ28" s="101"/>
      <c r="URA28" s="101"/>
      <c r="URB28" s="101"/>
      <c r="URC28" s="101"/>
      <c r="URD28" s="101"/>
      <c r="URE28" s="101"/>
      <c r="URF28" s="101"/>
      <c r="URG28" s="101"/>
      <c r="URH28" s="101"/>
      <c r="URI28" s="101"/>
      <c r="URJ28" s="101"/>
      <c r="URK28" s="101"/>
      <c r="URL28" s="101"/>
      <c r="URM28" s="101"/>
      <c r="URN28" s="101"/>
      <c r="URO28" s="101"/>
      <c r="URP28" s="101"/>
      <c r="URQ28" s="101"/>
      <c r="URR28" s="101"/>
      <c r="URS28" s="101"/>
      <c r="URT28" s="101"/>
      <c r="URU28" s="101"/>
      <c r="URV28" s="101"/>
      <c r="URW28" s="101"/>
      <c r="URX28" s="101"/>
      <c r="URY28" s="101"/>
      <c r="URZ28" s="101"/>
      <c r="USA28" s="101"/>
      <c r="USB28" s="101"/>
      <c r="USC28" s="101"/>
      <c r="USD28" s="101"/>
      <c r="USE28" s="101"/>
      <c r="USF28" s="101"/>
      <c r="USG28" s="101"/>
      <c r="USH28" s="101"/>
      <c r="USI28" s="101"/>
      <c r="USJ28" s="101"/>
      <c r="USK28" s="101"/>
      <c r="USL28" s="101"/>
      <c r="USM28" s="101"/>
      <c r="USN28" s="101"/>
      <c r="USO28" s="101"/>
      <c r="USP28" s="101"/>
      <c r="USQ28" s="101"/>
      <c r="USR28" s="101"/>
      <c r="USS28" s="101"/>
      <c r="UST28" s="101"/>
      <c r="USU28" s="101"/>
      <c r="USV28" s="101"/>
      <c r="USW28" s="101"/>
      <c r="USX28" s="101"/>
      <c r="USY28" s="101"/>
      <c r="USZ28" s="101"/>
      <c r="UTA28" s="101"/>
      <c r="UTB28" s="101"/>
      <c r="UTC28" s="101"/>
      <c r="UTD28" s="101"/>
      <c r="UTE28" s="101"/>
      <c r="UTF28" s="101"/>
      <c r="UTG28" s="101"/>
      <c r="UTH28" s="101"/>
      <c r="UTI28" s="101"/>
      <c r="UTJ28" s="101"/>
      <c r="UTK28" s="101"/>
      <c r="UTL28" s="101"/>
      <c r="UTM28" s="101"/>
      <c r="UTN28" s="101"/>
      <c r="UTO28" s="101"/>
      <c r="UTP28" s="101"/>
      <c r="UTQ28" s="101"/>
      <c r="UTR28" s="101"/>
      <c r="UTS28" s="101"/>
      <c r="UTT28" s="101"/>
      <c r="UTU28" s="101"/>
      <c r="UTV28" s="101"/>
      <c r="UTW28" s="101"/>
      <c r="UTX28" s="101"/>
      <c r="UTY28" s="101"/>
      <c r="UTZ28" s="101"/>
      <c r="UUA28" s="101"/>
      <c r="UUB28" s="101"/>
      <c r="UUC28" s="101"/>
      <c r="UUD28" s="101"/>
      <c r="UUE28" s="101"/>
      <c r="UUF28" s="101"/>
      <c r="UUG28" s="101"/>
      <c r="UUH28" s="101"/>
      <c r="UUI28" s="101"/>
      <c r="UUJ28" s="101"/>
      <c r="UUK28" s="101"/>
      <c r="UUL28" s="101"/>
      <c r="UUM28" s="101"/>
      <c r="UUN28" s="101"/>
      <c r="UUO28" s="101"/>
      <c r="UUP28" s="101"/>
      <c r="UUQ28" s="101"/>
      <c r="UUR28" s="101"/>
      <c r="UUS28" s="101"/>
      <c r="UUT28" s="101"/>
      <c r="UUU28" s="101"/>
      <c r="UUV28" s="101"/>
      <c r="UUW28" s="101"/>
      <c r="UUX28" s="101"/>
      <c r="UUY28" s="101"/>
      <c r="UUZ28" s="101"/>
      <c r="UVA28" s="101"/>
      <c r="UVB28" s="101"/>
      <c r="UVC28" s="101"/>
      <c r="UVD28" s="101"/>
      <c r="UVE28" s="101"/>
      <c r="UVF28" s="101"/>
      <c r="UVG28" s="101"/>
      <c r="UVH28" s="101"/>
      <c r="UVI28" s="101"/>
      <c r="UVJ28" s="101"/>
      <c r="UVK28" s="101"/>
      <c r="UVL28" s="101"/>
      <c r="UVM28" s="101"/>
      <c r="UVN28" s="101"/>
      <c r="UVO28" s="101"/>
      <c r="UVP28" s="101"/>
      <c r="UVQ28" s="101"/>
      <c r="UVR28" s="101"/>
      <c r="UVS28" s="101"/>
      <c r="UVT28" s="101"/>
      <c r="UVU28" s="101"/>
      <c r="UVV28" s="101"/>
      <c r="UVW28" s="101"/>
      <c r="UVX28" s="101"/>
      <c r="UVY28" s="101"/>
      <c r="UVZ28" s="101"/>
      <c r="UWA28" s="101"/>
      <c r="UWB28" s="101"/>
      <c r="UWC28" s="101"/>
      <c r="UWD28" s="101"/>
      <c r="UWE28" s="101"/>
      <c r="UWF28" s="101"/>
      <c r="UWG28" s="101"/>
      <c r="UWH28" s="101"/>
      <c r="UWI28" s="101"/>
      <c r="UWJ28" s="101"/>
      <c r="UWK28" s="101"/>
      <c r="UWL28" s="101"/>
      <c r="UWM28" s="101"/>
      <c r="UWN28" s="101"/>
      <c r="UWO28" s="101"/>
      <c r="UWP28" s="101"/>
      <c r="UWQ28" s="101"/>
      <c r="UWR28" s="101"/>
      <c r="UWS28" s="101"/>
      <c r="UWT28" s="101"/>
      <c r="UWU28" s="101"/>
      <c r="UWV28" s="101"/>
      <c r="UWW28" s="101"/>
      <c r="UWX28" s="101"/>
      <c r="UWY28" s="101"/>
      <c r="UWZ28" s="101"/>
      <c r="UXA28" s="101"/>
      <c r="UXB28" s="101"/>
      <c r="UXC28" s="101"/>
      <c r="UXD28" s="101"/>
      <c r="UXE28" s="101"/>
      <c r="UXF28" s="101"/>
      <c r="UXG28" s="101"/>
      <c r="UXH28" s="101"/>
      <c r="UXI28" s="101"/>
      <c r="UXJ28" s="101"/>
      <c r="UXK28" s="101"/>
      <c r="UXL28" s="101"/>
      <c r="UXM28" s="101"/>
      <c r="UXN28" s="101"/>
      <c r="UXO28" s="101"/>
      <c r="UXP28" s="101"/>
      <c r="UXQ28" s="101"/>
      <c r="UXR28" s="101"/>
      <c r="UXS28" s="101"/>
      <c r="UXT28" s="101"/>
      <c r="UXU28" s="101"/>
      <c r="UXV28" s="101"/>
      <c r="UXW28" s="101"/>
      <c r="UXX28" s="101"/>
      <c r="UXY28" s="101"/>
      <c r="UXZ28" s="101"/>
      <c r="UYA28" s="101"/>
      <c r="UYB28" s="101"/>
      <c r="UYC28" s="101"/>
      <c r="UYD28" s="101"/>
      <c r="UYE28" s="101"/>
      <c r="UYF28" s="101"/>
      <c r="UYG28" s="101"/>
      <c r="UYH28" s="101"/>
      <c r="UYI28" s="101"/>
      <c r="UYJ28" s="101"/>
      <c r="UYK28" s="101"/>
      <c r="UYL28" s="101"/>
      <c r="UYM28" s="101"/>
      <c r="UYN28" s="101"/>
      <c r="UYO28" s="101"/>
      <c r="UYP28" s="101"/>
      <c r="UYQ28" s="101"/>
      <c r="UYR28" s="101"/>
      <c r="UYS28" s="101"/>
      <c r="UYT28" s="101"/>
      <c r="UYU28" s="101"/>
      <c r="UYV28" s="101"/>
      <c r="UYW28" s="101"/>
      <c r="UYX28" s="101"/>
      <c r="UYY28" s="101"/>
      <c r="UYZ28" s="101"/>
      <c r="UZA28" s="101"/>
      <c r="UZB28" s="101"/>
      <c r="UZC28" s="101"/>
      <c r="UZD28" s="101"/>
      <c r="UZE28" s="101"/>
      <c r="UZF28" s="101"/>
      <c r="UZG28" s="101"/>
      <c r="UZH28" s="101"/>
      <c r="UZI28" s="101"/>
      <c r="UZJ28" s="101"/>
      <c r="UZK28" s="101"/>
      <c r="UZL28" s="101"/>
      <c r="UZM28" s="101"/>
      <c r="UZN28" s="101"/>
      <c r="UZO28" s="101"/>
      <c r="UZP28" s="101"/>
      <c r="UZQ28" s="101"/>
      <c r="UZR28" s="101"/>
      <c r="UZS28" s="101"/>
      <c r="UZT28" s="101"/>
      <c r="UZU28" s="101"/>
      <c r="UZV28" s="101"/>
      <c r="UZW28" s="101"/>
      <c r="UZX28" s="101"/>
      <c r="UZY28" s="101"/>
      <c r="UZZ28" s="101"/>
      <c r="VAA28" s="101"/>
      <c r="VAB28" s="101"/>
      <c r="VAC28" s="101"/>
      <c r="VAD28" s="101"/>
      <c r="VAE28" s="101"/>
      <c r="VAF28" s="101"/>
      <c r="VAG28" s="101"/>
      <c r="VAH28" s="101"/>
      <c r="VAI28" s="101"/>
      <c r="VAJ28" s="101"/>
      <c r="VAK28" s="101"/>
      <c r="VAL28" s="101"/>
      <c r="VAM28" s="101"/>
      <c r="VAN28" s="101"/>
      <c r="VAO28" s="101"/>
      <c r="VAP28" s="101"/>
      <c r="VAQ28" s="101"/>
      <c r="VAR28" s="101"/>
      <c r="VAS28" s="101"/>
      <c r="VAT28" s="101"/>
      <c r="VAU28" s="101"/>
      <c r="VAV28" s="101"/>
      <c r="VAW28" s="101"/>
      <c r="VAX28" s="101"/>
      <c r="VAY28" s="101"/>
      <c r="VAZ28" s="101"/>
      <c r="VBA28" s="101"/>
      <c r="VBB28" s="101"/>
      <c r="VBC28" s="101"/>
      <c r="VBD28" s="101"/>
      <c r="VBE28" s="101"/>
      <c r="VBF28" s="101"/>
      <c r="VBG28" s="101"/>
      <c r="VBH28" s="101"/>
      <c r="VBI28" s="101"/>
      <c r="VBJ28" s="101"/>
      <c r="VBK28" s="101"/>
      <c r="VBL28" s="101"/>
      <c r="VBM28" s="101"/>
      <c r="VBN28" s="101"/>
      <c r="VBO28" s="101"/>
      <c r="VBP28" s="101"/>
      <c r="VBQ28" s="101"/>
      <c r="VBR28" s="101"/>
      <c r="VBS28" s="101"/>
      <c r="VBT28" s="101"/>
      <c r="VBU28" s="101"/>
      <c r="VBV28" s="101"/>
      <c r="VBW28" s="101"/>
      <c r="VBX28" s="101"/>
      <c r="VBY28" s="101"/>
      <c r="VBZ28" s="101"/>
      <c r="VCA28" s="101"/>
      <c r="VCB28" s="101"/>
      <c r="VCC28" s="101"/>
      <c r="VCD28" s="101"/>
      <c r="VCE28" s="101"/>
      <c r="VCF28" s="101"/>
      <c r="VCG28" s="101"/>
      <c r="VCH28" s="101"/>
      <c r="VCI28" s="101"/>
      <c r="VCJ28" s="101"/>
      <c r="VCK28" s="101"/>
      <c r="VCL28" s="101"/>
      <c r="VCM28" s="101"/>
      <c r="VCN28" s="101"/>
      <c r="VCO28" s="101"/>
      <c r="VCP28" s="101"/>
      <c r="VCQ28" s="101"/>
      <c r="VCR28" s="101"/>
      <c r="VCS28" s="101"/>
      <c r="VCT28" s="101"/>
      <c r="VCU28" s="101"/>
      <c r="VCV28" s="101"/>
      <c r="VCW28" s="101"/>
      <c r="VCX28" s="101"/>
      <c r="VCY28" s="101"/>
      <c r="VCZ28" s="101"/>
      <c r="VDA28" s="101"/>
      <c r="VDB28" s="101"/>
      <c r="VDC28" s="101"/>
      <c r="VDD28" s="101"/>
      <c r="VDE28" s="101"/>
      <c r="VDF28" s="101"/>
      <c r="VDG28" s="101"/>
      <c r="VDH28" s="101"/>
      <c r="VDI28" s="101"/>
      <c r="VDJ28" s="101"/>
      <c r="VDK28" s="101"/>
      <c r="VDL28" s="101"/>
      <c r="VDM28" s="101"/>
      <c r="VDN28" s="101"/>
      <c r="VDO28" s="101"/>
      <c r="VDP28" s="101"/>
      <c r="VDQ28" s="101"/>
      <c r="VDR28" s="101"/>
      <c r="VDS28" s="101"/>
      <c r="VDT28" s="101"/>
      <c r="VDU28" s="101"/>
      <c r="VDV28" s="101"/>
      <c r="VDW28" s="101"/>
      <c r="VDX28" s="101"/>
      <c r="VDY28" s="101"/>
      <c r="VDZ28" s="101"/>
      <c r="VEA28" s="101"/>
      <c r="VEB28" s="101"/>
      <c r="VEC28" s="101"/>
      <c r="VED28" s="101"/>
      <c r="VEE28" s="101"/>
      <c r="VEF28" s="101"/>
      <c r="VEG28" s="101"/>
      <c r="VEH28" s="101"/>
      <c r="VEI28" s="101"/>
      <c r="VEJ28" s="101"/>
      <c r="VEK28" s="101"/>
      <c r="VEL28" s="101"/>
      <c r="VEM28" s="101"/>
      <c r="VEN28" s="101"/>
      <c r="VEO28" s="101"/>
      <c r="VEP28" s="101"/>
      <c r="VEQ28" s="101"/>
      <c r="VER28" s="101"/>
      <c r="VES28" s="101"/>
      <c r="VET28" s="101"/>
      <c r="VEU28" s="101"/>
      <c r="VEV28" s="101"/>
      <c r="VEW28" s="101"/>
      <c r="VEX28" s="101"/>
      <c r="VEY28" s="101"/>
      <c r="VEZ28" s="101"/>
      <c r="VFA28" s="101"/>
      <c r="VFB28" s="101"/>
      <c r="VFC28" s="101"/>
      <c r="VFD28" s="101"/>
      <c r="VFE28" s="101"/>
      <c r="VFF28" s="101"/>
      <c r="VFG28" s="101"/>
      <c r="VFH28" s="101"/>
      <c r="VFI28" s="101"/>
      <c r="VFJ28" s="101"/>
      <c r="VFK28" s="101"/>
      <c r="VFL28" s="101"/>
      <c r="VFM28" s="101"/>
      <c r="VFN28" s="101"/>
      <c r="VFO28" s="101"/>
      <c r="VFP28" s="101"/>
      <c r="VFQ28" s="101"/>
      <c r="VFR28" s="101"/>
      <c r="VFS28" s="101"/>
      <c r="VFT28" s="101"/>
      <c r="VFU28" s="101"/>
      <c r="VFV28" s="101"/>
      <c r="VFW28" s="101"/>
      <c r="VFX28" s="101"/>
      <c r="VFY28" s="101"/>
      <c r="VFZ28" s="101"/>
      <c r="VGA28" s="101"/>
      <c r="VGB28" s="101"/>
      <c r="VGC28" s="101"/>
      <c r="VGD28" s="101"/>
      <c r="VGE28" s="101"/>
      <c r="VGF28" s="101"/>
      <c r="VGG28" s="101"/>
      <c r="VGH28" s="101"/>
      <c r="VGI28" s="101"/>
      <c r="VGJ28" s="101"/>
      <c r="VGK28" s="101"/>
      <c r="VGL28" s="101"/>
      <c r="VGM28" s="101"/>
      <c r="VGN28" s="101"/>
      <c r="VGO28" s="101"/>
      <c r="VGP28" s="101"/>
      <c r="VGQ28" s="101"/>
      <c r="VGR28" s="101"/>
      <c r="VGS28" s="101"/>
      <c r="VGT28" s="101"/>
      <c r="VGU28" s="101"/>
      <c r="VGV28" s="101"/>
      <c r="VGW28" s="101"/>
      <c r="VGX28" s="101"/>
      <c r="VGY28" s="101"/>
      <c r="VGZ28" s="101"/>
      <c r="VHA28" s="101"/>
      <c r="VHB28" s="101"/>
      <c r="VHC28" s="101"/>
      <c r="VHD28" s="101"/>
      <c r="VHE28" s="101"/>
      <c r="VHF28" s="101"/>
      <c r="VHG28" s="101"/>
      <c r="VHH28" s="101"/>
      <c r="VHI28" s="101"/>
      <c r="VHJ28" s="101"/>
      <c r="VHK28" s="101"/>
      <c r="VHL28" s="101"/>
      <c r="VHM28" s="101"/>
      <c r="VHN28" s="101"/>
      <c r="VHO28" s="101"/>
      <c r="VHP28" s="101"/>
      <c r="VHQ28" s="101"/>
      <c r="VHR28" s="101"/>
      <c r="VHS28" s="101"/>
      <c r="VHT28" s="101"/>
      <c r="VHU28" s="101"/>
      <c r="VHV28" s="101"/>
      <c r="VHW28" s="101"/>
      <c r="VHX28" s="101"/>
      <c r="VHY28" s="101"/>
      <c r="VHZ28" s="101"/>
      <c r="VIA28" s="101"/>
      <c r="VIB28" s="101"/>
      <c r="VIC28" s="101"/>
      <c r="VID28" s="101"/>
      <c r="VIE28" s="101"/>
      <c r="VIF28" s="101"/>
      <c r="VIG28" s="101"/>
      <c r="VIH28" s="101"/>
      <c r="VII28" s="101"/>
      <c r="VIJ28" s="101"/>
      <c r="VIK28" s="101"/>
      <c r="VIL28" s="101"/>
      <c r="VIM28" s="101"/>
      <c r="VIN28" s="101"/>
      <c r="VIO28" s="101"/>
      <c r="VIP28" s="101"/>
      <c r="VIQ28" s="101"/>
      <c r="VIR28" s="101"/>
      <c r="VIS28" s="101"/>
      <c r="VIT28" s="101"/>
      <c r="VIU28" s="101"/>
      <c r="VIV28" s="101"/>
      <c r="VIW28" s="101"/>
      <c r="VIX28" s="101"/>
      <c r="VIY28" s="101"/>
      <c r="VIZ28" s="101"/>
      <c r="VJA28" s="101"/>
      <c r="VJB28" s="101"/>
      <c r="VJC28" s="101"/>
      <c r="VJD28" s="101"/>
      <c r="VJE28" s="101"/>
      <c r="VJF28" s="101"/>
      <c r="VJG28" s="101"/>
      <c r="VJH28" s="101"/>
      <c r="VJI28" s="101"/>
      <c r="VJJ28" s="101"/>
      <c r="VJK28" s="101"/>
      <c r="VJL28" s="101"/>
      <c r="VJM28" s="101"/>
      <c r="VJN28" s="101"/>
      <c r="VJO28" s="101"/>
      <c r="VJP28" s="101"/>
      <c r="VJQ28" s="101"/>
      <c r="VJR28" s="101"/>
      <c r="VJS28" s="101"/>
      <c r="VJT28" s="101"/>
      <c r="VJU28" s="101"/>
      <c r="VJV28" s="101"/>
      <c r="VJW28" s="101"/>
      <c r="VJX28" s="101"/>
      <c r="VJY28" s="101"/>
      <c r="VJZ28" s="101"/>
      <c r="VKA28" s="101"/>
      <c r="VKB28" s="101"/>
      <c r="VKC28" s="101"/>
      <c r="VKD28" s="101"/>
      <c r="VKE28" s="101"/>
      <c r="VKF28" s="101"/>
      <c r="VKG28" s="101"/>
      <c r="VKH28" s="101"/>
      <c r="VKI28" s="101"/>
      <c r="VKJ28" s="101"/>
      <c r="VKK28" s="101"/>
      <c r="VKL28" s="101"/>
      <c r="VKM28" s="101"/>
      <c r="VKN28" s="101"/>
      <c r="VKO28" s="101"/>
      <c r="VKP28" s="101"/>
      <c r="VKQ28" s="101"/>
      <c r="VKR28" s="101"/>
      <c r="VKS28" s="101"/>
      <c r="VKT28" s="101"/>
      <c r="VKU28" s="101"/>
      <c r="VKV28" s="101"/>
      <c r="VKW28" s="101"/>
      <c r="VKX28" s="101"/>
      <c r="VKY28" s="101"/>
      <c r="VKZ28" s="101"/>
      <c r="VLA28" s="101"/>
      <c r="VLB28" s="101"/>
      <c r="VLC28" s="101"/>
      <c r="VLD28" s="101"/>
      <c r="VLE28" s="101"/>
      <c r="VLF28" s="101"/>
      <c r="VLG28" s="101"/>
      <c r="VLH28" s="101"/>
      <c r="VLI28" s="101"/>
      <c r="VLJ28" s="101"/>
      <c r="VLK28" s="101"/>
      <c r="VLL28" s="101"/>
      <c r="VLM28" s="101"/>
      <c r="VLN28" s="101"/>
      <c r="VLO28" s="101"/>
      <c r="VLP28" s="101"/>
      <c r="VLQ28" s="101"/>
      <c r="VLR28" s="101"/>
      <c r="VLS28" s="101"/>
      <c r="VLT28" s="101"/>
      <c r="VLU28" s="101"/>
      <c r="VLV28" s="101"/>
      <c r="VLW28" s="101"/>
      <c r="VLX28" s="101"/>
      <c r="VLY28" s="101"/>
      <c r="VLZ28" s="101"/>
      <c r="VMA28" s="101"/>
      <c r="VMB28" s="101"/>
      <c r="VMC28" s="101"/>
      <c r="VMD28" s="101"/>
      <c r="VME28" s="101"/>
      <c r="VMF28" s="101"/>
      <c r="VMG28" s="101"/>
      <c r="VMH28" s="101"/>
      <c r="VMI28" s="101"/>
      <c r="VMJ28" s="101"/>
      <c r="VMK28" s="101"/>
      <c r="VML28" s="101"/>
      <c r="VMM28" s="101"/>
      <c r="VMN28" s="101"/>
      <c r="VMO28" s="101"/>
      <c r="VMP28" s="101"/>
      <c r="VMQ28" s="101"/>
      <c r="VMR28" s="101"/>
      <c r="VMS28" s="101"/>
      <c r="VMT28" s="101"/>
      <c r="VMU28" s="101"/>
      <c r="VMV28" s="101"/>
      <c r="VMW28" s="101"/>
      <c r="VMX28" s="101"/>
      <c r="VMY28" s="101"/>
      <c r="VMZ28" s="101"/>
      <c r="VNA28" s="101"/>
      <c r="VNB28" s="101"/>
      <c r="VNC28" s="101"/>
      <c r="VND28" s="101"/>
      <c r="VNE28" s="101"/>
      <c r="VNF28" s="101"/>
      <c r="VNG28" s="101"/>
      <c r="VNH28" s="101"/>
      <c r="VNI28" s="101"/>
      <c r="VNJ28" s="101"/>
      <c r="VNK28" s="101"/>
      <c r="VNL28" s="101"/>
      <c r="VNM28" s="101"/>
      <c r="VNN28" s="101"/>
      <c r="VNO28" s="101"/>
      <c r="VNP28" s="101"/>
      <c r="VNQ28" s="101"/>
      <c r="VNR28" s="101"/>
      <c r="VNS28" s="101"/>
      <c r="VNT28" s="101"/>
      <c r="VNU28" s="101"/>
      <c r="VNV28" s="101"/>
      <c r="VNW28" s="101"/>
      <c r="VNX28" s="101"/>
      <c r="VNY28" s="101"/>
      <c r="VNZ28" s="101"/>
      <c r="VOA28" s="101"/>
      <c r="VOB28" s="101"/>
      <c r="VOC28" s="101"/>
      <c r="VOD28" s="101"/>
      <c r="VOE28" s="101"/>
      <c r="VOF28" s="101"/>
      <c r="VOG28" s="101"/>
      <c r="VOH28" s="101"/>
      <c r="VOI28" s="101"/>
      <c r="VOJ28" s="101"/>
      <c r="VOK28" s="101"/>
      <c r="VOL28" s="101"/>
      <c r="VOM28" s="101"/>
      <c r="VON28" s="101"/>
      <c r="VOO28" s="101"/>
      <c r="VOP28" s="101"/>
      <c r="VOQ28" s="101"/>
      <c r="VOR28" s="101"/>
      <c r="VOS28" s="101"/>
      <c r="VOT28" s="101"/>
      <c r="VOU28" s="101"/>
      <c r="VOV28" s="101"/>
      <c r="VOW28" s="101"/>
      <c r="VOX28" s="101"/>
      <c r="VOY28" s="101"/>
      <c r="VOZ28" s="101"/>
      <c r="VPA28" s="101"/>
      <c r="VPB28" s="101"/>
      <c r="VPC28" s="101"/>
      <c r="VPD28" s="101"/>
      <c r="VPE28" s="101"/>
      <c r="VPF28" s="101"/>
      <c r="VPG28" s="101"/>
      <c r="VPH28" s="101"/>
      <c r="VPI28" s="101"/>
      <c r="VPJ28" s="101"/>
      <c r="VPK28" s="101"/>
      <c r="VPL28" s="101"/>
      <c r="VPM28" s="101"/>
      <c r="VPN28" s="101"/>
      <c r="VPO28" s="101"/>
      <c r="VPP28" s="101"/>
      <c r="VPQ28" s="101"/>
      <c r="VPR28" s="101"/>
      <c r="VPS28" s="101"/>
      <c r="VPT28" s="101"/>
      <c r="VPU28" s="101"/>
      <c r="VPV28" s="101"/>
      <c r="VPW28" s="101"/>
      <c r="VPX28" s="101"/>
      <c r="VPY28" s="101"/>
      <c r="VPZ28" s="101"/>
      <c r="VQA28" s="101"/>
      <c r="VQB28" s="101"/>
      <c r="VQC28" s="101"/>
      <c r="VQD28" s="101"/>
      <c r="VQE28" s="101"/>
      <c r="VQF28" s="101"/>
      <c r="VQG28" s="101"/>
      <c r="VQH28" s="101"/>
      <c r="VQI28" s="101"/>
      <c r="VQJ28" s="101"/>
      <c r="VQK28" s="101"/>
      <c r="VQL28" s="101"/>
      <c r="VQM28" s="101"/>
      <c r="VQN28" s="101"/>
      <c r="VQO28" s="101"/>
      <c r="VQP28" s="101"/>
      <c r="VQQ28" s="101"/>
      <c r="VQR28" s="101"/>
      <c r="VQS28" s="101"/>
      <c r="VQT28" s="101"/>
      <c r="VQU28" s="101"/>
      <c r="VQV28" s="101"/>
      <c r="VQW28" s="101"/>
      <c r="VQX28" s="101"/>
      <c r="VQY28" s="101"/>
      <c r="VQZ28" s="101"/>
      <c r="VRA28" s="101"/>
      <c r="VRB28" s="101"/>
      <c r="VRC28" s="101"/>
      <c r="VRD28" s="101"/>
      <c r="VRE28" s="101"/>
      <c r="VRF28" s="101"/>
      <c r="VRG28" s="101"/>
      <c r="VRH28" s="101"/>
      <c r="VRI28" s="101"/>
      <c r="VRJ28" s="101"/>
      <c r="VRK28" s="101"/>
      <c r="VRL28" s="101"/>
      <c r="VRM28" s="101"/>
      <c r="VRN28" s="101"/>
      <c r="VRO28" s="101"/>
      <c r="VRP28" s="101"/>
      <c r="VRQ28" s="101"/>
      <c r="VRR28" s="101"/>
      <c r="VRS28" s="101"/>
      <c r="VRT28" s="101"/>
      <c r="VRU28" s="101"/>
      <c r="VRV28" s="101"/>
      <c r="VRW28" s="101"/>
      <c r="VRX28" s="101"/>
      <c r="VRY28" s="101"/>
      <c r="VRZ28" s="101"/>
      <c r="VSA28" s="101"/>
      <c r="VSB28" s="101"/>
      <c r="VSC28" s="101"/>
      <c r="VSD28" s="101"/>
      <c r="VSE28" s="101"/>
      <c r="VSF28" s="101"/>
      <c r="VSG28" s="101"/>
      <c r="VSH28" s="101"/>
      <c r="VSI28" s="101"/>
      <c r="VSJ28" s="101"/>
      <c r="VSK28" s="101"/>
      <c r="VSL28" s="101"/>
      <c r="VSM28" s="101"/>
      <c r="VSN28" s="101"/>
      <c r="VSO28" s="101"/>
      <c r="VSP28" s="101"/>
      <c r="VSQ28" s="101"/>
      <c r="VSR28" s="101"/>
      <c r="VSS28" s="101"/>
      <c r="VST28" s="101"/>
      <c r="VSU28" s="101"/>
      <c r="VSV28" s="101"/>
      <c r="VSW28" s="101"/>
      <c r="VSX28" s="101"/>
      <c r="VSY28" s="101"/>
      <c r="VSZ28" s="101"/>
      <c r="VTA28" s="101"/>
      <c r="VTB28" s="101"/>
      <c r="VTC28" s="101"/>
      <c r="VTD28" s="101"/>
      <c r="VTE28" s="101"/>
      <c r="VTF28" s="101"/>
      <c r="VTG28" s="101"/>
      <c r="VTH28" s="101"/>
      <c r="VTI28" s="101"/>
      <c r="VTJ28" s="101"/>
      <c r="VTK28" s="101"/>
      <c r="VTL28" s="101"/>
      <c r="VTM28" s="101"/>
      <c r="VTN28" s="101"/>
      <c r="VTO28" s="101"/>
      <c r="VTP28" s="101"/>
      <c r="VTQ28" s="101"/>
      <c r="VTR28" s="101"/>
      <c r="VTS28" s="101"/>
      <c r="VTT28" s="101"/>
      <c r="VTU28" s="101"/>
      <c r="VTV28" s="101"/>
      <c r="VTW28" s="101"/>
      <c r="VTX28" s="101"/>
      <c r="VTY28" s="101"/>
      <c r="VTZ28" s="101"/>
      <c r="VUA28" s="101"/>
      <c r="VUB28" s="101"/>
      <c r="VUC28" s="101"/>
      <c r="VUD28" s="101"/>
      <c r="VUE28" s="101"/>
      <c r="VUF28" s="101"/>
      <c r="VUG28" s="101"/>
      <c r="VUH28" s="101"/>
      <c r="VUI28" s="101"/>
      <c r="VUJ28" s="101"/>
      <c r="VUK28" s="101"/>
      <c r="VUL28" s="101"/>
      <c r="VUM28" s="101"/>
      <c r="VUN28" s="101"/>
      <c r="VUO28" s="101"/>
      <c r="VUP28" s="101"/>
      <c r="VUQ28" s="101"/>
      <c r="VUR28" s="101"/>
      <c r="VUS28" s="101"/>
      <c r="VUT28" s="101"/>
      <c r="VUU28" s="101"/>
      <c r="VUV28" s="101"/>
      <c r="VUW28" s="101"/>
      <c r="VUX28" s="101"/>
      <c r="VUY28" s="101"/>
      <c r="VUZ28" s="101"/>
      <c r="VVA28" s="101"/>
      <c r="VVB28" s="101"/>
      <c r="VVC28" s="101"/>
      <c r="VVD28" s="101"/>
      <c r="VVE28" s="101"/>
      <c r="VVF28" s="101"/>
      <c r="VVG28" s="101"/>
      <c r="VVH28" s="101"/>
      <c r="VVI28" s="101"/>
      <c r="VVJ28" s="101"/>
      <c r="VVK28" s="101"/>
      <c r="VVL28" s="101"/>
      <c r="VVM28" s="101"/>
      <c r="VVN28" s="101"/>
      <c r="VVO28" s="101"/>
      <c r="VVP28" s="101"/>
      <c r="VVQ28" s="101"/>
      <c r="VVR28" s="101"/>
      <c r="VVS28" s="101"/>
      <c r="VVT28" s="101"/>
      <c r="VVU28" s="101"/>
      <c r="VVV28" s="101"/>
      <c r="VVW28" s="101"/>
      <c r="VVX28" s="101"/>
      <c r="VVY28" s="101"/>
      <c r="VVZ28" s="101"/>
      <c r="VWA28" s="101"/>
      <c r="VWB28" s="101"/>
      <c r="VWC28" s="101"/>
      <c r="VWD28" s="101"/>
      <c r="VWE28" s="101"/>
      <c r="VWF28" s="101"/>
      <c r="VWG28" s="101"/>
      <c r="VWH28" s="101"/>
      <c r="VWI28" s="101"/>
      <c r="VWJ28" s="101"/>
      <c r="VWK28" s="101"/>
      <c r="VWL28" s="101"/>
      <c r="VWM28" s="101"/>
      <c r="VWN28" s="101"/>
      <c r="VWO28" s="101"/>
      <c r="VWP28" s="101"/>
      <c r="VWQ28" s="101"/>
      <c r="VWR28" s="101"/>
      <c r="VWS28" s="101"/>
      <c r="VWT28" s="101"/>
      <c r="VWU28" s="101"/>
      <c r="VWV28" s="101"/>
      <c r="VWW28" s="101"/>
      <c r="VWX28" s="101"/>
      <c r="VWY28" s="101"/>
      <c r="VWZ28" s="101"/>
      <c r="VXA28" s="101"/>
      <c r="VXB28" s="101"/>
      <c r="VXC28" s="101"/>
      <c r="VXD28" s="101"/>
      <c r="VXE28" s="101"/>
      <c r="VXF28" s="101"/>
      <c r="VXG28" s="101"/>
      <c r="VXH28" s="101"/>
      <c r="VXI28" s="101"/>
      <c r="VXJ28" s="101"/>
      <c r="VXK28" s="101"/>
      <c r="VXL28" s="101"/>
      <c r="VXM28" s="101"/>
      <c r="VXN28" s="101"/>
      <c r="VXO28" s="101"/>
      <c r="VXP28" s="101"/>
      <c r="VXQ28" s="101"/>
      <c r="VXR28" s="101"/>
      <c r="VXS28" s="101"/>
      <c r="VXT28" s="101"/>
      <c r="VXU28" s="101"/>
      <c r="VXV28" s="101"/>
      <c r="VXW28" s="101"/>
      <c r="VXX28" s="101"/>
      <c r="VXY28" s="101"/>
      <c r="VXZ28" s="101"/>
      <c r="VYA28" s="101"/>
      <c r="VYB28" s="101"/>
      <c r="VYC28" s="101"/>
      <c r="VYD28" s="101"/>
      <c r="VYE28" s="101"/>
      <c r="VYF28" s="101"/>
      <c r="VYG28" s="101"/>
      <c r="VYH28" s="101"/>
      <c r="VYI28" s="101"/>
      <c r="VYJ28" s="101"/>
      <c r="VYK28" s="101"/>
      <c r="VYL28" s="101"/>
      <c r="VYM28" s="101"/>
      <c r="VYN28" s="101"/>
      <c r="VYO28" s="101"/>
      <c r="VYP28" s="101"/>
      <c r="VYQ28" s="101"/>
      <c r="VYR28" s="101"/>
      <c r="VYS28" s="101"/>
      <c r="VYT28" s="101"/>
      <c r="VYU28" s="101"/>
      <c r="VYV28" s="101"/>
      <c r="VYW28" s="101"/>
      <c r="VYX28" s="101"/>
      <c r="VYY28" s="101"/>
      <c r="VYZ28" s="101"/>
      <c r="VZA28" s="101"/>
      <c r="VZB28" s="101"/>
      <c r="VZC28" s="101"/>
      <c r="VZD28" s="101"/>
      <c r="VZE28" s="101"/>
      <c r="VZF28" s="101"/>
      <c r="VZG28" s="101"/>
      <c r="VZH28" s="101"/>
      <c r="VZI28" s="101"/>
      <c r="VZJ28" s="101"/>
      <c r="VZK28" s="101"/>
      <c r="VZL28" s="101"/>
      <c r="VZM28" s="101"/>
      <c r="VZN28" s="101"/>
      <c r="VZO28" s="101"/>
      <c r="VZP28" s="101"/>
      <c r="VZQ28" s="101"/>
      <c r="VZR28" s="101"/>
      <c r="VZS28" s="101"/>
      <c r="VZT28" s="101"/>
      <c r="VZU28" s="101"/>
      <c r="VZV28" s="101"/>
      <c r="VZW28" s="101"/>
      <c r="VZX28" s="101"/>
      <c r="VZY28" s="101"/>
      <c r="VZZ28" s="101"/>
      <c r="WAA28" s="101"/>
      <c r="WAB28" s="101"/>
      <c r="WAC28" s="101"/>
      <c r="WAD28" s="101"/>
      <c r="WAE28" s="101"/>
      <c r="WAF28" s="101"/>
      <c r="WAG28" s="101"/>
      <c r="WAH28" s="101"/>
      <c r="WAI28" s="101"/>
      <c r="WAJ28" s="101"/>
      <c r="WAK28" s="101"/>
      <c r="WAL28" s="101"/>
      <c r="WAM28" s="101"/>
      <c r="WAN28" s="101"/>
      <c r="WAO28" s="101"/>
      <c r="WAP28" s="101"/>
      <c r="WAQ28" s="101"/>
      <c r="WAR28" s="101"/>
      <c r="WAS28" s="101"/>
      <c r="WAT28" s="101"/>
      <c r="WAU28" s="101"/>
      <c r="WAV28" s="101"/>
      <c r="WAW28" s="101"/>
      <c r="WAX28" s="101"/>
      <c r="WAY28" s="101"/>
      <c r="WAZ28" s="101"/>
      <c r="WBA28" s="101"/>
      <c r="WBB28" s="101"/>
      <c r="WBC28" s="101"/>
      <c r="WBD28" s="101"/>
      <c r="WBE28" s="101"/>
      <c r="WBF28" s="101"/>
      <c r="WBG28" s="101"/>
      <c r="WBH28" s="101"/>
      <c r="WBI28" s="101"/>
      <c r="WBJ28" s="101"/>
      <c r="WBK28" s="101"/>
      <c r="WBL28" s="101"/>
      <c r="WBM28" s="101"/>
      <c r="WBN28" s="101"/>
      <c r="WBO28" s="101"/>
      <c r="WBP28" s="101"/>
      <c r="WBQ28" s="101"/>
      <c r="WBR28" s="101"/>
      <c r="WBS28" s="101"/>
      <c r="WBT28" s="101"/>
      <c r="WBU28" s="101"/>
      <c r="WBV28" s="101"/>
      <c r="WBW28" s="101"/>
      <c r="WBX28" s="101"/>
      <c r="WBY28" s="101"/>
      <c r="WBZ28" s="101"/>
      <c r="WCA28" s="101"/>
      <c r="WCB28" s="101"/>
      <c r="WCC28" s="101"/>
      <c r="WCD28" s="101"/>
      <c r="WCE28" s="101"/>
      <c r="WCF28" s="101"/>
      <c r="WCG28" s="101"/>
      <c r="WCH28" s="101"/>
      <c r="WCI28" s="101"/>
      <c r="WCJ28" s="101"/>
      <c r="WCK28" s="101"/>
      <c r="WCL28" s="101"/>
      <c r="WCM28" s="101"/>
      <c r="WCN28" s="101"/>
      <c r="WCO28" s="101"/>
      <c r="WCP28" s="101"/>
      <c r="WCQ28" s="101"/>
      <c r="WCR28" s="101"/>
      <c r="WCS28" s="101"/>
      <c r="WCT28" s="101"/>
      <c r="WCU28" s="101"/>
      <c r="WCV28" s="101"/>
      <c r="WCW28" s="101"/>
      <c r="WCX28" s="101"/>
      <c r="WCY28" s="101"/>
      <c r="WCZ28" s="101"/>
      <c r="WDA28" s="101"/>
      <c r="WDB28" s="101"/>
      <c r="WDC28" s="101"/>
      <c r="WDD28" s="101"/>
      <c r="WDE28" s="101"/>
      <c r="WDF28" s="101"/>
      <c r="WDG28" s="101"/>
      <c r="WDH28" s="101"/>
      <c r="WDI28" s="101"/>
      <c r="WDJ28" s="101"/>
      <c r="WDK28" s="101"/>
      <c r="WDL28" s="101"/>
      <c r="WDM28" s="101"/>
      <c r="WDN28" s="101"/>
      <c r="WDO28" s="101"/>
      <c r="WDP28" s="101"/>
      <c r="WDQ28" s="101"/>
      <c r="WDR28" s="101"/>
      <c r="WDS28" s="101"/>
      <c r="WDT28" s="101"/>
      <c r="WDU28" s="101"/>
      <c r="WDV28" s="101"/>
      <c r="WDW28" s="101"/>
      <c r="WDX28" s="101"/>
      <c r="WDY28" s="101"/>
      <c r="WDZ28" s="101"/>
      <c r="WEA28" s="101"/>
      <c r="WEB28" s="101"/>
      <c r="WEC28" s="101"/>
      <c r="WED28" s="101"/>
      <c r="WEE28" s="101"/>
      <c r="WEF28" s="101"/>
      <c r="WEG28" s="101"/>
      <c r="WEH28" s="101"/>
      <c r="WEI28" s="101"/>
      <c r="WEJ28" s="101"/>
      <c r="WEK28" s="101"/>
      <c r="WEL28" s="101"/>
      <c r="WEM28" s="101"/>
      <c r="WEN28" s="101"/>
      <c r="WEO28" s="101"/>
      <c r="WEP28" s="101"/>
      <c r="WEQ28" s="101"/>
      <c r="WER28" s="101"/>
      <c r="WES28" s="101"/>
      <c r="WET28" s="101"/>
      <c r="WEU28" s="101"/>
      <c r="WEV28" s="101"/>
      <c r="WEW28" s="101"/>
      <c r="WEX28" s="101"/>
      <c r="WEY28" s="101"/>
      <c r="WEZ28" s="101"/>
      <c r="WFA28" s="101"/>
      <c r="WFB28" s="101"/>
      <c r="WFC28" s="101"/>
      <c r="WFD28" s="101"/>
      <c r="WFE28" s="101"/>
      <c r="WFF28" s="101"/>
      <c r="WFG28" s="101"/>
      <c r="WFH28" s="101"/>
      <c r="WFI28" s="101"/>
      <c r="WFJ28" s="101"/>
      <c r="WFK28" s="101"/>
      <c r="WFL28" s="101"/>
      <c r="WFM28" s="101"/>
      <c r="WFN28" s="101"/>
      <c r="WFO28" s="101"/>
      <c r="WFP28" s="101"/>
      <c r="WFQ28" s="101"/>
      <c r="WFR28" s="101"/>
      <c r="WFS28" s="101"/>
      <c r="WFT28" s="101"/>
      <c r="WFU28" s="101"/>
      <c r="WFV28" s="101"/>
      <c r="WFW28" s="101"/>
      <c r="WFX28" s="101"/>
      <c r="WFY28" s="101"/>
      <c r="WFZ28" s="101"/>
      <c r="WGA28" s="101"/>
      <c r="WGB28" s="101"/>
      <c r="WGC28" s="101"/>
      <c r="WGD28" s="101"/>
      <c r="WGE28" s="101"/>
      <c r="WGF28" s="101"/>
      <c r="WGG28" s="101"/>
      <c r="WGH28" s="101"/>
      <c r="WGI28" s="101"/>
      <c r="WGJ28" s="101"/>
      <c r="WGK28" s="101"/>
      <c r="WGL28" s="101"/>
      <c r="WGM28" s="101"/>
      <c r="WGN28" s="101"/>
      <c r="WGO28" s="101"/>
      <c r="WGP28" s="101"/>
      <c r="WGQ28" s="101"/>
      <c r="WGR28" s="101"/>
      <c r="WGS28" s="101"/>
      <c r="WGT28" s="101"/>
      <c r="WGU28" s="101"/>
      <c r="WGV28" s="101"/>
      <c r="WGW28" s="101"/>
      <c r="WGX28" s="101"/>
      <c r="WGY28" s="101"/>
      <c r="WGZ28" s="101"/>
      <c r="WHA28" s="101"/>
      <c r="WHB28" s="101"/>
      <c r="WHC28" s="101"/>
      <c r="WHD28" s="101"/>
      <c r="WHE28" s="101"/>
      <c r="WHF28" s="101"/>
      <c r="WHG28" s="101"/>
      <c r="WHH28" s="101"/>
      <c r="WHI28" s="101"/>
      <c r="WHJ28" s="101"/>
      <c r="WHK28" s="101"/>
      <c r="WHL28" s="101"/>
      <c r="WHM28" s="101"/>
      <c r="WHN28" s="101"/>
      <c r="WHO28" s="101"/>
      <c r="WHP28" s="101"/>
      <c r="WHQ28" s="101"/>
      <c r="WHR28" s="101"/>
      <c r="WHS28" s="101"/>
      <c r="WHT28" s="101"/>
      <c r="WHU28" s="101"/>
      <c r="WHV28" s="101"/>
      <c r="WHW28" s="101"/>
      <c r="WHX28" s="101"/>
      <c r="WHY28" s="101"/>
      <c r="WHZ28" s="101"/>
      <c r="WIA28" s="101"/>
      <c r="WIB28" s="101"/>
      <c r="WIC28" s="101"/>
      <c r="WID28" s="101"/>
      <c r="WIE28" s="101"/>
      <c r="WIF28" s="101"/>
      <c r="WIG28" s="101"/>
      <c r="WIH28" s="101"/>
      <c r="WII28" s="101"/>
      <c r="WIJ28" s="101"/>
      <c r="WIK28" s="101"/>
      <c r="WIL28" s="101"/>
      <c r="WIM28" s="101"/>
      <c r="WIN28" s="101"/>
      <c r="WIO28" s="101"/>
      <c r="WIP28" s="101"/>
      <c r="WIQ28" s="101"/>
      <c r="WIR28" s="101"/>
      <c r="WIS28" s="101"/>
      <c r="WIT28" s="101"/>
      <c r="WIU28" s="101"/>
      <c r="WIV28" s="101"/>
      <c r="WIW28" s="101"/>
      <c r="WIX28" s="101"/>
      <c r="WIY28" s="101"/>
      <c r="WIZ28" s="101"/>
      <c r="WJA28" s="101"/>
      <c r="WJB28" s="101"/>
      <c r="WJC28" s="101"/>
      <c r="WJD28" s="101"/>
      <c r="WJE28" s="101"/>
      <c r="WJF28" s="101"/>
      <c r="WJG28" s="101"/>
      <c r="WJH28" s="101"/>
      <c r="WJI28" s="101"/>
      <c r="WJJ28" s="101"/>
      <c r="WJK28" s="101"/>
      <c r="WJL28" s="101"/>
      <c r="WJM28" s="101"/>
      <c r="WJN28" s="101"/>
      <c r="WJO28" s="101"/>
      <c r="WJP28" s="101"/>
      <c r="WJQ28" s="101"/>
      <c r="WJR28" s="101"/>
      <c r="WJS28" s="101"/>
      <c r="WJT28" s="101"/>
      <c r="WJU28" s="101"/>
      <c r="WJV28" s="101"/>
      <c r="WJW28" s="101"/>
      <c r="WJX28" s="101"/>
      <c r="WJY28" s="101"/>
      <c r="WJZ28" s="101"/>
      <c r="WKA28" s="101"/>
      <c r="WKB28" s="101"/>
      <c r="WKC28" s="101"/>
      <c r="WKD28" s="101"/>
      <c r="WKE28" s="101"/>
      <c r="WKF28" s="101"/>
      <c r="WKG28" s="101"/>
      <c r="WKH28" s="101"/>
      <c r="WKI28" s="101"/>
      <c r="WKJ28" s="101"/>
      <c r="WKK28" s="101"/>
      <c r="WKL28" s="101"/>
      <c r="WKM28" s="101"/>
      <c r="WKN28" s="101"/>
      <c r="WKO28" s="101"/>
      <c r="WKP28" s="101"/>
      <c r="WKQ28" s="101"/>
      <c r="WKR28" s="101"/>
      <c r="WKS28" s="101"/>
      <c r="WKT28" s="101"/>
      <c r="WKU28" s="101"/>
      <c r="WKV28" s="101"/>
      <c r="WKW28" s="101"/>
      <c r="WKX28" s="101"/>
      <c r="WKY28" s="101"/>
      <c r="WKZ28" s="101"/>
      <c r="WLA28" s="101"/>
      <c r="WLB28" s="101"/>
      <c r="WLC28" s="101"/>
      <c r="WLD28" s="101"/>
      <c r="WLE28" s="101"/>
      <c r="WLF28" s="101"/>
      <c r="WLG28" s="101"/>
      <c r="WLH28" s="101"/>
      <c r="WLI28" s="101"/>
      <c r="WLJ28" s="101"/>
      <c r="WLK28" s="101"/>
      <c r="WLL28" s="101"/>
      <c r="WLM28" s="101"/>
      <c r="WLN28" s="101"/>
      <c r="WLO28" s="101"/>
      <c r="WLP28" s="101"/>
      <c r="WLQ28" s="101"/>
      <c r="WLR28" s="101"/>
      <c r="WLS28" s="101"/>
      <c r="WLT28" s="101"/>
      <c r="WLU28" s="101"/>
      <c r="WLV28" s="101"/>
      <c r="WLW28" s="101"/>
      <c r="WLX28" s="101"/>
      <c r="WLY28" s="101"/>
      <c r="WLZ28" s="101"/>
      <c r="WMA28" s="101"/>
      <c r="WMB28" s="101"/>
      <c r="WMC28" s="101"/>
      <c r="WMD28" s="101"/>
      <c r="WME28" s="101"/>
      <c r="WMF28" s="101"/>
      <c r="WMG28" s="101"/>
      <c r="WMH28" s="101"/>
      <c r="WMI28" s="101"/>
      <c r="WMJ28" s="101"/>
      <c r="WMK28" s="101"/>
      <c r="WML28" s="101"/>
      <c r="WMM28" s="101"/>
      <c r="WMN28" s="101"/>
      <c r="WMO28" s="101"/>
      <c r="WMP28" s="101"/>
      <c r="WMQ28" s="101"/>
      <c r="WMR28" s="101"/>
      <c r="WMS28" s="101"/>
      <c r="WMT28" s="101"/>
      <c r="WMU28" s="101"/>
      <c r="WMV28" s="101"/>
      <c r="WMW28" s="101"/>
      <c r="WMX28" s="101"/>
      <c r="WMY28" s="101"/>
      <c r="WMZ28" s="101"/>
      <c r="WNA28" s="101"/>
      <c r="WNB28" s="101"/>
      <c r="WNC28" s="101"/>
      <c r="WND28" s="101"/>
      <c r="WNE28" s="101"/>
      <c r="WNF28" s="101"/>
      <c r="WNG28" s="101"/>
      <c r="WNH28" s="101"/>
      <c r="WNI28" s="101"/>
      <c r="WNJ28" s="101"/>
      <c r="WNK28" s="101"/>
      <c r="WNL28" s="101"/>
      <c r="WNM28" s="101"/>
      <c r="WNN28" s="101"/>
      <c r="WNO28" s="101"/>
      <c r="WNP28" s="101"/>
      <c r="WNQ28" s="101"/>
      <c r="WNR28" s="101"/>
      <c r="WNS28" s="101"/>
      <c r="WNT28" s="101"/>
      <c r="WNU28" s="101"/>
      <c r="WNV28" s="101"/>
      <c r="WNW28" s="101"/>
      <c r="WNX28" s="101"/>
      <c r="WNY28" s="101"/>
      <c r="WNZ28" s="101"/>
      <c r="WOA28" s="101"/>
      <c r="WOB28" s="101"/>
      <c r="WOC28" s="101"/>
      <c r="WOD28" s="101"/>
      <c r="WOE28" s="101"/>
      <c r="WOF28" s="101"/>
      <c r="WOG28" s="101"/>
      <c r="WOH28" s="101"/>
      <c r="WOI28" s="101"/>
      <c r="WOJ28" s="101"/>
      <c r="WOK28" s="101"/>
      <c r="WOL28" s="101"/>
      <c r="WOM28" s="101"/>
      <c r="WON28" s="101"/>
      <c r="WOO28" s="101"/>
      <c r="WOP28" s="101"/>
      <c r="WOQ28" s="101"/>
      <c r="WOR28" s="101"/>
      <c r="WOS28" s="101"/>
      <c r="WOT28" s="101"/>
      <c r="WOU28" s="101"/>
      <c r="WOV28" s="101"/>
      <c r="WOW28" s="101"/>
      <c r="WOX28" s="101"/>
      <c r="WOY28" s="101"/>
      <c r="WOZ28" s="101"/>
      <c r="WPA28" s="101"/>
      <c r="WPB28" s="101"/>
      <c r="WPC28" s="101"/>
      <c r="WPD28" s="101"/>
      <c r="WPE28" s="101"/>
      <c r="WPF28" s="101"/>
      <c r="WPG28" s="101"/>
      <c r="WPH28" s="101"/>
      <c r="WPI28" s="101"/>
      <c r="WPJ28" s="101"/>
      <c r="WPK28" s="101"/>
      <c r="WPL28" s="101"/>
      <c r="WPM28" s="101"/>
      <c r="WPN28" s="101"/>
      <c r="WPO28" s="101"/>
      <c r="WPP28" s="101"/>
      <c r="WPQ28" s="101"/>
      <c r="WPR28" s="101"/>
      <c r="WPS28" s="101"/>
      <c r="WPT28" s="101"/>
      <c r="WPU28" s="101"/>
      <c r="WPV28" s="101"/>
      <c r="WPW28" s="101"/>
      <c r="WPX28" s="101"/>
      <c r="WPY28" s="101"/>
      <c r="WPZ28" s="101"/>
      <c r="WQA28" s="101"/>
      <c r="WQB28" s="101"/>
      <c r="WQC28" s="101"/>
      <c r="WQD28" s="101"/>
      <c r="WQE28" s="101"/>
      <c r="WQF28" s="101"/>
      <c r="WQG28" s="101"/>
      <c r="WQH28" s="101"/>
      <c r="WQI28" s="101"/>
      <c r="WQJ28" s="101"/>
      <c r="WQK28" s="101"/>
      <c r="WQL28" s="101"/>
      <c r="WQM28" s="101"/>
      <c r="WQN28" s="101"/>
      <c r="WQO28" s="101"/>
      <c r="WQP28" s="101"/>
      <c r="WQQ28" s="101"/>
      <c r="WQR28" s="101"/>
      <c r="WQS28" s="101"/>
      <c r="WQT28" s="101"/>
      <c r="WQU28" s="101"/>
      <c r="WQV28" s="101"/>
      <c r="WQW28" s="101"/>
      <c r="WQX28" s="101"/>
      <c r="WQY28" s="101"/>
      <c r="WQZ28" s="101"/>
      <c r="WRA28" s="101"/>
      <c r="WRB28" s="101"/>
      <c r="WRC28" s="101"/>
      <c r="WRD28" s="101"/>
      <c r="WRE28" s="101"/>
      <c r="WRF28" s="101"/>
      <c r="WRG28" s="101"/>
      <c r="WRH28" s="101"/>
      <c r="WRI28" s="101"/>
      <c r="WRJ28" s="101"/>
      <c r="WRK28" s="101"/>
      <c r="WRL28" s="101"/>
      <c r="WRM28" s="101"/>
      <c r="WRN28" s="101"/>
      <c r="WRO28" s="101"/>
      <c r="WRP28" s="101"/>
      <c r="WRQ28" s="101"/>
      <c r="WRR28" s="101"/>
      <c r="WRS28" s="101"/>
      <c r="WRT28" s="101"/>
      <c r="WRU28" s="101"/>
      <c r="WRV28" s="101"/>
      <c r="WRW28" s="101"/>
      <c r="WRX28" s="101"/>
      <c r="WRY28" s="101"/>
      <c r="WRZ28" s="101"/>
      <c r="WSA28" s="101"/>
      <c r="WSB28" s="101"/>
      <c r="WSC28" s="101"/>
      <c r="WSD28" s="101"/>
      <c r="WSE28" s="101"/>
      <c r="WSF28" s="101"/>
      <c r="WSG28" s="101"/>
      <c r="WSH28" s="101"/>
      <c r="WSI28" s="101"/>
      <c r="WSJ28" s="101"/>
      <c r="WSK28" s="101"/>
      <c r="WSL28" s="101"/>
      <c r="WSM28" s="101"/>
      <c r="WSN28" s="101"/>
      <c r="WSO28" s="101"/>
      <c r="WSP28" s="101"/>
      <c r="WSQ28" s="101"/>
      <c r="WSR28" s="101"/>
      <c r="WSS28" s="101"/>
      <c r="WST28" s="101"/>
      <c r="WSU28" s="101"/>
      <c r="WSV28" s="101"/>
      <c r="WSW28" s="101"/>
      <c r="WSX28" s="101"/>
      <c r="WSY28" s="101"/>
      <c r="WSZ28" s="101"/>
      <c r="WTA28" s="101"/>
      <c r="WTB28" s="101"/>
      <c r="WTC28" s="101"/>
      <c r="WTD28" s="101"/>
      <c r="WTE28" s="101"/>
      <c r="WTF28" s="101"/>
      <c r="WTG28" s="101"/>
      <c r="WTH28" s="101"/>
      <c r="WTI28" s="101"/>
      <c r="WTJ28" s="101"/>
      <c r="WTK28" s="101"/>
      <c r="WTL28" s="101"/>
      <c r="WTM28" s="101"/>
      <c r="WTN28" s="101"/>
      <c r="WTO28" s="101"/>
      <c r="WTP28" s="101"/>
      <c r="WTQ28" s="101"/>
      <c r="WTR28" s="101"/>
      <c r="WTS28" s="101"/>
      <c r="WTT28" s="101"/>
      <c r="WTU28" s="101"/>
      <c r="WTV28" s="101"/>
      <c r="WTW28" s="101"/>
      <c r="WTX28" s="101"/>
      <c r="WTY28" s="101"/>
      <c r="WTZ28" s="101"/>
      <c r="WUA28" s="101"/>
      <c r="WUB28" s="101"/>
      <c r="WUC28" s="101"/>
      <c r="WUD28" s="101"/>
      <c r="WUE28" s="101"/>
      <c r="WUF28" s="101"/>
      <c r="WUG28" s="101"/>
      <c r="WUH28" s="101"/>
      <c r="WUI28" s="101"/>
      <c r="WUJ28" s="101"/>
      <c r="WUK28" s="101"/>
      <c r="WUL28" s="101"/>
      <c r="WUM28" s="101"/>
      <c r="WUN28" s="101"/>
      <c r="WUO28" s="101"/>
      <c r="WUP28" s="101"/>
      <c r="WUQ28" s="101"/>
      <c r="WUR28" s="101"/>
      <c r="WUS28" s="101"/>
      <c r="WUT28" s="101"/>
      <c r="WUU28" s="101"/>
      <c r="WUV28" s="101"/>
      <c r="WUW28" s="101"/>
      <c r="WUX28" s="101"/>
      <c r="WUY28" s="101"/>
      <c r="WUZ28" s="101"/>
      <c r="WVA28" s="101"/>
      <c r="WVB28" s="101"/>
      <c r="WVC28" s="101"/>
      <c r="WVD28" s="101"/>
      <c r="WVE28" s="101"/>
      <c r="WVF28" s="101"/>
      <c r="WVG28" s="101"/>
      <c r="WVH28" s="101"/>
      <c r="WVI28" s="101"/>
      <c r="WVJ28" s="101"/>
      <c r="WVK28" s="101"/>
      <c r="WVL28" s="101"/>
      <c r="WVM28" s="101"/>
      <c r="WVN28" s="101"/>
      <c r="WVO28" s="101"/>
      <c r="WVP28" s="101"/>
    </row>
    <row r="29" spans="1:16136" s="98" customFormat="1" ht="15.75">
      <c r="A29" s="97"/>
      <c r="B29" s="164" t="s">
        <v>515</v>
      </c>
      <c r="C29" s="95">
        <v>1.1000000000000001</v>
      </c>
      <c r="D29" s="95">
        <v>1.1000000000000001</v>
      </c>
      <c r="E29" s="95">
        <v>1.1000000000000001</v>
      </c>
      <c r="F29" s="95">
        <v>1.1000000000000001</v>
      </c>
      <c r="G29" s="104">
        <v>0.95</v>
      </c>
      <c r="H29" s="104">
        <v>0.95</v>
      </c>
      <c r="I29" s="104">
        <v>0.95</v>
      </c>
    </row>
    <row r="30" spans="1:16136" s="98" customFormat="1">
      <c r="A30" s="97"/>
      <c r="B30" s="162" t="s">
        <v>60</v>
      </c>
      <c r="C30" s="95">
        <v>2</v>
      </c>
      <c r="D30" s="95">
        <v>1.8</v>
      </c>
      <c r="E30" s="100">
        <v>1.6</v>
      </c>
      <c r="F30" s="100">
        <v>1.4</v>
      </c>
      <c r="G30" s="100">
        <v>1.2</v>
      </c>
      <c r="H30" s="100">
        <v>1.2</v>
      </c>
      <c r="I30" s="100">
        <v>1.2</v>
      </c>
    </row>
    <row r="31" spans="1:16136" s="98" customFormat="1">
      <c r="A31" s="97"/>
      <c r="B31" s="164" t="s">
        <v>61</v>
      </c>
      <c r="C31" s="95" t="s">
        <v>62</v>
      </c>
      <c r="D31" s="95" t="s">
        <v>62</v>
      </c>
      <c r="E31" s="95" t="s">
        <v>63</v>
      </c>
      <c r="F31" s="95" t="s">
        <v>63</v>
      </c>
      <c r="G31" s="95" t="s">
        <v>63</v>
      </c>
      <c r="H31" s="95" t="s">
        <v>63</v>
      </c>
      <c r="I31" s="95" t="s">
        <v>63</v>
      </c>
    </row>
    <row r="32" spans="1:16136" s="98" customFormat="1" ht="15.75">
      <c r="A32" s="97"/>
      <c r="B32" s="164" t="s">
        <v>516</v>
      </c>
      <c r="C32" s="95">
        <v>400</v>
      </c>
      <c r="D32" s="95">
        <v>450</v>
      </c>
      <c r="E32" s="95">
        <v>450</v>
      </c>
      <c r="F32" s="95">
        <v>450</v>
      </c>
      <c r="G32" s="95">
        <v>450</v>
      </c>
      <c r="H32" s="95">
        <v>450</v>
      </c>
      <c r="I32" s="95">
        <v>450</v>
      </c>
    </row>
    <row r="33" spans="1:9" s="98" customFormat="1" ht="15.75">
      <c r="A33" s="97"/>
      <c r="B33" s="164" t="s">
        <v>517</v>
      </c>
      <c r="C33" s="104">
        <v>0.4</v>
      </c>
      <c r="D33" s="104">
        <v>0.4</v>
      </c>
      <c r="E33" s="104">
        <v>0.4</v>
      </c>
      <c r="F33" s="104">
        <v>0.4</v>
      </c>
      <c r="G33" s="104">
        <v>0.37</v>
      </c>
      <c r="H33" s="104">
        <v>0.37</v>
      </c>
      <c r="I33" s="104">
        <v>0.37</v>
      </c>
    </row>
    <row r="34" spans="1:9" s="98" customFormat="1" ht="15.75">
      <c r="A34" s="97"/>
      <c r="B34" s="164" t="s">
        <v>518</v>
      </c>
      <c r="C34" s="95">
        <v>175</v>
      </c>
      <c r="D34" s="95">
        <v>200</v>
      </c>
      <c r="E34" s="95">
        <v>200</v>
      </c>
      <c r="F34" s="95">
        <v>200</v>
      </c>
      <c r="G34" s="95">
        <v>200</v>
      </c>
      <c r="H34" s="95">
        <v>200</v>
      </c>
      <c r="I34" s="95">
        <v>200</v>
      </c>
    </row>
    <row r="35" spans="1:9" s="98" customFormat="1" ht="15.75">
      <c r="A35" s="97"/>
      <c r="B35" s="164" t="s">
        <v>519</v>
      </c>
      <c r="C35" s="104">
        <v>-0.4</v>
      </c>
      <c r="D35" s="104">
        <v>-0.4</v>
      </c>
      <c r="E35" s="104">
        <v>-0.4</v>
      </c>
      <c r="F35" s="104">
        <v>-0.4</v>
      </c>
      <c r="G35" s="104">
        <v>-0.4</v>
      </c>
      <c r="H35" s="104">
        <v>-0.4</v>
      </c>
      <c r="I35" s="104">
        <v>-0.4</v>
      </c>
    </row>
    <row r="36" spans="1:9" s="98" customFormat="1">
      <c r="A36" s="97"/>
      <c r="B36" s="164" t="s">
        <v>58</v>
      </c>
      <c r="C36" s="105">
        <v>64</v>
      </c>
      <c r="D36" s="105">
        <v>64</v>
      </c>
      <c r="E36" s="105">
        <v>64</v>
      </c>
      <c r="F36" s="105">
        <v>64</v>
      </c>
      <c r="G36" s="105">
        <v>64</v>
      </c>
      <c r="H36" s="105">
        <v>64</v>
      </c>
      <c r="I36" s="105">
        <v>64</v>
      </c>
    </row>
    <row r="37" spans="1:9" s="98" customFormat="1">
      <c r="A37" s="97"/>
      <c r="B37" s="164" t="s">
        <v>59</v>
      </c>
      <c r="C37" s="95">
        <v>1000</v>
      </c>
      <c r="D37" s="95">
        <v>1000</v>
      </c>
      <c r="E37" s="95">
        <v>1000</v>
      </c>
      <c r="F37" s="95">
        <v>1000</v>
      </c>
      <c r="G37" s="95">
        <v>1000</v>
      </c>
      <c r="H37" s="95">
        <v>1000</v>
      </c>
      <c r="I37" s="95">
        <v>1000</v>
      </c>
    </row>
    <row r="38" spans="1:9" s="98" customFormat="1">
      <c r="A38" s="97"/>
      <c r="B38" s="119" t="s">
        <v>456</v>
      </c>
      <c r="C38" s="91"/>
      <c r="D38" s="91"/>
      <c r="E38" s="92"/>
      <c r="F38" s="92"/>
      <c r="G38" s="92"/>
      <c r="H38" s="92"/>
      <c r="I38" s="92"/>
    </row>
    <row r="39" spans="1:9" s="98" customFormat="1">
      <c r="A39" s="97"/>
      <c r="B39" s="166" t="s">
        <v>317</v>
      </c>
      <c r="C39" s="106" t="s">
        <v>539</v>
      </c>
      <c r="D39" s="106" t="s">
        <v>539</v>
      </c>
      <c r="E39" s="106" t="s">
        <v>318</v>
      </c>
      <c r="F39" s="106" t="s">
        <v>318</v>
      </c>
      <c r="G39" s="106" t="s">
        <v>319</v>
      </c>
      <c r="H39" s="106" t="s">
        <v>137</v>
      </c>
      <c r="I39" s="106" t="s">
        <v>319</v>
      </c>
    </row>
    <row r="42" spans="1:9" s="109" customFormat="1">
      <c r="A42" s="27"/>
      <c r="B42" s="167"/>
      <c r="C42" s="28"/>
      <c r="D42" s="107" t="s">
        <v>226</v>
      </c>
      <c r="E42" s="108"/>
    </row>
    <row r="43" spans="1:9" s="109" customFormat="1">
      <c r="A43" s="27"/>
      <c r="B43" s="167"/>
      <c r="C43" s="28"/>
      <c r="D43" s="107" t="s">
        <v>227</v>
      </c>
      <c r="E43" s="110"/>
    </row>
    <row r="44" spans="1:9" s="109" customFormat="1">
      <c r="A44" s="27"/>
      <c r="B44" s="167"/>
      <c r="C44" s="28"/>
      <c r="D44" s="107" t="s">
        <v>228</v>
      </c>
      <c r="E44" s="29"/>
    </row>
    <row r="45" spans="1:9" s="109" customFormat="1">
      <c r="A45" s="27"/>
      <c r="B45" s="167"/>
      <c r="C45" s="28"/>
      <c r="D45" s="107" t="s">
        <v>229</v>
      </c>
      <c r="E45" s="111"/>
    </row>
  </sheetData>
  <sheetProtection algorithmName="SHA-512" hashValue="fkLZkSIlhjCCMuKuV36wIqMfJ8iSuEuD9WrzX415NdWDf2L0Nbn8d0Jgfn6kD+OOjKISoYzL3UsvJfyWSUAyFA==" saltValue="nvtEqwsEVtuALQOcpA7T/Q==" spinCount="100000" sheet="1" objects="1" scenarios="1" selectLockedCells="1"/>
  <mergeCells count="1">
    <mergeCell ref="B1:I1"/>
  </mergeCells>
  <phoneticPr fontId="111"/>
  <hyperlinks>
    <hyperlink ref="A1" location="INDEX!A1" display="INDEX" xr:uid="{00000000-0004-0000-0300-000000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4"/>
  <sheetViews>
    <sheetView zoomScale="90" zoomScaleNormal="90" workbookViewId="0"/>
  </sheetViews>
  <sheetFormatPr defaultColWidth="9.140625" defaultRowHeight="12.75"/>
  <cols>
    <col min="1" max="1" width="9.140625" style="245"/>
    <col min="2" max="2" width="153.5703125" style="248" customWidth="1"/>
    <col min="3" max="16384" width="9.140625" style="245"/>
  </cols>
  <sheetData>
    <row r="1" spans="1:2">
      <c r="A1" s="275" t="s">
        <v>156</v>
      </c>
      <c r="B1" s="113" t="s">
        <v>219</v>
      </c>
    </row>
    <row r="2" spans="1:2" ht="38.25">
      <c r="B2" s="247" t="s">
        <v>196</v>
      </c>
    </row>
    <row r="3" spans="1:2">
      <c r="B3" s="247" t="s">
        <v>210</v>
      </c>
    </row>
    <row r="4" spans="1:2" ht="38.25">
      <c r="B4" s="247" t="s">
        <v>211</v>
      </c>
    </row>
    <row r="5" spans="1:2">
      <c r="B5" s="247" t="s">
        <v>197</v>
      </c>
    </row>
    <row r="6" spans="1:2" ht="25.5">
      <c r="B6" s="247" t="s">
        <v>212</v>
      </c>
    </row>
    <row r="7" spans="1:2" ht="25.5">
      <c r="B7" s="247" t="s">
        <v>213</v>
      </c>
    </row>
    <row r="8" spans="1:2" ht="38.25">
      <c r="B8" s="247" t="s">
        <v>214</v>
      </c>
    </row>
    <row r="9" spans="1:2" ht="25.5">
      <c r="B9" s="247" t="s">
        <v>198</v>
      </c>
    </row>
    <row r="10" spans="1:2" ht="25.5">
      <c r="B10" s="247" t="s">
        <v>199</v>
      </c>
    </row>
    <row r="11" spans="1:2" ht="25.5">
      <c r="B11" s="247" t="s">
        <v>200</v>
      </c>
    </row>
    <row r="12" spans="1:2">
      <c r="B12" s="247" t="s">
        <v>549</v>
      </c>
    </row>
    <row r="13" spans="1:2" ht="51">
      <c r="B13" s="247" t="s">
        <v>215</v>
      </c>
    </row>
    <row r="14" spans="1:2" ht="38.25">
      <c r="B14" s="247" t="s">
        <v>216</v>
      </c>
    </row>
    <row r="15" spans="1:2">
      <c r="B15" s="247" t="s">
        <v>201</v>
      </c>
    </row>
    <row r="16" spans="1:2" ht="25.5">
      <c r="B16" s="247" t="s">
        <v>202</v>
      </c>
    </row>
    <row r="17" spans="2:2" ht="25.5">
      <c r="B17" s="247" t="s">
        <v>203</v>
      </c>
    </row>
    <row r="18" spans="2:2">
      <c r="B18" s="247" t="s">
        <v>204</v>
      </c>
    </row>
    <row r="19" spans="2:2">
      <c r="B19" s="247" t="s">
        <v>205</v>
      </c>
    </row>
    <row r="20" spans="2:2">
      <c r="B20" s="247" t="s">
        <v>206</v>
      </c>
    </row>
    <row r="21" spans="2:2" ht="25.5">
      <c r="B21" s="247" t="s">
        <v>217</v>
      </c>
    </row>
    <row r="22" spans="2:2">
      <c r="B22" s="247" t="s">
        <v>207</v>
      </c>
    </row>
    <row r="23" spans="2:2" ht="25.5">
      <c r="B23" s="247" t="s">
        <v>208</v>
      </c>
    </row>
    <row r="24" spans="2:2">
      <c r="B24" s="247" t="s">
        <v>209</v>
      </c>
    </row>
  </sheetData>
  <sheetProtection algorithmName="SHA-512" hashValue="1eGtVeU1GiYBgv2JUHkigIXk+mob6EyEu6IZkM59bJiOgZkzuoTYjujJuNZCHX5k4SGJmCiNPL5UCr3qJGXAIQ==" saltValue="MeTJ1FeP0zxx0M2L/euQsQ==" spinCount="100000" sheet="1" objects="1" scenarios="1" selectLockedCells="1"/>
  <phoneticPr fontId="111"/>
  <hyperlinks>
    <hyperlink ref="A1" location="INDEX!A1" display="INDEX"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4"/>
  <sheetViews>
    <sheetView zoomScale="90" zoomScaleNormal="90" workbookViewId="0"/>
  </sheetViews>
  <sheetFormatPr defaultColWidth="9.140625" defaultRowHeight="12.75"/>
  <cols>
    <col min="1" max="1" width="9.5703125" style="12" customWidth="1"/>
    <col min="2" max="2" width="65.28515625" style="168" customWidth="1"/>
    <col min="3" max="3" width="13" style="1" bestFit="1" customWidth="1"/>
    <col min="4" max="4" width="13" style="2" bestFit="1" customWidth="1"/>
    <col min="5" max="7" width="10.85546875" style="2" bestFit="1" customWidth="1"/>
    <col min="8" max="9" width="11.28515625" style="2" bestFit="1" customWidth="1"/>
    <col min="10" max="10" width="9.7109375" style="12" customWidth="1"/>
    <col min="11" max="16384" width="9.140625" style="12"/>
  </cols>
  <sheetData>
    <row r="1" spans="1:9" ht="15" customHeight="1">
      <c r="A1" s="275" t="s">
        <v>156</v>
      </c>
      <c r="B1" s="278" t="s">
        <v>218</v>
      </c>
      <c r="C1" s="277"/>
      <c r="D1" s="277"/>
      <c r="E1" s="277"/>
      <c r="F1" s="277"/>
      <c r="G1" s="277"/>
      <c r="H1" s="277"/>
      <c r="I1" s="277"/>
    </row>
    <row r="2" spans="1:9" s="18" customFormat="1">
      <c r="A2" s="17"/>
      <c r="B2" s="116" t="s">
        <v>4</v>
      </c>
      <c r="C2" s="24">
        <f>2017</f>
        <v>2017</v>
      </c>
      <c r="D2" s="24">
        <f>C2+2</f>
        <v>2019</v>
      </c>
      <c r="E2" s="24">
        <f>D2+2</f>
        <v>2021</v>
      </c>
      <c r="F2" s="24">
        <f>E2+3</f>
        <v>2024</v>
      </c>
      <c r="G2" s="24">
        <f>F2+3</f>
        <v>2027</v>
      </c>
      <c r="H2" s="24">
        <f>G2+3</f>
        <v>2030</v>
      </c>
      <c r="I2" s="24">
        <f>H2+3</f>
        <v>2033</v>
      </c>
    </row>
    <row r="3" spans="1:9" s="18" customFormat="1" ht="12.95" customHeight="1">
      <c r="A3" s="17"/>
      <c r="B3" s="145"/>
      <c r="C3" s="32" t="s">
        <v>261</v>
      </c>
      <c r="D3" s="32" t="s">
        <v>279</v>
      </c>
      <c r="E3" s="32" t="s">
        <v>37</v>
      </c>
      <c r="F3" s="32" t="s">
        <v>280</v>
      </c>
      <c r="G3" s="32" t="s">
        <v>504</v>
      </c>
      <c r="H3" s="32" t="s">
        <v>508</v>
      </c>
      <c r="I3" s="32" t="s">
        <v>509</v>
      </c>
    </row>
    <row r="4" spans="1:9" s="18" customFormat="1">
      <c r="A4" s="17"/>
      <c r="B4" s="117" t="s">
        <v>88</v>
      </c>
      <c r="C4" s="32" t="s">
        <v>271</v>
      </c>
      <c r="D4" s="33" t="s">
        <v>272</v>
      </c>
      <c r="E4" s="33" t="s">
        <v>273</v>
      </c>
      <c r="F4" s="33" t="s">
        <v>274</v>
      </c>
      <c r="G4" s="33" t="s">
        <v>275</v>
      </c>
      <c r="H4" s="33" t="s">
        <v>276</v>
      </c>
      <c r="I4" s="33" t="s">
        <v>277</v>
      </c>
    </row>
    <row r="5" spans="1:9" s="18" customFormat="1">
      <c r="A5" s="17"/>
      <c r="B5" s="117" t="s">
        <v>281</v>
      </c>
      <c r="C5" s="32" t="s">
        <v>282</v>
      </c>
      <c r="D5" s="33" t="s">
        <v>283</v>
      </c>
      <c r="E5" s="33" t="s">
        <v>284</v>
      </c>
      <c r="F5" s="33" t="s">
        <v>285</v>
      </c>
      <c r="G5" s="33" t="s">
        <v>286</v>
      </c>
      <c r="H5" s="33" t="s">
        <v>287</v>
      </c>
      <c r="I5" s="33" t="s">
        <v>288</v>
      </c>
    </row>
    <row r="6" spans="1:9" s="18" customFormat="1" ht="38.25">
      <c r="A6" s="17"/>
      <c r="B6" s="118" t="s">
        <v>149</v>
      </c>
      <c r="C6" s="34" t="s">
        <v>6</v>
      </c>
      <c r="D6" s="35" t="s">
        <v>7</v>
      </c>
      <c r="E6" s="35" t="s">
        <v>382</v>
      </c>
      <c r="F6" s="35" t="s">
        <v>289</v>
      </c>
      <c r="G6" s="35" t="s">
        <v>289</v>
      </c>
      <c r="H6" s="35" t="s">
        <v>451</v>
      </c>
      <c r="I6" s="35" t="s">
        <v>451</v>
      </c>
    </row>
    <row r="7" spans="1:9" s="18" customFormat="1">
      <c r="A7" s="17"/>
      <c r="B7" s="118" t="s">
        <v>290</v>
      </c>
      <c r="C7" s="34" t="s">
        <v>291</v>
      </c>
      <c r="D7" s="34" t="s">
        <v>291</v>
      </c>
      <c r="E7" s="35" t="s">
        <v>292</v>
      </c>
      <c r="F7" s="35" t="s">
        <v>292</v>
      </c>
      <c r="G7" s="35" t="s">
        <v>292</v>
      </c>
      <c r="H7" s="35" t="s">
        <v>293</v>
      </c>
      <c r="I7" s="35" t="s">
        <v>293</v>
      </c>
    </row>
    <row r="8" spans="1:9">
      <c r="A8" s="3"/>
      <c r="B8" s="119" t="s">
        <v>73</v>
      </c>
      <c r="C8" s="120"/>
      <c r="D8" s="120"/>
      <c r="E8" s="121"/>
      <c r="F8" s="121"/>
      <c r="G8" s="121"/>
      <c r="H8" s="121"/>
      <c r="I8" s="121"/>
    </row>
    <row r="9" spans="1:9" s="124" customFormat="1">
      <c r="A9" s="3"/>
      <c r="B9" s="122" t="s">
        <v>161</v>
      </c>
      <c r="C9" s="123">
        <v>15</v>
      </c>
      <c r="D9" s="123">
        <v>15</v>
      </c>
      <c r="E9" s="123">
        <v>15</v>
      </c>
      <c r="F9" s="123">
        <v>15</v>
      </c>
      <c r="G9" s="123">
        <v>15</v>
      </c>
      <c r="H9" s="123">
        <v>15</v>
      </c>
      <c r="I9" s="123">
        <v>15</v>
      </c>
    </row>
    <row r="10" spans="1:9" s="124" customFormat="1">
      <c r="A10" s="3"/>
      <c r="B10" s="122" t="s">
        <v>398</v>
      </c>
      <c r="C10" s="125">
        <v>80</v>
      </c>
      <c r="D10" s="125">
        <v>80</v>
      </c>
      <c r="E10" s="125">
        <v>80</v>
      </c>
      <c r="F10" s="125" t="s">
        <v>395</v>
      </c>
      <c r="G10" s="125" t="s">
        <v>395</v>
      </c>
      <c r="H10" s="125" t="s">
        <v>395</v>
      </c>
      <c r="I10" s="125" t="s">
        <v>395</v>
      </c>
    </row>
    <row r="11" spans="1:9" s="3" customFormat="1">
      <c r="B11" s="126" t="s">
        <v>162</v>
      </c>
      <c r="C11" s="127" t="s">
        <v>384</v>
      </c>
      <c r="D11" s="128" t="s">
        <v>385</v>
      </c>
      <c r="E11" s="128" t="s">
        <v>386</v>
      </c>
      <c r="F11" s="128" t="s">
        <v>387</v>
      </c>
      <c r="G11" s="128" t="s">
        <v>388</v>
      </c>
      <c r="H11" s="128" t="s">
        <v>389</v>
      </c>
      <c r="I11" s="128" t="s">
        <v>390</v>
      </c>
    </row>
    <row r="12" spans="1:9" s="3" customFormat="1">
      <c r="B12" s="126" t="s">
        <v>250</v>
      </c>
      <c r="C12" s="129" t="s">
        <v>251</v>
      </c>
      <c r="D12" s="129" t="s">
        <v>251</v>
      </c>
      <c r="E12" s="129" t="s">
        <v>251</v>
      </c>
      <c r="F12" s="129" t="s">
        <v>251</v>
      </c>
      <c r="G12" s="129" t="s">
        <v>251</v>
      </c>
      <c r="H12" s="129" t="s">
        <v>251</v>
      </c>
      <c r="I12" s="129" t="s">
        <v>251</v>
      </c>
    </row>
    <row r="13" spans="1:9" s="3" customFormat="1">
      <c r="B13" s="126" t="s">
        <v>184</v>
      </c>
      <c r="C13" s="129" t="s">
        <v>138</v>
      </c>
      <c r="D13" s="129" t="s">
        <v>139</v>
      </c>
      <c r="E13" s="129" t="s">
        <v>139</v>
      </c>
      <c r="F13" s="129" t="s">
        <v>391</v>
      </c>
      <c r="G13" s="129" t="s">
        <v>140</v>
      </c>
      <c r="H13" s="129" t="s">
        <v>392</v>
      </c>
      <c r="I13" s="129" t="s">
        <v>393</v>
      </c>
    </row>
    <row r="14" spans="1:9" s="131" customFormat="1">
      <c r="A14" s="3"/>
      <c r="B14" s="126" t="s">
        <v>399</v>
      </c>
      <c r="C14" s="128" t="s">
        <v>384</v>
      </c>
      <c r="D14" s="128" t="s">
        <v>385</v>
      </c>
      <c r="E14" s="128" t="s">
        <v>386</v>
      </c>
      <c r="F14" s="128" t="s">
        <v>387</v>
      </c>
      <c r="G14" s="130" t="s">
        <v>388</v>
      </c>
      <c r="H14" s="130" t="s">
        <v>389</v>
      </c>
      <c r="I14" s="130" t="s">
        <v>390</v>
      </c>
    </row>
    <row r="15" spans="1:9" s="131" customFormat="1">
      <c r="A15" s="3"/>
      <c r="B15" s="126" t="s">
        <v>400</v>
      </c>
      <c r="C15" s="128" t="s">
        <v>394</v>
      </c>
      <c r="D15" s="128" t="s">
        <v>394</v>
      </c>
      <c r="E15" s="128" t="s">
        <v>394</v>
      </c>
      <c r="F15" s="128" t="s">
        <v>394</v>
      </c>
      <c r="G15" s="128" t="s">
        <v>394</v>
      </c>
      <c r="H15" s="128" t="s">
        <v>394</v>
      </c>
      <c r="I15" s="128">
        <v>3</v>
      </c>
    </row>
    <row r="16" spans="1:9" s="131" customFormat="1">
      <c r="A16" s="3"/>
      <c r="B16" s="126" t="s">
        <v>401</v>
      </c>
      <c r="C16" s="128">
        <v>3</v>
      </c>
      <c r="D16" s="128">
        <v>4</v>
      </c>
      <c r="E16" s="128">
        <v>4</v>
      </c>
      <c r="F16" s="128">
        <v>4</v>
      </c>
      <c r="G16" s="128">
        <v>4</v>
      </c>
      <c r="H16" s="128">
        <v>4</v>
      </c>
      <c r="I16" s="128">
        <v>4</v>
      </c>
    </row>
    <row r="17" spans="1:9" ht="14.25">
      <c r="A17" s="3"/>
      <c r="B17" s="132" t="s">
        <v>510</v>
      </c>
      <c r="C17" s="133">
        <v>140</v>
      </c>
      <c r="D17" s="134">
        <v>140</v>
      </c>
      <c r="E17" s="135">
        <v>140</v>
      </c>
      <c r="F17" s="135">
        <v>140</v>
      </c>
      <c r="G17" s="135">
        <v>140</v>
      </c>
      <c r="H17" s="135">
        <v>139.63541666666666</v>
      </c>
      <c r="I17" s="135">
        <v>140</v>
      </c>
    </row>
    <row r="18" spans="1:9">
      <c r="A18" s="3"/>
      <c r="B18" s="132" t="s">
        <v>411</v>
      </c>
      <c r="C18" s="136">
        <v>365714285714.28577</v>
      </c>
      <c r="D18" s="136">
        <v>731428571428.57153</v>
      </c>
      <c r="E18" s="136">
        <v>975238095238.09534</v>
      </c>
      <c r="F18" s="136">
        <v>1462857142857.1431</v>
      </c>
      <c r="G18" s="136">
        <v>2925714285714.2861</v>
      </c>
      <c r="H18" s="136">
        <v>3900952380952.3813</v>
      </c>
      <c r="I18" s="136" t="s">
        <v>403</v>
      </c>
    </row>
    <row r="19" spans="1:9">
      <c r="A19" s="3"/>
      <c r="B19" s="137"/>
      <c r="C19" s="138"/>
      <c r="D19" s="138"/>
      <c r="E19" s="138"/>
      <c r="F19" s="138"/>
      <c r="G19" s="138"/>
      <c r="H19" s="138"/>
      <c r="I19" s="139"/>
    </row>
    <row r="20" spans="1:9" s="3" customFormat="1">
      <c r="B20" s="279" t="s">
        <v>447</v>
      </c>
      <c r="C20" s="280"/>
      <c r="D20" s="280"/>
      <c r="E20" s="280"/>
      <c r="F20" s="280"/>
      <c r="G20" s="280"/>
      <c r="H20" s="280"/>
      <c r="I20" s="281"/>
    </row>
    <row r="21" spans="1:9" s="3" customFormat="1">
      <c r="B21" s="126" t="s">
        <v>412</v>
      </c>
      <c r="C21" s="128" t="s">
        <v>68</v>
      </c>
      <c r="D21" s="128" t="s">
        <v>68</v>
      </c>
      <c r="E21" s="128" t="s">
        <v>68</v>
      </c>
      <c r="F21" s="128" t="s">
        <v>68</v>
      </c>
      <c r="G21" s="128" t="s">
        <v>68</v>
      </c>
      <c r="H21" s="128" t="s">
        <v>68</v>
      </c>
      <c r="I21" s="128" t="s">
        <v>68</v>
      </c>
    </row>
    <row r="22" spans="1:9" s="141" customFormat="1">
      <c r="A22" s="3"/>
      <c r="B22" s="140" t="s">
        <v>413</v>
      </c>
      <c r="C22" s="127" t="s">
        <v>69</v>
      </c>
      <c r="D22" s="127" t="s">
        <v>69</v>
      </c>
      <c r="E22" s="127" t="s">
        <v>69</v>
      </c>
      <c r="F22" s="127" t="s">
        <v>69</v>
      </c>
      <c r="G22" s="127" t="s">
        <v>69</v>
      </c>
      <c r="H22" s="127" t="s">
        <v>69</v>
      </c>
      <c r="I22" s="127" t="s">
        <v>69</v>
      </c>
    </row>
    <row r="23" spans="1:9" s="131" customFormat="1">
      <c r="A23" s="3"/>
      <c r="B23" s="126" t="s">
        <v>414</v>
      </c>
      <c r="C23" s="95" t="s">
        <v>320</v>
      </c>
      <c r="D23" s="95" t="s">
        <v>320</v>
      </c>
      <c r="E23" s="95" t="s">
        <v>163</v>
      </c>
      <c r="F23" s="95" t="s">
        <v>163</v>
      </c>
      <c r="G23" s="95" t="s">
        <v>163</v>
      </c>
      <c r="H23" s="95" t="s">
        <v>163</v>
      </c>
      <c r="I23" s="95" t="s">
        <v>163</v>
      </c>
    </row>
    <row r="24" spans="1:9" s="131" customFormat="1">
      <c r="A24" s="3"/>
      <c r="B24" s="126" t="s">
        <v>164</v>
      </c>
      <c r="C24" s="142" t="s">
        <v>70</v>
      </c>
      <c r="D24" s="142" t="s">
        <v>70</v>
      </c>
      <c r="E24" s="142" t="s">
        <v>70</v>
      </c>
      <c r="F24" s="142" t="s">
        <v>70</v>
      </c>
      <c r="G24" s="142" t="s">
        <v>70</v>
      </c>
      <c r="H24" s="142" t="s">
        <v>70</v>
      </c>
      <c r="I24" s="142" t="s">
        <v>70</v>
      </c>
    </row>
    <row r="25" spans="1:9" s="131" customFormat="1">
      <c r="A25" s="3"/>
      <c r="B25" s="126" t="s">
        <v>415</v>
      </c>
      <c r="C25" s="95">
        <v>0.6</v>
      </c>
      <c r="D25" s="95">
        <v>0.6</v>
      </c>
      <c r="E25" s="95">
        <v>0.6</v>
      </c>
      <c r="F25" s="95">
        <v>0.6</v>
      </c>
      <c r="G25" s="95">
        <v>0.6</v>
      </c>
      <c r="H25" s="95">
        <v>0.6</v>
      </c>
      <c r="I25" s="95">
        <v>0.6</v>
      </c>
    </row>
    <row r="26" spans="1:9" s="131" customFormat="1">
      <c r="A26" s="3"/>
      <c r="B26" s="126" t="s">
        <v>416</v>
      </c>
      <c r="C26" s="143" t="s">
        <v>71</v>
      </c>
      <c r="D26" s="143" t="s">
        <v>72</v>
      </c>
      <c r="E26" s="143" t="s">
        <v>72</v>
      </c>
      <c r="F26" s="143" t="s">
        <v>72</v>
      </c>
      <c r="G26" s="143" t="s">
        <v>72</v>
      </c>
      <c r="H26" s="143" t="s">
        <v>72</v>
      </c>
      <c r="I26" s="143" t="s">
        <v>72</v>
      </c>
    </row>
    <row r="27" spans="1:9" s="131" customFormat="1">
      <c r="A27" s="3"/>
      <c r="B27" s="126" t="s">
        <v>417</v>
      </c>
      <c r="C27" s="144">
        <v>10000</v>
      </c>
      <c r="D27" s="144">
        <v>5000</v>
      </c>
      <c r="E27" s="144">
        <v>5000</v>
      </c>
      <c r="F27" s="144">
        <v>5000</v>
      </c>
      <c r="G27" s="144">
        <v>5000</v>
      </c>
      <c r="H27" s="144">
        <v>5000</v>
      </c>
      <c r="I27" s="144">
        <v>5000</v>
      </c>
    </row>
    <row r="28" spans="1:9" s="131" customFormat="1">
      <c r="A28" s="3"/>
      <c r="B28" s="126" t="s">
        <v>418</v>
      </c>
      <c r="C28" s="127" t="s">
        <v>70</v>
      </c>
      <c r="D28" s="127" t="s">
        <v>70</v>
      </c>
      <c r="E28" s="127" t="s">
        <v>70</v>
      </c>
      <c r="F28" s="127" t="s">
        <v>70</v>
      </c>
      <c r="G28" s="127" t="s">
        <v>70</v>
      </c>
      <c r="H28" s="127" t="s">
        <v>70</v>
      </c>
      <c r="I28" s="127" t="s">
        <v>70</v>
      </c>
    </row>
    <row r="31" spans="1:9" s="109" customFormat="1">
      <c r="A31" s="27"/>
      <c r="B31" s="167"/>
      <c r="C31" s="28"/>
      <c r="D31" s="107" t="s">
        <v>226</v>
      </c>
      <c r="E31" s="108"/>
    </row>
    <row r="32" spans="1:9" s="109" customFormat="1">
      <c r="A32" s="27"/>
      <c r="B32" s="167"/>
      <c r="C32" s="28"/>
      <c r="D32" s="107" t="s">
        <v>227</v>
      </c>
      <c r="E32" s="110"/>
    </row>
    <row r="33" spans="1:5" s="109" customFormat="1">
      <c r="A33" s="27"/>
      <c r="B33" s="167"/>
      <c r="C33" s="28"/>
      <c r="D33" s="107" t="s">
        <v>228</v>
      </c>
      <c r="E33" s="29"/>
    </row>
    <row r="34" spans="1:5" s="109" customFormat="1">
      <c r="A34" s="27"/>
      <c r="B34" s="167"/>
      <c r="C34" s="28"/>
      <c r="D34" s="107" t="s">
        <v>229</v>
      </c>
      <c r="E34" s="111"/>
    </row>
  </sheetData>
  <sheetProtection algorithmName="SHA-512" hashValue="XXq4jmbpBk4iYXEDVWrRgSkP5ZpFIuIrNzOS3USzhZFHK3h3G71vWM21hhKcvvvYUEtQQop0yBzuhKej5IbFHQ==" saltValue="JT87Dd0UrPHY58j5vSIfYQ==" spinCount="100000" sheet="1" objects="1" scenarios="1" selectLockedCells="1"/>
  <mergeCells count="2">
    <mergeCell ref="B1:I1"/>
    <mergeCell ref="B20:I20"/>
  </mergeCells>
  <phoneticPr fontId="111"/>
  <hyperlinks>
    <hyperlink ref="A1" location="INDEX!A1" display="INDEX" xr:uid="{00000000-0004-0000-05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83"/>
  <sheetViews>
    <sheetView zoomScale="90" zoomScaleNormal="90" workbookViewId="0"/>
  </sheetViews>
  <sheetFormatPr defaultRowHeight="12.75"/>
  <cols>
    <col min="1" max="1" width="9.140625" style="245"/>
    <col min="2" max="2" width="137.85546875" style="248" customWidth="1"/>
    <col min="3" max="257" width="9.140625" style="245"/>
    <col min="258" max="258" width="137.85546875" style="245" customWidth="1"/>
    <col min="259" max="513" width="9.140625" style="245"/>
    <col min="514" max="514" width="137.85546875" style="245" customWidth="1"/>
    <col min="515" max="769" width="9.140625" style="245"/>
    <col min="770" max="770" width="137.85546875" style="245" customWidth="1"/>
    <col min="771" max="1025" width="9.140625" style="245"/>
    <col min="1026" max="1026" width="137.85546875" style="245" customWidth="1"/>
    <col min="1027" max="1281" width="9.140625" style="245"/>
    <col min="1282" max="1282" width="137.85546875" style="245" customWidth="1"/>
    <col min="1283" max="1537" width="9.140625" style="245"/>
    <col min="1538" max="1538" width="137.85546875" style="245" customWidth="1"/>
    <col min="1539" max="1793" width="9.140625" style="245"/>
    <col min="1794" max="1794" width="137.85546875" style="245" customWidth="1"/>
    <col min="1795" max="2049" width="9.140625" style="245"/>
    <col min="2050" max="2050" width="137.85546875" style="245" customWidth="1"/>
    <col min="2051" max="2305" width="9.140625" style="245"/>
    <col min="2306" max="2306" width="137.85546875" style="245" customWidth="1"/>
    <col min="2307" max="2561" width="9.140625" style="245"/>
    <col min="2562" max="2562" width="137.85546875" style="245" customWidth="1"/>
    <col min="2563" max="2817" width="9.140625" style="245"/>
    <col min="2818" max="2818" width="137.85546875" style="245" customWidth="1"/>
    <col min="2819" max="3073" width="9.140625" style="245"/>
    <col min="3074" max="3074" width="137.85546875" style="245" customWidth="1"/>
    <col min="3075" max="3329" width="9.140625" style="245"/>
    <col min="3330" max="3330" width="137.85546875" style="245" customWidth="1"/>
    <col min="3331" max="3585" width="9.140625" style="245"/>
    <col min="3586" max="3586" width="137.85546875" style="245" customWidth="1"/>
    <col min="3587" max="3841" width="9.140625" style="245"/>
    <col min="3842" max="3842" width="137.85546875" style="245" customWidth="1"/>
    <col min="3843" max="4097" width="9.140625" style="245"/>
    <col min="4098" max="4098" width="137.85546875" style="245" customWidth="1"/>
    <col min="4099" max="4353" width="9.140625" style="245"/>
    <col min="4354" max="4354" width="137.85546875" style="245" customWidth="1"/>
    <col min="4355" max="4609" width="9.140625" style="245"/>
    <col min="4610" max="4610" width="137.85546875" style="245" customWidth="1"/>
    <col min="4611" max="4865" width="9.140625" style="245"/>
    <col min="4866" max="4866" width="137.85546875" style="245" customWidth="1"/>
    <col min="4867" max="5121" width="9.140625" style="245"/>
    <col min="5122" max="5122" width="137.85546875" style="245" customWidth="1"/>
    <col min="5123" max="5377" width="9.140625" style="245"/>
    <col min="5378" max="5378" width="137.85546875" style="245" customWidth="1"/>
    <col min="5379" max="5633" width="9.140625" style="245"/>
    <col min="5634" max="5634" width="137.85546875" style="245" customWidth="1"/>
    <col min="5635" max="5889" width="9.140625" style="245"/>
    <col min="5890" max="5890" width="137.85546875" style="245" customWidth="1"/>
    <col min="5891" max="6145" width="9.140625" style="245"/>
    <col min="6146" max="6146" width="137.85546875" style="245" customWidth="1"/>
    <col min="6147" max="6401" width="9.140625" style="245"/>
    <col min="6402" max="6402" width="137.85546875" style="245" customWidth="1"/>
    <col min="6403" max="6657" width="9.140625" style="245"/>
    <col min="6658" max="6658" width="137.85546875" style="245" customWidth="1"/>
    <col min="6659" max="6913" width="9.140625" style="245"/>
    <col min="6914" max="6914" width="137.85546875" style="245" customWidth="1"/>
    <col min="6915" max="7169" width="9.140625" style="245"/>
    <col min="7170" max="7170" width="137.85546875" style="245" customWidth="1"/>
    <col min="7171" max="7425" width="9.140625" style="245"/>
    <col min="7426" max="7426" width="137.85546875" style="245" customWidth="1"/>
    <col min="7427" max="7681" width="9.140625" style="245"/>
    <col min="7682" max="7682" width="137.85546875" style="245" customWidth="1"/>
    <col min="7683" max="7937" width="9.140625" style="245"/>
    <col min="7938" max="7938" width="137.85546875" style="245" customWidth="1"/>
    <col min="7939" max="8193" width="9.140625" style="245"/>
    <col min="8194" max="8194" width="137.85546875" style="245" customWidth="1"/>
    <col min="8195" max="8449" width="9.140625" style="245"/>
    <col min="8450" max="8450" width="137.85546875" style="245" customWidth="1"/>
    <col min="8451" max="8705" width="9.140625" style="245"/>
    <col min="8706" max="8706" width="137.85546875" style="245" customWidth="1"/>
    <col min="8707" max="8961" width="9.140625" style="245"/>
    <col min="8962" max="8962" width="137.85546875" style="245" customWidth="1"/>
    <col min="8963" max="9217" width="9.140625" style="245"/>
    <col min="9218" max="9218" width="137.85546875" style="245" customWidth="1"/>
    <col min="9219" max="9473" width="9.140625" style="245"/>
    <col min="9474" max="9474" width="137.85546875" style="245" customWidth="1"/>
    <col min="9475" max="9729" width="9.140625" style="245"/>
    <col min="9730" max="9730" width="137.85546875" style="245" customWidth="1"/>
    <col min="9731" max="9985" width="9.140625" style="245"/>
    <col min="9986" max="9986" width="137.85546875" style="245" customWidth="1"/>
    <col min="9987" max="10241" width="9.140625" style="245"/>
    <col min="10242" max="10242" width="137.85546875" style="245" customWidth="1"/>
    <col min="10243" max="10497" width="9.140625" style="245"/>
    <col min="10498" max="10498" width="137.85546875" style="245" customWidth="1"/>
    <col min="10499" max="10753" width="9.140625" style="245"/>
    <col min="10754" max="10754" width="137.85546875" style="245" customWidth="1"/>
    <col min="10755" max="11009" width="9.140625" style="245"/>
    <col min="11010" max="11010" width="137.85546875" style="245" customWidth="1"/>
    <col min="11011" max="11265" width="9.140625" style="245"/>
    <col min="11266" max="11266" width="137.85546875" style="245" customWidth="1"/>
    <col min="11267" max="11521" width="9.140625" style="245"/>
    <col min="11522" max="11522" width="137.85546875" style="245" customWidth="1"/>
    <col min="11523" max="11777" width="9.140625" style="245"/>
    <col min="11778" max="11778" width="137.85546875" style="245" customWidth="1"/>
    <col min="11779" max="12033" width="9.140625" style="245"/>
    <col min="12034" max="12034" width="137.85546875" style="245" customWidth="1"/>
    <col min="12035" max="12289" width="9.140625" style="245"/>
    <col min="12290" max="12290" width="137.85546875" style="245" customWidth="1"/>
    <col min="12291" max="12545" width="9.140625" style="245"/>
    <col min="12546" max="12546" width="137.85546875" style="245" customWidth="1"/>
    <col min="12547" max="12801" width="9.140625" style="245"/>
    <col min="12802" max="12802" width="137.85546875" style="245" customWidth="1"/>
    <col min="12803" max="13057" width="9.140625" style="245"/>
    <col min="13058" max="13058" width="137.85546875" style="245" customWidth="1"/>
    <col min="13059" max="13313" width="9.140625" style="245"/>
    <col min="13314" max="13314" width="137.85546875" style="245" customWidth="1"/>
    <col min="13315" max="13569" width="9.140625" style="245"/>
    <col min="13570" max="13570" width="137.85546875" style="245" customWidth="1"/>
    <col min="13571" max="13825" width="9.140625" style="245"/>
    <col min="13826" max="13826" width="137.85546875" style="245" customWidth="1"/>
    <col min="13827" max="14081" width="9.140625" style="245"/>
    <col min="14082" max="14082" width="137.85546875" style="245" customWidth="1"/>
    <col min="14083" max="14337" width="9.140625" style="245"/>
    <col min="14338" max="14338" width="137.85546875" style="245" customWidth="1"/>
    <col min="14339" max="14593" width="9.140625" style="245"/>
    <col min="14594" max="14594" width="137.85546875" style="245" customWidth="1"/>
    <col min="14595" max="14849" width="9.140625" style="245"/>
    <col min="14850" max="14850" width="137.85546875" style="245" customWidth="1"/>
    <col min="14851" max="15105" width="9.140625" style="245"/>
    <col min="15106" max="15106" width="137.85546875" style="245" customWidth="1"/>
    <col min="15107" max="15361" width="9.140625" style="245"/>
    <col min="15362" max="15362" width="137.85546875" style="245" customWidth="1"/>
    <col min="15363" max="15617" width="9.140625" style="245"/>
    <col min="15618" max="15618" width="137.85546875" style="245" customWidth="1"/>
    <col min="15619" max="15873" width="9.140625" style="245"/>
    <col min="15874" max="15874" width="137.85546875" style="245" customWidth="1"/>
    <col min="15875" max="16129" width="9.140625" style="245"/>
    <col min="16130" max="16130" width="137.85546875" style="245" customWidth="1"/>
    <col min="16131" max="16384" width="9.140625" style="245"/>
  </cols>
  <sheetData>
    <row r="1" spans="1:2" s="249" customFormat="1">
      <c r="A1" s="275" t="s">
        <v>156</v>
      </c>
      <c r="B1" s="113" t="s">
        <v>220</v>
      </c>
    </row>
    <row r="2" spans="1:2" s="249" customFormat="1" ht="25.5">
      <c r="B2" s="250" t="s">
        <v>165</v>
      </c>
    </row>
    <row r="3" spans="1:2" s="249" customFormat="1" ht="38.25">
      <c r="B3" s="250" t="s">
        <v>321</v>
      </c>
    </row>
    <row r="4" spans="1:2" s="249" customFormat="1" ht="63.75">
      <c r="B4" s="250" t="s">
        <v>396</v>
      </c>
    </row>
    <row r="5" spans="1:2" s="249" customFormat="1" ht="51">
      <c r="B5" s="250" t="s">
        <v>166</v>
      </c>
    </row>
    <row r="6" spans="1:2" s="249" customFormat="1" ht="38.25">
      <c r="B6" s="250" t="s">
        <v>167</v>
      </c>
    </row>
    <row r="7" spans="1:2" s="249" customFormat="1" ht="51">
      <c r="B7" s="250" t="s">
        <v>397</v>
      </c>
    </row>
    <row r="8" spans="1:2" s="249" customFormat="1" ht="51">
      <c r="B8" s="250" t="s">
        <v>531</v>
      </c>
    </row>
    <row r="9" spans="1:2" s="249" customFormat="1">
      <c r="B9" s="250" t="s">
        <v>402</v>
      </c>
    </row>
    <row r="10" spans="1:2" s="249" customFormat="1">
      <c r="B10" s="250" t="s">
        <v>404</v>
      </c>
    </row>
    <row r="11" spans="1:2" s="249" customFormat="1" ht="27">
      <c r="B11" s="250" t="s">
        <v>532</v>
      </c>
    </row>
    <row r="12" spans="1:2" s="249" customFormat="1" ht="54">
      <c r="B12" s="250" t="s">
        <v>533</v>
      </c>
    </row>
    <row r="13" spans="1:2" s="249" customFormat="1" ht="25.5">
      <c r="B13" s="250" t="s">
        <v>405</v>
      </c>
    </row>
    <row r="14" spans="1:2" s="249" customFormat="1" ht="51">
      <c r="B14" s="250" t="s">
        <v>406</v>
      </c>
    </row>
    <row r="15" spans="1:2" s="249" customFormat="1" ht="76.5">
      <c r="B15" s="250" t="s">
        <v>407</v>
      </c>
    </row>
    <row r="16" spans="1:2" s="249" customFormat="1" ht="25.5">
      <c r="B16" s="250" t="s">
        <v>408</v>
      </c>
    </row>
    <row r="17" spans="2:2" s="249" customFormat="1" ht="51">
      <c r="B17" s="250" t="s">
        <v>409</v>
      </c>
    </row>
    <row r="18" spans="2:2" s="249" customFormat="1" ht="38.25">
      <c r="B18" s="250" t="s">
        <v>410</v>
      </c>
    </row>
    <row r="19" spans="2:2" s="249" customFormat="1">
      <c r="B19" s="250"/>
    </row>
    <row r="20" spans="2:2" s="249" customFormat="1">
      <c r="B20" s="250"/>
    </row>
    <row r="21" spans="2:2" s="249" customFormat="1">
      <c r="B21" s="250"/>
    </row>
    <row r="22" spans="2:2" s="249" customFormat="1">
      <c r="B22" s="251"/>
    </row>
    <row r="23" spans="2:2" s="249" customFormat="1">
      <c r="B23" s="251"/>
    </row>
    <row r="24" spans="2:2" s="249" customFormat="1">
      <c r="B24" s="251"/>
    </row>
    <row r="25" spans="2:2" s="249" customFormat="1">
      <c r="B25" s="251"/>
    </row>
    <row r="26" spans="2:2" s="249" customFormat="1">
      <c r="B26" s="251"/>
    </row>
    <row r="27" spans="2:2" s="249" customFormat="1">
      <c r="B27" s="251"/>
    </row>
    <row r="28" spans="2:2" s="253" customFormat="1">
      <c r="B28" s="252"/>
    </row>
    <row r="29" spans="2:2" s="249" customFormat="1">
      <c r="B29" s="251"/>
    </row>
    <row r="30" spans="2:2" s="249" customFormat="1">
      <c r="B30" s="251"/>
    </row>
    <row r="31" spans="2:2" s="249" customFormat="1">
      <c r="B31" s="251"/>
    </row>
    <row r="32" spans="2:2" s="114" customFormat="1">
      <c r="B32" s="251"/>
    </row>
    <row r="33" spans="2:2" s="249" customFormat="1">
      <c r="B33" s="254"/>
    </row>
    <row r="34" spans="2:2" s="249" customFormat="1">
      <c r="B34" s="251"/>
    </row>
    <row r="35" spans="2:2" s="249" customFormat="1" ht="15" customHeight="1">
      <c r="B35" s="251"/>
    </row>
    <row r="36" spans="2:2" s="249" customFormat="1" ht="15" customHeight="1">
      <c r="B36" s="251"/>
    </row>
    <row r="37" spans="2:2" s="249" customFormat="1">
      <c r="B37" s="251"/>
    </row>
    <row r="38" spans="2:2" s="249" customFormat="1">
      <c r="B38" s="251"/>
    </row>
    <row r="39" spans="2:2" s="249" customFormat="1" ht="15" customHeight="1">
      <c r="B39" s="255"/>
    </row>
    <row r="40" spans="2:2" s="257" customFormat="1">
      <c r="B40" s="256"/>
    </row>
    <row r="41" spans="2:2" s="257" customFormat="1">
      <c r="B41" s="256"/>
    </row>
    <row r="42" spans="2:2" s="257" customFormat="1">
      <c r="B42" s="256"/>
    </row>
    <row r="43" spans="2:2" s="257" customFormat="1">
      <c r="B43" s="256"/>
    </row>
    <row r="44" spans="2:2" s="257" customFormat="1">
      <c r="B44" s="256"/>
    </row>
    <row r="45" spans="2:2" s="257" customFormat="1">
      <c r="B45" s="256"/>
    </row>
    <row r="46" spans="2:2" s="257" customFormat="1">
      <c r="B46" s="256"/>
    </row>
    <row r="47" spans="2:2" s="257" customFormat="1">
      <c r="B47" s="256"/>
    </row>
    <row r="48" spans="2:2" s="257" customFormat="1">
      <c r="B48" s="256"/>
    </row>
    <row r="49" spans="2:2" s="257" customFormat="1">
      <c r="B49" s="256"/>
    </row>
    <row r="50" spans="2:2" s="257" customFormat="1">
      <c r="B50" s="256"/>
    </row>
    <row r="51" spans="2:2" s="257" customFormat="1">
      <c r="B51" s="256"/>
    </row>
    <row r="52" spans="2:2" s="257" customFormat="1">
      <c r="B52" s="256"/>
    </row>
    <row r="53" spans="2:2" s="257" customFormat="1">
      <c r="B53" s="256"/>
    </row>
    <row r="54" spans="2:2" s="257" customFormat="1">
      <c r="B54" s="256"/>
    </row>
    <row r="55" spans="2:2" s="257" customFormat="1">
      <c r="B55" s="256"/>
    </row>
    <row r="56" spans="2:2" s="257" customFormat="1">
      <c r="B56" s="256"/>
    </row>
    <row r="57" spans="2:2" s="257" customFormat="1">
      <c r="B57" s="256"/>
    </row>
    <row r="58" spans="2:2" s="257" customFormat="1">
      <c r="B58" s="256"/>
    </row>
    <row r="59" spans="2:2" s="257" customFormat="1">
      <c r="B59" s="256"/>
    </row>
    <row r="60" spans="2:2" s="257" customFormat="1">
      <c r="B60" s="256"/>
    </row>
    <row r="61" spans="2:2" s="257" customFormat="1">
      <c r="B61" s="256"/>
    </row>
    <row r="62" spans="2:2" s="257" customFormat="1">
      <c r="B62" s="256"/>
    </row>
    <row r="63" spans="2:2" s="257" customFormat="1">
      <c r="B63" s="256"/>
    </row>
    <row r="64" spans="2:2" s="257" customFormat="1">
      <c r="B64" s="256"/>
    </row>
    <row r="65" spans="2:2" s="248" customFormat="1">
      <c r="B65" s="256"/>
    </row>
    <row r="66" spans="2:2" s="248" customFormat="1">
      <c r="B66" s="256"/>
    </row>
    <row r="67" spans="2:2" s="248" customFormat="1">
      <c r="B67" s="256"/>
    </row>
    <row r="68" spans="2:2" s="248" customFormat="1">
      <c r="B68" s="256"/>
    </row>
    <row r="69" spans="2:2" s="248" customFormat="1">
      <c r="B69" s="256"/>
    </row>
    <row r="70" spans="2:2" s="248" customFormat="1">
      <c r="B70" s="256"/>
    </row>
    <row r="71" spans="2:2" s="248" customFormat="1">
      <c r="B71" s="256"/>
    </row>
    <row r="72" spans="2:2" s="248" customFormat="1">
      <c r="B72" s="256"/>
    </row>
    <row r="73" spans="2:2" s="248" customFormat="1">
      <c r="B73" s="256"/>
    </row>
    <row r="74" spans="2:2" s="248" customFormat="1">
      <c r="B74" s="256"/>
    </row>
    <row r="75" spans="2:2" s="248" customFormat="1">
      <c r="B75" s="256"/>
    </row>
    <row r="76" spans="2:2" s="248" customFormat="1">
      <c r="B76" s="256"/>
    </row>
    <row r="77" spans="2:2" s="248" customFormat="1">
      <c r="B77" s="256"/>
    </row>
    <row r="78" spans="2:2" s="248" customFormat="1">
      <c r="B78" s="256"/>
    </row>
    <row r="79" spans="2:2" s="248" customFormat="1">
      <c r="B79" s="256"/>
    </row>
    <row r="80" spans="2:2" s="248" customFormat="1">
      <c r="B80" s="256"/>
    </row>
    <row r="81" spans="2:2" s="248" customFormat="1">
      <c r="B81" s="256"/>
    </row>
    <row r="82" spans="2:2" s="248" customFormat="1"/>
    <row r="83" spans="2:2" s="248" customFormat="1"/>
  </sheetData>
  <sheetProtection algorithmName="SHA-512" hashValue="g2zVHhEQxN9k6dXnjDuHrOcnQ2K39uECGgrPF6FmIBsMIDDfwYgdu8B5i9bJii+teeFaVGSg2unkH/hyXo54vA==" saltValue="48UBJ3dv3LMewQooGBpHTQ==" spinCount="100000" sheet="1" objects="1" scenarios="1" selectLockedCells="1"/>
  <phoneticPr fontId="111"/>
  <hyperlinks>
    <hyperlink ref="A1" location="INDEX!A1" display="INDE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77"/>
  <sheetViews>
    <sheetView zoomScale="93" zoomScaleNormal="93" workbookViewId="0">
      <pane xSplit="1" ySplit="7" topLeftCell="B8" activePane="bottomRight" state="frozen"/>
      <selection pane="topRight" activeCell="B1" sqref="B1"/>
      <selection pane="bottomLeft" activeCell="A8" sqref="A8"/>
      <selection pane="bottomRight"/>
    </sheetView>
  </sheetViews>
  <sheetFormatPr defaultColWidth="9.140625" defaultRowHeight="12.75"/>
  <cols>
    <col min="1" max="1" width="9.5703125" style="12" customWidth="1"/>
    <col min="2" max="2" width="96.42578125" style="168" customWidth="1"/>
    <col min="3" max="3" width="10.85546875" style="1" bestFit="1" customWidth="1"/>
    <col min="4" max="7" width="10.85546875" style="2" bestFit="1" customWidth="1"/>
    <col min="8" max="9" width="11.28515625" style="2" bestFit="1" customWidth="1"/>
    <col min="10" max="10" width="9.7109375" style="12" customWidth="1"/>
    <col min="11" max="16384" width="9.140625" style="12"/>
  </cols>
  <sheetData>
    <row r="1" spans="1:9" ht="15" customHeight="1">
      <c r="A1" s="275" t="s">
        <v>156</v>
      </c>
      <c r="B1" s="278" t="s">
        <v>230</v>
      </c>
      <c r="C1" s="277"/>
      <c r="D1" s="277"/>
      <c r="E1" s="277"/>
      <c r="F1" s="277"/>
      <c r="G1" s="277"/>
      <c r="H1" s="277"/>
      <c r="I1" s="277"/>
    </row>
    <row r="2" spans="1:9" s="18" customFormat="1">
      <c r="A2" s="17"/>
      <c r="B2" s="116" t="s">
        <v>4</v>
      </c>
      <c r="C2" s="24">
        <f>2017</f>
        <v>2017</v>
      </c>
      <c r="D2" s="24">
        <f>C2+2</f>
        <v>2019</v>
      </c>
      <c r="E2" s="24">
        <f>D2+2</f>
        <v>2021</v>
      </c>
      <c r="F2" s="24">
        <f>E2+3</f>
        <v>2024</v>
      </c>
      <c r="G2" s="24">
        <f>F2+3</f>
        <v>2027</v>
      </c>
      <c r="H2" s="24">
        <f>G2+3</f>
        <v>2030</v>
      </c>
      <c r="I2" s="24">
        <f>H2+3</f>
        <v>2033</v>
      </c>
    </row>
    <row r="3" spans="1:9" s="18" customFormat="1" ht="12.95" customHeight="1">
      <c r="A3" s="17"/>
      <c r="B3" s="145"/>
      <c r="C3" s="32" t="s">
        <v>261</v>
      </c>
      <c r="D3" s="32" t="s">
        <v>279</v>
      </c>
      <c r="E3" s="32" t="s">
        <v>37</v>
      </c>
      <c r="F3" s="32" t="s">
        <v>280</v>
      </c>
      <c r="G3" s="32" t="s">
        <v>504</v>
      </c>
      <c r="H3" s="32" t="s">
        <v>508</v>
      </c>
      <c r="I3" s="32" t="s">
        <v>509</v>
      </c>
    </row>
    <row r="4" spans="1:9" s="18" customFormat="1">
      <c r="A4" s="17"/>
      <c r="B4" s="117" t="s">
        <v>88</v>
      </c>
      <c r="C4" s="32" t="s">
        <v>271</v>
      </c>
      <c r="D4" s="33" t="s">
        <v>272</v>
      </c>
      <c r="E4" s="33" t="s">
        <v>273</v>
      </c>
      <c r="F4" s="33" t="s">
        <v>274</v>
      </c>
      <c r="G4" s="33" t="s">
        <v>275</v>
      </c>
      <c r="H4" s="33" t="s">
        <v>276</v>
      </c>
      <c r="I4" s="33" t="s">
        <v>277</v>
      </c>
    </row>
    <row r="5" spans="1:9" s="18" customFormat="1">
      <c r="A5" s="17"/>
      <c r="B5" s="117" t="s">
        <v>281</v>
      </c>
      <c r="C5" s="32" t="s">
        <v>282</v>
      </c>
      <c r="D5" s="33" t="s">
        <v>283</v>
      </c>
      <c r="E5" s="33" t="s">
        <v>284</v>
      </c>
      <c r="F5" s="33" t="s">
        <v>285</v>
      </c>
      <c r="G5" s="33" t="s">
        <v>286</v>
      </c>
      <c r="H5" s="33" t="s">
        <v>287</v>
      </c>
      <c r="I5" s="33" t="s">
        <v>288</v>
      </c>
    </row>
    <row r="6" spans="1:9" s="18" customFormat="1" ht="38.25">
      <c r="A6" s="17"/>
      <c r="B6" s="118" t="s">
        <v>149</v>
      </c>
      <c r="C6" s="34" t="s">
        <v>6</v>
      </c>
      <c r="D6" s="35" t="s">
        <v>7</v>
      </c>
      <c r="E6" s="35" t="s">
        <v>382</v>
      </c>
      <c r="F6" s="35" t="s">
        <v>289</v>
      </c>
      <c r="G6" s="35" t="s">
        <v>289</v>
      </c>
      <c r="H6" s="35" t="s">
        <v>451</v>
      </c>
      <c r="I6" s="35" t="s">
        <v>451</v>
      </c>
    </row>
    <row r="7" spans="1:9" s="18" customFormat="1">
      <c r="A7" s="17"/>
      <c r="B7" s="118" t="s">
        <v>290</v>
      </c>
      <c r="C7" s="34" t="s">
        <v>291</v>
      </c>
      <c r="D7" s="34" t="s">
        <v>291</v>
      </c>
      <c r="E7" s="35" t="s">
        <v>292</v>
      </c>
      <c r="F7" s="35" t="s">
        <v>292</v>
      </c>
      <c r="G7" s="35" t="s">
        <v>292</v>
      </c>
      <c r="H7" s="35" t="s">
        <v>293</v>
      </c>
      <c r="I7" s="35" t="s">
        <v>293</v>
      </c>
    </row>
    <row r="8" spans="1:9">
      <c r="A8" s="3"/>
      <c r="B8" s="119" t="s">
        <v>87</v>
      </c>
      <c r="C8" s="91"/>
      <c r="D8" s="91"/>
      <c r="E8" s="92"/>
      <c r="F8" s="92"/>
      <c r="G8" s="92"/>
      <c r="H8" s="92"/>
      <c r="I8" s="92"/>
    </row>
    <row r="9" spans="1:9" s="172" customFormat="1">
      <c r="A9" s="169"/>
      <c r="B9" s="170" t="s">
        <v>168</v>
      </c>
      <c r="C9" s="171"/>
      <c r="D9" s="171"/>
      <c r="E9" s="171"/>
      <c r="F9" s="171"/>
      <c r="G9" s="171"/>
      <c r="H9" s="171"/>
      <c r="I9" s="171"/>
    </row>
    <row r="10" spans="1:9" s="172" customFormat="1">
      <c r="A10" s="97"/>
      <c r="B10" s="173" t="s">
        <v>169</v>
      </c>
      <c r="C10" s="174">
        <v>90</v>
      </c>
      <c r="D10" s="174">
        <v>90</v>
      </c>
      <c r="E10" s="174">
        <v>65</v>
      </c>
      <c r="F10" s="174">
        <v>65</v>
      </c>
      <c r="G10" s="174">
        <v>45</v>
      </c>
      <c r="H10" s="174">
        <v>45</v>
      </c>
      <c r="I10" s="174">
        <v>45</v>
      </c>
    </row>
    <row r="11" spans="1:9" s="172" customFormat="1">
      <c r="A11" s="97"/>
      <c r="B11" s="175" t="s">
        <v>322</v>
      </c>
      <c r="C11" s="176">
        <v>135</v>
      </c>
      <c r="D11" s="176">
        <v>135</v>
      </c>
      <c r="E11" s="176">
        <v>105</v>
      </c>
      <c r="F11" s="176">
        <v>105</v>
      </c>
      <c r="G11" s="176">
        <v>80</v>
      </c>
      <c r="H11" s="176">
        <v>80</v>
      </c>
      <c r="I11" s="176">
        <v>80</v>
      </c>
    </row>
    <row r="12" spans="1:9" s="172" customFormat="1">
      <c r="A12" s="97"/>
      <c r="B12" s="177" t="s">
        <v>258</v>
      </c>
      <c r="C12" s="178">
        <v>21.9</v>
      </c>
      <c r="D12" s="178">
        <v>21.9</v>
      </c>
      <c r="E12" s="179">
        <v>20</v>
      </c>
      <c r="F12" s="179">
        <v>20</v>
      </c>
      <c r="G12" s="180">
        <v>18.8</v>
      </c>
      <c r="H12" s="180">
        <v>18.8</v>
      </c>
      <c r="I12" s="180">
        <v>18.8</v>
      </c>
    </row>
    <row r="13" spans="1:9" s="172" customFormat="1">
      <c r="A13" s="97"/>
      <c r="B13" s="177" t="s">
        <v>323</v>
      </c>
      <c r="C13" s="181">
        <v>0.4</v>
      </c>
      <c r="D13" s="181">
        <v>0.4</v>
      </c>
      <c r="E13" s="181">
        <v>0.22</v>
      </c>
      <c r="F13" s="181">
        <v>0.22</v>
      </c>
      <c r="G13" s="182">
        <v>0.12</v>
      </c>
      <c r="H13" s="182">
        <v>0.12</v>
      </c>
      <c r="I13" s="182">
        <v>0.12</v>
      </c>
    </row>
    <row r="14" spans="1:9" s="172" customFormat="1">
      <c r="A14" s="97"/>
      <c r="B14" s="177" t="s">
        <v>324</v>
      </c>
      <c r="C14" s="183" t="s">
        <v>170</v>
      </c>
      <c r="D14" s="183" t="s">
        <v>170</v>
      </c>
      <c r="E14" s="184" t="s">
        <v>170</v>
      </c>
      <c r="F14" s="184" t="s">
        <v>170</v>
      </c>
      <c r="G14" s="184" t="s">
        <v>170</v>
      </c>
      <c r="H14" s="184" t="s">
        <v>170</v>
      </c>
      <c r="I14" s="184" t="s">
        <v>170</v>
      </c>
    </row>
    <row r="15" spans="1:9" s="172" customFormat="1">
      <c r="A15" s="97"/>
      <c r="B15" s="177" t="s">
        <v>171</v>
      </c>
      <c r="C15" s="185" t="s">
        <v>74</v>
      </c>
      <c r="D15" s="185" t="s">
        <v>74</v>
      </c>
      <c r="E15" s="183" t="s">
        <v>74</v>
      </c>
      <c r="F15" s="183" t="s">
        <v>74</v>
      </c>
      <c r="G15" s="183" t="s">
        <v>74</v>
      </c>
      <c r="H15" s="183" t="s">
        <v>74</v>
      </c>
      <c r="I15" s="183" t="s">
        <v>74</v>
      </c>
    </row>
    <row r="16" spans="1:9" s="172" customFormat="1">
      <c r="A16" s="97"/>
      <c r="B16" s="177" t="s">
        <v>172</v>
      </c>
      <c r="C16" s="186">
        <v>0.23421295698599826</v>
      </c>
      <c r="D16" s="186">
        <v>0.23421295698599826</v>
      </c>
      <c r="E16" s="186">
        <v>0.12499164594807879</v>
      </c>
      <c r="F16" s="186">
        <v>0.12499164594807879</v>
      </c>
      <c r="G16" s="187">
        <v>6.6775811573575511E-2</v>
      </c>
      <c r="H16" s="187">
        <v>6.6775811573575511E-2</v>
      </c>
      <c r="I16" s="187">
        <v>6.6775811573575511E-2</v>
      </c>
    </row>
    <row r="17" spans="1:9" s="172" customFormat="1">
      <c r="A17" s="97"/>
      <c r="B17" s="177" t="s">
        <v>173</v>
      </c>
      <c r="C17" s="186">
        <v>0.23421295698599826</v>
      </c>
      <c r="D17" s="186">
        <v>0.23421295698599826</v>
      </c>
      <c r="E17" s="186">
        <v>0.12499164594807879</v>
      </c>
      <c r="F17" s="186">
        <v>0.12499164594807879</v>
      </c>
      <c r="G17" s="187">
        <v>6.6775811573575511E-2</v>
      </c>
      <c r="H17" s="187">
        <v>6.6775811573575511E-2</v>
      </c>
      <c r="I17" s="187">
        <v>6.6775811573575511E-2</v>
      </c>
    </row>
    <row r="18" spans="1:9" s="172" customFormat="1">
      <c r="A18" s="97"/>
      <c r="B18" s="177" t="s">
        <v>325</v>
      </c>
      <c r="C18" s="176">
        <v>1</v>
      </c>
      <c r="D18" s="176">
        <v>1</v>
      </c>
      <c r="E18" s="176">
        <v>1</v>
      </c>
      <c r="F18" s="176">
        <v>1</v>
      </c>
      <c r="G18" s="176">
        <v>1</v>
      </c>
      <c r="H18" s="176">
        <v>1</v>
      </c>
      <c r="I18" s="176">
        <v>1</v>
      </c>
    </row>
    <row r="19" spans="1:9" s="172" customFormat="1">
      <c r="A19" s="97"/>
      <c r="B19" s="177" t="s">
        <v>174</v>
      </c>
      <c r="C19" s="185">
        <v>1.2</v>
      </c>
      <c r="D19" s="185">
        <v>1.2</v>
      </c>
      <c r="E19" s="188">
        <v>1</v>
      </c>
      <c r="F19" s="188">
        <v>1</v>
      </c>
      <c r="G19" s="188">
        <v>1</v>
      </c>
      <c r="H19" s="188">
        <v>1</v>
      </c>
      <c r="I19" s="188">
        <v>1</v>
      </c>
    </row>
    <row r="20" spans="1:9" s="172" customFormat="1">
      <c r="A20" s="97"/>
      <c r="B20" s="177" t="s">
        <v>182</v>
      </c>
      <c r="C20" s="189">
        <v>12.00453820542984</v>
      </c>
      <c r="D20" s="189">
        <v>12.00453820542984</v>
      </c>
      <c r="E20" s="190">
        <v>18.107394061756544</v>
      </c>
      <c r="F20" s="190">
        <v>18.107394061756544</v>
      </c>
      <c r="G20" s="191">
        <v>26.524703412733597</v>
      </c>
      <c r="H20" s="191">
        <v>26.524703412733597</v>
      </c>
      <c r="I20" s="191">
        <v>26.524703412733597</v>
      </c>
    </row>
    <row r="21" spans="1:9" s="172" customFormat="1">
      <c r="A21" s="97"/>
      <c r="B21" s="192" t="s">
        <v>326</v>
      </c>
      <c r="C21" s="193">
        <v>1000000000000000</v>
      </c>
      <c r="D21" s="193">
        <v>1000000000000000</v>
      </c>
      <c r="E21" s="188" t="s">
        <v>75</v>
      </c>
      <c r="F21" s="188" t="s">
        <v>75</v>
      </c>
      <c r="G21" s="188" t="s">
        <v>75</v>
      </c>
      <c r="H21" s="188" t="s">
        <v>75</v>
      </c>
      <c r="I21" s="188" t="s">
        <v>75</v>
      </c>
    </row>
    <row r="22" spans="1:9" s="172" customFormat="1">
      <c r="A22" s="194"/>
      <c r="B22" s="177" t="s">
        <v>76</v>
      </c>
      <c r="C22" s="143" t="s">
        <v>77</v>
      </c>
      <c r="D22" s="143" t="s">
        <v>77</v>
      </c>
      <c r="E22" s="143" t="s">
        <v>77</v>
      </c>
      <c r="F22" s="143" t="s">
        <v>77</v>
      </c>
      <c r="G22" s="143" t="s">
        <v>77</v>
      </c>
      <c r="H22" s="143" t="s">
        <v>77</v>
      </c>
      <c r="I22" s="143" t="s">
        <v>77</v>
      </c>
    </row>
    <row r="23" spans="1:9" s="172" customFormat="1">
      <c r="A23" s="97"/>
      <c r="B23" s="195"/>
      <c r="C23" s="196"/>
      <c r="D23" s="196"/>
      <c r="E23" s="196"/>
      <c r="F23" s="196"/>
      <c r="G23" s="196"/>
      <c r="H23" s="196"/>
      <c r="I23" s="196"/>
    </row>
    <row r="24" spans="1:9" s="172" customFormat="1">
      <c r="A24" s="97"/>
      <c r="B24" s="197" t="s">
        <v>253</v>
      </c>
      <c r="C24" s="198"/>
      <c r="D24" s="198"/>
      <c r="E24" s="198"/>
      <c r="F24" s="198"/>
      <c r="G24" s="198"/>
      <c r="H24" s="198"/>
      <c r="I24" s="198"/>
    </row>
    <row r="25" spans="1:9" s="172" customFormat="1">
      <c r="A25" s="97"/>
      <c r="B25" s="126" t="s">
        <v>175</v>
      </c>
      <c r="C25" s="143">
        <v>20</v>
      </c>
      <c r="D25" s="143">
        <v>20</v>
      </c>
      <c r="E25" s="143">
        <v>20</v>
      </c>
      <c r="F25" s="143">
        <v>20</v>
      </c>
      <c r="G25" s="143">
        <v>10</v>
      </c>
      <c r="H25" s="143">
        <v>10</v>
      </c>
      <c r="I25" s="143">
        <v>10</v>
      </c>
    </row>
    <row r="26" spans="1:9" s="200" customFormat="1" ht="14.25">
      <c r="A26" s="97"/>
      <c r="B26" s="140" t="s">
        <v>520</v>
      </c>
      <c r="C26" s="95">
        <v>4</v>
      </c>
      <c r="D26" s="199">
        <v>4</v>
      </c>
      <c r="E26" s="199">
        <v>4</v>
      </c>
      <c r="F26" s="199">
        <v>4</v>
      </c>
      <c r="G26" s="199">
        <v>4</v>
      </c>
      <c r="H26" s="199">
        <v>4</v>
      </c>
      <c r="I26" s="199">
        <v>4</v>
      </c>
    </row>
    <row r="27" spans="1:9" s="172" customFormat="1">
      <c r="A27" s="97"/>
      <c r="B27" s="140" t="s">
        <v>327</v>
      </c>
      <c r="C27" s="201">
        <v>2</v>
      </c>
      <c r="D27" s="201">
        <v>4</v>
      </c>
      <c r="E27" s="201">
        <v>4</v>
      </c>
      <c r="F27" s="201">
        <v>4</v>
      </c>
      <c r="G27" s="201">
        <v>4</v>
      </c>
      <c r="H27" s="201">
        <v>4</v>
      </c>
      <c r="I27" s="201">
        <v>4</v>
      </c>
    </row>
    <row r="28" spans="1:9" s="172" customFormat="1">
      <c r="A28" s="97"/>
      <c r="B28" s="140" t="s">
        <v>176</v>
      </c>
      <c r="C28" s="202">
        <v>1</v>
      </c>
      <c r="D28" s="202">
        <v>1</v>
      </c>
      <c r="E28" s="203">
        <v>2</v>
      </c>
      <c r="F28" s="203">
        <v>2</v>
      </c>
      <c r="G28" s="203">
        <v>2</v>
      </c>
      <c r="H28" s="203">
        <v>2</v>
      </c>
      <c r="I28" s="203">
        <v>2</v>
      </c>
    </row>
    <row r="29" spans="1:9" s="172" customFormat="1" ht="25.5">
      <c r="A29" s="97"/>
      <c r="B29" s="140" t="s">
        <v>257</v>
      </c>
      <c r="C29" s="204" t="s">
        <v>183</v>
      </c>
      <c r="D29" s="204" t="s">
        <v>328</v>
      </c>
      <c r="E29" s="204" t="s">
        <v>328</v>
      </c>
      <c r="F29" s="204" t="s">
        <v>328</v>
      </c>
      <c r="G29" s="204" t="s">
        <v>328</v>
      </c>
      <c r="H29" s="204" t="s">
        <v>328</v>
      </c>
      <c r="I29" s="204" t="s">
        <v>328</v>
      </c>
    </row>
    <row r="30" spans="1:9" s="172" customFormat="1">
      <c r="A30" s="97"/>
      <c r="B30" s="140" t="s">
        <v>450</v>
      </c>
      <c r="C30" s="205">
        <v>10000000</v>
      </c>
      <c r="D30" s="205">
        <v>100000000</v>
      </c>
      <c r="E30" s="206">
        <v>1000000000</v>
      </c>
      <c r="F30" s="206">
        <v>1000000000</v>
      </c>
      <c r="G30" s="206">
        <v>1000000000</v>
      </c>
      <c r="H30" s="206">
        <v>1000000000</v>
      </c>
      <c r="I30" s="206">
        <v>1000000000</v>
      </c>
    </row>
    <row r="31" spans="1:9" s="172" customFormat="1">
      <c r="A31" s="97"/>
      <c r="B31" s="207"/>
      <c r="C31" s="208"/>
      <c r="D31" s="208"/>
      <c r="E31" s="208"/>
      <c r="F31" s="208"/>
      <c r="G31" s="208"/>
      <c r="H31" s="208"/>
      <c r="I31" s="208"/>
    </row>
    <row r="32" spans="1:9" s="172" customFormat="1">
      <c r="A32" s="97"/>
      <c r="B32" s="197" t="s">
        <v>252</v>
      </c>
      <c r="C32" s="198"/>
      <c r="D32" s="198"/>
      <c r="E32" s="198"/>
      <c r="F32" s="198"/>
      <c r="G32" s="198"/>
      <c r="H32" s="198"/>
      <c r="I32" s="198"/>
    </row>
    <row r="33" spans="1:9" s="172" customFormat="1">
      <c r="A33" s="97"/>
      <c r="B33" s="126" t="s">
        <v>177</v>
      </c>
      <c r="C33" s="143"/>
      <c r="D33" s="143">
        <v>20</v>
      </c>
      <c r="E33" s="143">
        <v>20</v>
      </c>
      <c r="F33" s="143">
        <v>20</v>
      </c>
      <c r="G33" s="143">
        <v>10</v>
      </c>
      <c r="H33" s="143">
        <v>10</v>
      </c>
      <c r="I33" s="143">
        <v>10</v>
      </c>
    </row>
    <row r="34" spans="1:9" s="172" customFormat="1" ht="14.25">
      <c r="A34" s="97"/>
      <c r="B34" s="140" t="s">
        <v>521</v>
      </c>
      <c r="C34" s="95"/>
      <c r="D34" s="199">
        <v>4</v>
      </c>
      <c r="E34" s="199">
        <v>4</v>
      </c>
      <c r="F34" s="199">
        <v>4</v>
      </c>
      <c r="G34" s="199">
        <v>4</v>
      </c>
      <c r="H34" s="199">
        <v>4</v>
      </c>
      <c r="I34" s="199">
        <v>4</v>
      </c>
    </row>
    <row r="35" spans="1:9" s="172" customFormat="1">
      <c r="A35" s="97"/>
      <c r="B35" s="140" t="s">
        <v>178</v>
      </c>
      <c r="C35" s="209"/>
      <c r="D35" s="201">
        <v>4</v>
      </c>
      <c r="E35" s="201">
        <v>4</v>
      </c>
      <c r="F35" s="201">
        <v>4</v>
      </c>
      <c r="G35" s="201">
        <v>4</v>
      </c>
      <c r="H35" s="201">
        <v>4</v>
      </c>
      <c r="I35" s="201">
        <v>4</v>
      </c>
    </row>
    <row r="36" spans="1:9" s="210" customFormat="1">
      <c r="A36" s="97"/>
      <c r="B36" s="140" t="s">
        <v>329</v>
      </c>
      <c r="C36" s="202"/>
      <c r="D36" s="202">
        <v>1</v>
      </c>
      <c r="E36" s="203">
        <v>2</v>
      </c>
      <c r="F36" s="203">
        <v>2</v>
      </c>
      <c r="G36" s="203">
        <v>2</v>
      </c>
      <c r="H36" s="203">
        <v>2</v>
      </c>
      <c r="I36" s="203">
        <v>2</v>
      </c>
    </row>
    <row r="37" spans="1:9" s="210" customFormat="1">
      <c r="A37" s="97"/>
      <c r="B37" s="140" t="s">
        <v>330</v>
      </c>
      <c r="C37" s="196"/>
      <c r="D37" s="204" t="s">
        <v>179</v>
      </c>
      <c r="E37" s="204" t="s">
        <v>179</v>
      </c>
      <c r="F37" s="204" t="s">
        <v>179</v>
      </c>
      <c r="G37" s="204" t="s">
        <v>179</v>
      </c>
      <c r="H37" s="204" t="s">
        <v>179</v>
      </c>
      <c r="I37" s="204" t="s">
        <v>179</v>
      </c>
    </row>
    <row r="38" spans="1:9" s="210" customFormat="1">
      <c r="A38" s="97"/>
      <c r="B38" s="140" t="s">
        <v>180</v>
      </c>
      <c r="C38" s="205"/>
      <c r="D38" s="206">
        <v>100000000</v>
      </c>
      <c r="E38" s="211">
        <v>1000000000</v>
      </c>
      <c r="F38" s="211">
        <v>1000000000</v>
      </c>
      <c r="G38" s="211">
        <v>1000000000</v>
      </c>
      <c r="H38" s="211">
        <v>1000000000</v>
      </c>
      <c r="I38" s="211">
        <v>1000000000</v>
      </c>
    </row>
    <row r="39" spans="1:9" s="210" customFormat="1">
      <c r="A39" s="97"/>
      <c r="B39" s="126"/>
      <c r="C39" s="212"/>
      <c r="D39" s="212"/>
      <c r="E39" s="212"/>
      <c r="F39" s="212"/>
      <c r="G39" s="212"/>
      <c r="H39" s="212"/>
      <c r="I39" s="212"/>
    </row>
    <row r="40" spans="1:9" s="210" customFormat="1">
      <c r="A40" s="97"/>
      <c r="B40" s="197" t="s">
        <v>254</v>
      </c>
      <c r="C40" s="213"/>
      <c r="D40" s="213"/>
      <c r="E40" s="213"/>
      <c r="F40" s="213"/>
      <c r="G40" s="213"/>
      <c r="H40" s="213"/>
      <c r="I40" s="213"/>
    </row>
    <row r="41" spans="1:9" s="210" customFormat="1">
      <c r="A41" s="97"/>
      <c r="B41" s="126" t="s">
        <v>181</v>
      </c>
      <c r="C41" s="143"/>
      <c r="D41" s="143">
        <v>12</v>
      </c>
      <c r="E41" s="143">
        <v>8</v>
      </c>
      <c r="F41" s="143">
        <v>6</v>
      </c>
      <c r="G41" s="143">
        <v>4</v>
      </c>
      <c r="H41" s="143">
        <v>4</v>
      </c>
      <c r="I41" s="143">
        <v>4</v>
      </c>
    </row>
    <row r="42" spans="1:9" s="210" customFormat="1" ht="14.25">
      <c r="A42" s="97"/>
      <c r="B42" s="140" t="s">
        <v>507</v>
      </c>
      <c r="C42" s="95"/>
      <c r="D42" s="214">
        <v>4</v>
      </c>
      <c r="E42" s="214">
        <v>4</v>
      </c>
      <c r="F42" s="214">
        <v>4</v>
      </c>
      <c r="G42" s="214">
        <v>4</v>
      </c>
      <c r="H42" s="214">
        <v>4</v>
      </c>
      <c r="I42" s="214">
        <v>4</v>
      </c>
    </row>
    <row r="43" spans="1:9" s="172" customFormat="1" ht="14.25">
      <c r="A43" s="97"/>
      <c r="B43" s="140" t="s">
        <v>522</v>
      </c>
      <c r="C43" s="133"/>
      <c r="D43" s="215">
        <f t="shared" ref="D43:I43" si="0">D41*D41*D42</f>
        <v>576</v>
      </c>
      <c r="E43" s="215">
        <f t="shared" si="0"/>
        <v>256</v>
      </c>
      <c r="F43" s="215">
        <f t="shared" si="0"/>
        <v>144</v>
      </c>
      <c r="G43" s="215">
        <f t="shared" si="0"/>
        <v>64</v>
      </c>
      <c r="H43" s="215">
        <f t="shared" si="0"/>
        <v>64</v>
      </c>
      <c r="I43" s="215">
        <f t="shared" si="0"/>
        <v>64</v>
      </c>
    </row>
    <row r="44" spans="1:9" s="172" customFormat="1">
      <c r="A44" s="194"/>
      <c r="B44" s="140" t="s">
        <v>331</v>
      </c>
      <c r="C44" s="133"/>
      <c r="D44" s="216">
        <v>0.68500000000000005</v>
      </c>
      <c r="E44" s="216">
        <v>0.68500000000000005</v>
      </c>
      <c r="F44" s="216">
        <v>0.68500000000000005</v>
      </c>
      <c r="G44" s="216">
        <v>0.68500000000000005</v>
      </c>
      <c r="H44" s="216">
        <v>0.68500000000000005</v>
      </c>
      <c r="I44" s="216">
        <v>0.68500000000000005</v>
      </c>
    </row>
    <row r="45" spans="1:9" s="222" customFormat="1">
      <c r="A45" s="97"/>
      <c r="B45" s="140" t="s">
        <v>332</v>
      </c>
      <c r="C45" s="217"/>
      <c r="D45" s="218">
        <v>2</v>
      </c>
      <c r="E45" s="219">
        <v>3</v>
      </c>
      <c r="F45" s="220">
        <v>4</v>
      </c>
      <c r="G45" s="221" t="s">
        <v>333</v>
      </c>
      <c r="H45" s="221" t="s">
        <v>333</v>
      </c>
      <c r="I45" s="221" t="s">
        <v>333</v>
      </c>
    </row>
    <row r="46" spans="1:9" s="222" customFormat="1">
      <c r="A46" s="97"/>
      <c r="B46" s="140" t="s">
        <v>334</v>
      </c>
      <c r="C46" s="143"/>
      <c r="D46" s="143">
        <f t="shared" ref="D46:I46" si="1">D41*D41*D42/D45</f>
        <v>288</v>
      </c>
      <c r="E46" s="223">
        <f t="shared" si="1"/>
        <v>85.333333333333329</v>
      </c>
      <c r="F46" s="143">
        <f t="shared" si="1"/>
        <v>36</v>
      </c>
      <c r="G46" s="143">
        <f t="shared" si="1"/>
        <v>16</v>
      </c>
      <c r="H46" s="143">
        <f t="shared" si="1"/>
        <v>16</v>
      </c>
      <c r="I46" s="143">
        <f t="shared" si="1"/>
        <v>16</v>
      </c>
    </row>
    <row r="47" spans="1:9" s="222" customFormat="1">
      <c r="A47" s="97"/>
      <c r="B47" s="140" t="s">
        <v>335</v>
      </c>
      <c r="C47" s="143"/>
      <c r="D47" s="224">
        <f t="shared" ref="D47:I47" si="2">100000000000000*D44/D43</f>
        <v>118923611111.11113</v>
      </c>
      <c r="E47" s="224">
        <f t="shared" si="2"/>
        <v>267578125000.00003</v>
      </c>
      <c r="F47" s="224">
        <f t="shared" si="2"/>
        <v>475694444444.44452</v>
      </c>
      <c r="G47" s="224">
        <f t="shared" si="2"/>
        <v>1070312500000.0001</v>
      </c>
      <c r="H47" s="224">
        <f t="shared" si="2"/>
        <v>1070312500000.0001</v>
      </c>
      <c r="I47" s="224">
        <f t="shared" si="2"/>
        <v>1070312500000.0001</v>
      </c>
    </row>
    <row r="48" spans="1:9" s="222" customFormat="1">
      <c r="A48" s="97"/>
      <c r="B48" s="140" t="s">
        <v>336</v>
      </c>
      <c r="C48" s="143"/>
      <c r="D48" s="224">
        <f t="shared" ref="D48:I48" si="3">D47*D45</f>
        <v>237847222222.22226</v>
      </c>
      <c r="E48" s="224">
        <f t="shared" si="3"/>
        <v>802734375000.00012</v>
      </c>
      <c r="F48" s="224">
        <f t="shared" si="3"/>
        <v>1902777777777.7781</v>
      </c>
      <c r="G48" s="224">
        <f t="shared" si="3"/>
        <v>4281250000000.0005</v>
      </c>
      <c r="H48" s="224">
        <f t="shared" si="3"/>
        <v>4281250000000.0005</v>
      </c>
      <c r="I48" s="224">
        <f t="shared" si="3"/>
        <v>4281250000000.0005</v>
      </c>
    </row>
    <row r="49" spans="1:9" s="222" customFormat="1">
      <c r="A49" s="97"/>
      <c r="B49" s="140" t="s">
        <v>337</v>
      </c>
      <c r="C49" s="143"/>
      <c r="D49" s="225" t="s">
        <v>85</v>
      </c>
      <c r="E49" s="225" t="s">
        <v>85</v>
      </c>
      <c r="F49" s="225" t="s">
        <v>85</v>
      </c>
      <c r="G49" s="225" t="s">
        <v>85</v>
      </c>
      <c r="H49" s="225" t="s">
        <v>85</v>
      </c>
      <c r="I49" s="225" t="s">
        <v>85</v>
      </c>
    </row>
    <row r="50" spans="1:9" s="222" customFormat="1">
      <c r="A50" s="97"/>
      <c r="B50" s="140" t="s">
        <v>338</v>
      </c>
      <c r="C50" s="144"/>
      <c r="D50" s="226">
        <v>1000000</v>
      </c>
      <c r="E50" s="226">
        <v>1000000</v>
      </c>
      <c r="F50" s="226">
        <v>1000000</v>
      </c>
      <c r="G50" s="226">
        <v>1000000</v>
      </c>
      <c r="H50" s="226">
        <v>1000000</v>
      </c>
      <c r="I50" s="226">
        <v>1000000</v>
      </c>
    </row>
    <row r="51" spans="1:9" s="222" customFormat="1">
      <c r="A51" s="97"/>
      <c r="B51" s="243"/>
      <c r="C51" s="227"/>
      <c r="D51" s="227"/>
      <c r="E51" s="227"/>
      <c r="F51" s="227"/>
      <c r="G51" s="227"/>
      <c r="H51" s="227"/>
      <c r="I51" s="227"/>
    </row>
    <row r="52" spans="1:9" s="222" customFormat="1">
      <c r="A52" s="97"/>
      <c r="B52" s="197" t="s">
        <v>255</v>
      </c>
      <c r="C52" s="213"/>
      <c r="D52" s="213"/>
      <c r="E52" s="213"/>
      <c r="F52" s="213"/>
      <c r="G52" s="213"/>
      <c r="H52" s="213"/>
      <c r="I52" s="213"/>
    </row>
    <row r="53" spans="1:9" s="222" customFormat="1">
      <c r="A53" s="97"/>
      <c r="B53" s="126" t="s">
        <v>339</v>
      </c>
      <c r="C53" s="143"/>
      <c r="D53" s="143">
        <v>24</v>
      </c>
      <c r="E53" s="143">
        <v>16</v>
      </c>
      <c r="F53" s="143">
        <v>16</v>
      </c>
      <c r="G53" s="143">
        <v>16</v>
      </c>
      <c r="H53" s="143">
        <v>16</v>
      </c>
      <c r="I53" s="143">
        <v>16</v>
      </c>
    </row>
    <row r="54" spans="1:9" s="222" customFormat="1" ht="14.25">
      <c r="A54" s="97"/>
      <c r="B54" s="140" t="s">
        <v>507</v>
      </c>
      <c r="C54" s="95"/>
      <c r="D54" s="214">
        <v>4</v>
      </c>
      <c r="E54" s="228">
        <v>4</v>
      </c>
      <c r="F54" s="228">
        <v>4</v>
      </c>
      <c r="G54" s="228">
        <v>4</v>
      </c>
      <c r="H54" s="228">
        <v>4</v>
      </c>
      <c r="I54" s="228">
        <v>4</v>
      </c>
    </row>
    <row r="55" spans="1:9" s="222" customFormat="1" ht="14.25">
      <c r="A55" s="97"/>
      <c r="B55" s="140" t="s">
        <v>522</v>
      </c>
      <c r="C55" s="133"/>
      <c r="D55" s="215">
        <f t="shared" ref="D55:I55" si="4">D53*D53*D54</f>
        <v>2304</v>
      </c>
      <c r="E55" s="215">
        <f t="shared" si="4"/>
        <v>1024</v>
      </c>
      <c r="F55" s="215">
        <f t="shared" si="4"/>
        <v>1024</v>
      </c>
      <c r="G55" s="215">
        <f t="shared" si="4"/>
        <v>1024</v>
      </c>
      <c r="H55" s="215">
        <f t="shared" si="4"/>
        <v>1024</v>
      </c>
      <c r="I55" s="215">
        <f t="shared" si="4"/>
        <v>1024</v>
      </c>
    </row>
    <row r="56" spans="1:9" s="222" customFormat="1">
      <c r="A56" s="97"/>
      <c r="B56" s="140" t="s">
        <v>332</v>
      </c>
      <c r="C56" s="217"/>
      <c r="D56" s="218">
        <v>2</v>
      </c>
      <c r="E56" s="219">
        <v>3</v>
      </c>
      <c r="F56" s="220">
        <v>4</v>
      </c>
      <c r="G56" s="221" t="s">
        <v>333</v>
      </c>
      <c r="H56" s="221" t="s">
        <v>333</v>
      </c>
      <c r="I56" s="221" t="s">
        <v>333</v>
      </c>
    </row>
    <row r="57" spans="1:9" s="222" customFormat="1">
      <c r="A57" s="97"/>
      <c r="B57" s="140" t="s">
        <v>334</v>
      </c>
      <c r="C57" s="143"/>
      <c r="D57" s="143">
        <f t="shared" ref="D57:I57" si="5">D53*D53*D54/D56</f>
        <v>1152</v>
      </c>
      <c r="E57" s="223">
        <f t="shared" si="5"/>
        <v>341.33333333333331</v>
      </c>
      <c r="F57" s="143">
        <f t="shared" si="5"/>
        <v>256</v>
      </c>
      <c r="G57" s="143">
        <f t="shared" si="5"/>
        <v>256</v>
      </c>
      <c r="H57" s="143">
        <f t="shared" si="5"/>
        <v>256</v>
      </c>
      <c r="I57" s="143">
        <f t="shared" si="5"/>
        <v>256</v>
      </c>
    </row>
    <row r="58" spans="1:9" s="222" customFormat="1">
      <c r="A58" s="194"/>
      <c r="B58" s="140" t="s">
        <v>449</v>
      </c>
      <c r="C58" s="143"/>
      <c r="D58" s="135">
        <v>8</v>
      </c>
      <c r="E58" s="229">
        <v>8</v>
      </c>
      <c r="F58" s="230">
        <v>16</v>
      </c>
      <c r="G58" s="230">
        <v>32</v>
      </c>
      <c r="H58" s="230">
        <v>64</v>
      </c>
      <c r="I58" s="230">
        <v>64</v>
      </c>
    </row>
    <row r="59" spans="1:9" s="222" customFormat="1">
      <c r="A59" s="194"/>
      <c r="B59" s="140" t="s">
        <v>340</v>
      </c>
      <c r="C59" s="143"/>
      <c r="D59" s="143">
        <f t="shared" ref="D59:I59" si="6">D53*D53*D54/D56/D58</f>
        <v>144</v>
      </c>
      <c r="E59" s="231">
        <f t="shared" si="6"/>
        <v>42.666666666666664</v>
      </c>
      <c r="F59" s="143">
        <f t="shared" si="6"/>
        <v>16</v>
      </c>
      <c r="G59" s="143">
        <f t="shared" si="6"/>
        <v>8</v>
      </c>
      <c r="H59" s="143">
        <f t="shared" si="6"/>
        <v>4</v>
      </c>
      <c r="I59" s="143">
        <f t="shared" si="6"/>
        <v>4</v>
      </c>
    </row>
    <row r="60" spans="1:9" s="222" customFormat="1">
      <c r="A60" s="97"/>
      <c r="B60" s="140" t="s">
        <v>448</v>
      </c>
      <c r="C60" s="143"/>
      <c r="D60" s="232">
        <f t="shared" ref="D60:I60" si="7">0.685/(1+0.25+0.08*LOG(D58)/LOG(2))</f>
        <v>0.45973154362416113</v>
      </c>
      <c r="E60" s="232">
        <f t="shared" si="7"/>
        <v>0.45973154362416113</v>
      </c>
      <c r="F60" s="232">
        <f t="shared" si="7"/>
        <v>0.43630573248407645</v>
      </c>
      <c r="G60" s="232">
        <f t="shared" si="7"/>
        <v>0.41515151515151522</v>
      </c>
      <c r="H60" s="232">
        <f t="shared" si="7"/>
        <v>0.39595375722543358</v>
      </c>
      <c r="I60" s="232">
        <f t="shared" si="7"/>
        <v>0.39595375722543358</v>
      </c>
    </row>
    <row r="61" spans="1:9" s="222" customFormat="1" ht="25.5">
      <c r="A61" s="97"/>
      <c r="B61" s="140" t="s">
        <v>256</v>
      </c>
      <c r="C61" s="143"/>
      <c r="D61" s="233">
        <f t="shared" ref="D61:I61" si="8">100000000000000*D60*D58/(D53*D53*D54/D56)</f>
        <v>319258016405.66742</v>
      </c>
      <c r="E61" s="234">
        <f t="shared" si="8"/>
        <v>1077495805369.1276</v>
      </c>
      <c r="F61" s="234">
        <f t="shared" si="8"/>
        <v>2726910828025.478</v>
      </c>
      <c r="G61" s="234">
        <f t="shared" si="8"/>
        <v>5189393939393.9404</v>
      </c>
      <c r="H61" s="234">
        <f t="shared" si="8"/>
        <v>9898843930635.8398</v>
      </c>
      <c r="I61" s="234">
        <f t="shared" si="8"/>
        <v>9898843930635.8398</v>
      </c>
    </row>
    <row r="62" spans="1:9" s="222" customFormat="1">
      <c r="A62" s="97"/>
      <c r="B62" s="140" t="s">
        <v>341</v>
      </c>
      <c r="C62" s="143"/>
      <c r="D62" s="225" t="s">
        <v>85</v>
      </c>
      <c r="E62" s="225" t="s">
        <v>85</v>
      </c>
      <c r="F62" s="225" t="s">
        <v>85</v>
      </c>
      <c r="G62" s="225" t="s">
        <v>85</v>
      </c>
      <c r="H62" s="225" t="s">
        <v>85</v>
      </c>
      <c r="I62" s="225" t="s">
        <v>85</v>
      </c>
    </row>
    <row r="63" spans="1:9" s="222" customFormat="1">
      <c r="A63" s="97"/>
      <c r="B63" s="140" t="s">
        <v>342</v>
      </c>
      <c r="C63" s="144"/>
      <c r="D63" s="226">
        <v>1000000</v>
      </c>
      <c r="E63" s="226">
        <v>1000000</v>
      </c>
      <c r="F63" s="226">
        <v>1000000</v>
      </c>
      <c r="G63" s="226">
        <v>1000000</v>
      </c>
      <c r="H63" s="226">
        <v>1000000</v>
      </c>
      <c r="I63" s="226">
        <v>1000000</v>
      </c>
    </row>
    <row r="64" spans="1:9" s="222" customFormat="1">
      <c r="A64" s="97"/>
      <c r="B64" s="244" t="s">
        <v>78</v>
      </c>
      <c r="C64" s="235"/>
      <c r="D64" s="236">
        <v>118923611111.11113</v>
      </c>
      <c r="E64" s="236">
        <v>118923611111.11113</v>
      </c>
      <c r="F64" s="236">
        <v>267578125000.00003</v>
      </c>
      <c r="G64" s="236">
        <v>475694444444.44452</v>
      </c>
      <c r="H64" s="236">
        <v>1070312500000.0001</v>
      </c>
      <c r="I64" s="236">
        <v>1070312500000.0001</v>
      </c>
    </row>
    <row r="65" spans="1:9" s="222" customFormat="1">
      <c r="A65" s="97"/>
      <c r="B65" s="244" t="s">
        <v>79</v>
      </c>
      <c r="C65" s="235"/>
      <c r="D65" s="236">
        <v>237847222222.22226</v>
      </c>
      <c r="E65" s="236">
        <v>237847222222.22226</v>
      </c>
      <c r="F65" s="236">
        <v>802734375000.00012</v>
      </c>
      <c r="G65" s="236">
        <v>1902777777777.7781</v>
      </c>
      <c r="H65" s="236">
        <v>4281250000000.0005</v>
      </c>
      <c r="I65" s="236">
        <v>4281250000000.0005</v>
      </c>
    </row>
    <row r="66" spans="1:9" s="222" customFormat="1">
      <c r="A66" s="97"/>
      <c r="B66" s="244" t="s">
        <v>80</v>
      </c>
      <c r="C66" s="235"/>
      <c r="D66" s="237">
        <v>4</v>
      </c>
      <c r="E66" s="237">
        <v>4</v>
      </c>
      <c r="F66" s="237">
        <v>8</v>
      </c>
      <c r="G66" s="237">
        <v>16</v>
      </c>
      <c r="H66" s="237">
        <v>32</v>
      </c>
      <c r="I66" s="237">
        <v>32</v>
      </c>
    </row>
    <row r="67" spans="1:9" s="222" customFormat="1">
      <c r="A67" s="97"/>
      <c r="B67" s="244" t="s">
        <v>81</v>
      </c>
      <c r="C67" s="235"/>
      <c r="D67" s="235">
        <v>72</v>
      </c>
      <c r="E67" s="235">
        <v>72</v>
      </c>
      <c r="F67" s="238">
        <v>10.666666666666666</v>
      </c>
      <c r="G67" s="235">
        <v>2.25</v>
      </c>
      <c r="H67" s="235">
        <v>0.5</v>
      </c>
      <c r="I67" s="235">
        <v>0.5</v>
      </c>
    </row>
    <row r="68" spans="1:9" s="222" customFormat="1">
      <c r="A68" s="97"/>
      <c r="B68" s="244" t="s">
        <v>82</v>
      </c>
      <c r="C68" s="235"/>
      <c r="D68" s="239">
        <v>0.48581560283687952</v>
      </c>
      <c r="E68" s="239">
        <v>0.48581560283687952</v>
      </c>
      <c r="F68" s="239">
        <v>0.45973154362416113</v>
      </c>
      <c r="G68" s="239">
        <v>0.43630573248407645</v>
      </c>
      <c r="H68" s="239">
        <v>0.41515151515151522</v>
      </c>
      <c r="I68" s="239">
        <v>0.41515151515151522</v>
      </c>
    </row>
    <row r="69" spans="1:9" s="222" customFormat="1" ht="25.5">
      <c r="A69" s="97"/>
      <c r="B69" s="244" t="s">
        <v>83</v>
      </c>
      <c r="C69" s="235"/>
      <c r="D69" s="240">
        <v>674743892828.99939</v>
      </c>
      <c r="E69" s="240">
        <v>674743892828.99939</v>
      </c>
      <c r="F69" s="240">
        <v>4309983221476.5103</v>
      </c>
      <c r="G69" s="240">
        <v>19391365888181.176</v>
      </c>
      <c r="H69" s="240">
        <v>83030303030303.047</v>
      </c>
      <c r="I69" s="240">
        <v>83030303030303.047</v>
      </c>
    </row>
    <row r="70" spans="1:9" s="222" customFormat="1">
      <c r="A70" s="97"/>
      <c r="B70" s="244" t="s">
        <v>84</v>
      </c>
      <c r="C70" s="235"/>
      <c r="D70" s="241" t="s">
        <v>85</v>
      </c>
      <c r="E70" s="241" t="s">
        <v>85</v>
      </c>
      <c r="F70" s="241" t="s">
        <v>85</v>
      </c>
      <c r="G70" s="241" t="s">
        <v>85</v>
      </c>
      <c r="H70" s="241" t="s">
        <v>85</v>
      </c>
      <c r="I70" s="241" t="s">
        <v>85</v>
      </c>
    </row>
    <row r="71" spans="1:9" s="222" customFormat="1">
      <c r="A71" s="97"/>
      <c r="B71" s="244" t="s">
        <v>86</v>
      </c>
      <c r="C71" s="242"/>
      <c r="D71" s="242">
        <v>1000000000</v>
      </c>
      <c r="E71" s="242">
        <v>1000000000</v>
      </c>
      <c r="F71" s="242">
        <v>1000000000</v>
      </c>
      <c r="G71" s="242">
        <v>1000000000</v>
      </c>
      <c r="H71" s="242">
        <v>1000000000</v>
      </c>
      <c r="I71" s="242">
        <v>1000000000</v>
      </c>
    </row>
    <row r="74" spans="1:9" s="109" customFormat="1">
      <c r="A74" s="27"/>
      <c r="B74" s="167"/>
      <c r="C74" s="28"/>
      <c r="D74" s="107" t="s">
        <v>226</v>
      </c>
      <c r="E74" s="108"/>
    </row>
    <row r="75" spans="1:9" s="109" customFormat="1">
      <c r="A75" s="27"/>
      <c r="B75" s="167"/>
      <c r="C75" s="28"/>
      <c r="D75" s="107" t="s">
        <v>227</v>
      </c>
      <c r="E75" s="110"/>
    </row>
    <row r="76" spans="1:9" s="109" customFormat="1">
      <c r="A76" s="27"/>
      <c r="B76" s="167"/>
      <c r="C76" s="28"/>
      <c r="D76" s="107" t="s">
        <v>228</v>
      </c>
      <c r="E76" s="29"/>
    </row>
    <row r="77" spans="1:9" s="109" customFormat="1">
      <c r="A77" s="27"/>
      <c r="B77" s="167"/>
      <c r="C77" s="28"/>
      <c r="D77" s="107" t="s">
        <v>229</v>
      </c>
      <c r="E77" s="111"/>
    </row>
  </sheetData>
  <sheetProtection algorithmName="SHA-512" hashValue="J+gSU0d3lBmnZAO4qpxZ87EOJ8HcfXabVfZZE17r3NW6pXU6HC4xhZVbOyFPzoWxKW3wSlPwmtIM8Qh9PIgWzg==" saltValue="x0DiAdZ8nRRsrltcmxKnug==" spinCount="100000" sheet="1" objects="1" scenarios="1" selectLockedCells="1"/>
  <mergeCells count="1">
    <mergeCell ref="B1:I1"/>
  </mergeCells>
  <phoneticPr fontId="111"/>
  <hyperlinks>
    <hyperlink ref="A1" location="INDEX!A1" display="INDEX"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7"/>
  <sheetViews>
    <sheetView zoomScale="90" zoomScaleNormal="90" workbookViewId="0"/>
  </sheetViews>
  <sheetFormatPr defaultRowHeight="12.75"/>
  <cols>
    <col min="1" max="1" width="9.140625" style="245"/>
    <col min="2" max="2" width="132.140625" style="248" customWidth="1"/>
    <col min="3" max="257" width="9.140625" style="245"/>
    <col min="258" max="258" width="137.85546875" style="245" customWidth="1"/>
    <col min="259" max="513" width="9.140625" style="245"/>
    <col min="514" max="514" width="137.85546875" style="245" customWidth="1"/>
    <col min="515" max="769" width="9.140625" style="245"/>
    <col min="770" max="770" width="137.85546875" style="245" customWidth="1"/>
    <col min="771" max="1025" width="9.140625" style="245"/>
    <col min="1026" max="1026" width="137.85546875" style="245" customWidth="1"/>
    <col min="1027" max="1281" width="9.140625" style="245"/>
    <col min="1282" max="1282" width="137.85546875" style="245" customWidth="1"/>
    <col min="1283" max="1537" width="9.140625" style="245"/>
    <col min="1538" max="1538" width="137.85546875" style="245" customWidth="1"/>
    <col min="1539" max="1793" width="9.140625" style="245"/>
    <col min="1794" max="1794" width="137.85546875" style="245" customWidth="1"/>
    <col min="1795" max="2049" width="9.140625" style="245"/>
    <col min="2050" max="2050" width="137.85546875" style="245" customWidth="1"/>
    <col min="2051" max="2305" width="9.140625" style="245"/>
    <col min="2306" max="2306" width="137.85546875" style="245" customWidth="1"/>
    <col min="2307" max="2561" width="9.140625" style="245"/>
    <col min="2562" max="2562" width="137.85546875" style="245" customWidth="1"/>
    <col min="2563" max="2817" width="9.140625" style="245"/>
    <col min="2818" max="2818" width="137.85546875" style="245" customWidth="1"/>
    <col min="2819" max="3073" width="9.140625" style="245"/>
    <col min="3074" max="3074" width="137.85546875" style="245" customWidth="1"/>
    <col min="3075" max="3329" width="9.140625" style="245"/>
    <col min="3330" max="3330" width="137.85546875" style="245" customWidth="1"/>
    <col min="3331" max="3585" width="9.140625" style="245"/>
    <col min="3586" max="3586" width="137.85546875" style="245" customWidth="1"/>
    <col min="3587" max="3841" width="9.140625" style="245"/>
    <col min="3842" max="3842" width="137.85546875" style="245" customWidth="1"/>
    <col min="3843" max="4097" width="9.140625" style="245"/>
    <col min="4098" max="4098" width="137.85546875" style="245" customWidth="1"/>
    <col min="4099" max="4353" width="9.140625" style="245"/>
    <col min="4354" max="4354" width="137.85546875" style="245" customWidth="1"/>
    <col min="4355" max="4609" width="9.140625" style="245"/>
    <col min="4610" max="4610" width="137.85546875" style="245" customWidth="1"/>
    <col min="4611" max="4865" width="9.140625" style="245"/>
    <col min="4866" max="4866" width="137.85546875" style="245" customWidth="1"/>
    <col min="4867" max="5121" width="9.140625" style="245"/>
    <col min="5122" max="5122" width="137.85546875" style="245" customWidth="1"/>
    <col min="5123" max="5377" width="9.140625" style="245"/>
    <col min="5378" max="5378" width="137.85546875" style="245" customWidth="1"/>
    <col min="5379" max="5633" width="9.140625" style="245"/>
    <col min="5634" max="5634" width="137.85546875" style="245" customWidth="1"/>
    <col min="5635" max="5889" width="9.140625" style="245"/>
    <col min="5890" max="5890" width="137.85546875" style="245" customWidth="1"/>
    <col min="5891" max="6145" width="9.140625" style="245"/>
    <col min="6146" max="6146" width="137.85546875" style="245" customWidth="1"/>
    <col min="6147" max="6401" width="9.140625" style="245"/>
    <col min="6402" max="6402" width="137.85546875" style="245" customWidth="1"/>
    <col min="6403" max="6657" width="9.140625" style="245"/>
    <col min="6658" max="6658" width="137.85546875" style="245" customWidth="1"/>
    <col min="6659" max="6913" width="9.140625" style="245"/>
    <col min="6914" max="6914" width="137.85546875" style="245" customWidth="1"/>
    <col min="6915" max="7169" width="9.140625" style="245"/>
    <col min="7170" max="7170" width="137.85546875" style="245" customWidth="1"/>
    <col min="7171" max="7425" width="9.140625" style="245"/>
    <col min="7426" max="7426" width="137.85546875" style="245" customWidth="1"/>
    <col min="7427" max="7681" width="9.140625" style="245"/>
    <col min="7682" max="7682" width="137.85546875" style="245" customWidth="1"/>
    <col min="7683" max="7937" width="9.140625" style="245"/>
    <col min="7938" max="7938" width="137.85546875" style="245" customWidth="1"/>
    <col min="7939" max="8193" width="9.140625" style="245"/>
    <col min="8194" max="8194" width="137.85546875" style="245" customWidth="1"/>
    <col min="8195" max="8449" width="9.140625" style="245"/>
    <col min="8450" max="8450" width="137.85546875" style="245" customWidth="1"/>
    <col min="8451" max="8705" width="9.140625" style="245"/>
    <col min="8706" max="8706" width="137.85546875" style="245" customWidth="1"/>
    <col min="8707" max="8961" width="9.140625" style="245"/>
    <col min="8962" max="8962" width="137.85546875" style="245" customWidth="1"/>
    <col min="8963" max="9217" width="9.140625" style="245"/>
    <col min="9218" max="9218" width="137.85546875" style="245" customWidth="1"/>
    <col min="9219" max="9473" width="9.140625" style="245"/>
    <col min="9474" max="9474" width="137.85546875" style="245" customWidth="1"/>
    <col min="9475" max="9729" width="9.140625" style="245"/>
    <col min="9730" max="9730" width="137.85546875" style="245" customWidth="1"/>
    <col min="9731" max="9985" width="9.140625" style="245"/>
    <col min="9986" max="9986" width="137.85546875" style="245" customWidth="1"/>
    <col min="9987" max="10241" width="9.140625" style="245"/>
    <col min="10242" max="10242" width="137.85546875" style="245" customWidth="1"/>
    <col min="10243" max="10497" width="9.140625" style="245"/>
    <col min="10498" max="10498" width="137.85546875" style="245" customWidth="1"/>
    <col min="10499" max="10753" width="9.140625" style="245"/>
    <col min="10754" max="10754" width="137.85546875" style="245" customWidth="1"/>
    <col min="10755" max="11009" width="9.140625" style="245"/>
    <col min="11010" max="11010" width="137.85546875" style="245" customWidth="1"/>
    <col min="11011" max="11265" width="9.140625" style="245"/>
    <col min="11266" max="11266" width="137.85546875" style="245" customWidth="1"/>
    <col min="11267" max="11521" width="9.140625" style="245"/>
    <col min="11522" max="11522" width="137.85546875" style="245" customWidth="1"/>
    <col min="11523" max="11777" width="9.140625" style="245"/>
    <col min="11778" max="11778" width="137.85546875" style="245" customWidth="1"/>
    <col min="11779" max="12033" width="9.140625" style="245"/>
    <col min="12034" max="12034" width="137.85546875" style="245" customWidth="1"/>
    <col min="12035" max="12289" width="9.140625" style="245"/>
    <col min="12290" max="12290" width="137.85546875" style="245" customWidth="1"/>
    <col min="12291" max="12545" width="9.140625" style="245"/>
    <col min="12546" max="12546" width="137.85546875" style="245" customWidth="1"/>
    <col min="12547" max="12801" width="9.140625" style="245"/>
    <col min="12802" max="12802" width="137.85546875" style="245" customWidth="1"/>
    <col min="12803" max="13057" width="9.140625" style="245"/>
    <col min="13058" max="13058" width="137.85546875" style="245" customWidth="1"/>
    <col min="13059" max="13313" width="9.140625" style="245"/>
    <col min="13314" max="13314" width="137.85546875" style="245" customWidth="1"/>
    <col min="13315" max="13569" width="9.140625" style="245"/>
    <col min="13570" max="13570" width="137.85546875" style="245" customWidth="1"/>
    <col min="13571" max="13825" width="9.140625" style="245"/>
    <col min="13826" max="13826" width="137.85546875" style="245" customWidth="1"/>
    <col min="13827" max="14081" width="9.140625" style="245"/>
    <col min="14082" max="14082" width="137.85546875" style="245" customWidth="1"/>
    <col min="14083" max="14337" width="9.140625" style="245"/>
    <col min="14338" max="14338" width="137.85546875" style="245" customWidth="1"/>
    <col min="14339" max="14593" width="9.140625" style="245"/>
    <col min="14594" max="14594" width="137.85546875" style="245" customWidth="1"/>
    <col min="14595" max="14849" width="9.140625" style="245"/>
    <col min="14850" max="14850" width="137.85546875" style="245" customWidth="1"/>
    <col min="14851" max="15105" width="9.140625" style="245"/>
    <col min="15106" max="15106" width="137.85546875" style="245" customWidth="1"/>
    <col min="15107" max="15361" width="9.140625" style="245"/>
    <col min="15362" max="15362" width="137.85546875" style="245" customWidth="1"/>
    <col min="15363" max="15617" width="9.140625" style="245"/>
    <col min="15618" max="15618" width="137.85546875" style="245" customWidth="1"/>
    <col min="15619" max="15873" width="9.140625" style="245"/>
    <col min="15874" max="15874" width="137.85546875" style="245" customWidth="1"/>
    <col min="15875" max="16129" width="9.140625" style="245"/>
    <col min="16130" max="16130" width="137.85546875" style="245" customWidth="1"/>
    <col min="16131" max="16384" width="9.140625" style="245"/>
  </cols>
  <sheetData>
    <row r="1" spans="1:2" s="249" customFormat="1">
      <c r="A1" s="275" t="s">
        <v>156</v>
      </c>
      <c r="B1" s="113" t="s">
        <v>221</v>
      </c>
    </row>
    <row r="2" spans="1:2" s="249" customFormat="1" ht="51">
      <c r="B2" s="250" t="s">
        <v>523</v>
      </c>
    </row>
    <row r="3" spans="1:2" s="249" customFormat="1">
      <c r="B3" s="255" t="s">
        <v>343</v>
      </c>
    </row>
    <row r="4" spans="1:2" s="249" customFormat="1" ht="14.25">
      <c r="B4" s="251" t="s">
        <v>534</v>
      </c>
    </row>
    <row r="5" spans="1:2" s="249" customFormat="1" ht="92.25">
      <c r="B5" s="251" t="s">
        <v>535</v>
      </c>
    </row>
    <row r="6" spans="1:2" s="249" customFormat="1" ht="25.5">
      <c r="B6" s="251" t="s">
        <v>344</v>
      </c>
    </row>
    <row r="7" spans="1:2" s="249" customFormat="1" ht="27">
      <c r="B7" s="251" t="s">
        <v>536</v>
      </c>
    </row>
    <row r="8" spans="1:2" s="249" customFormat="1">
      <c r="B8" s="251" t="s">
        <v>345</v>
      </c>
    </row>
    <row r="9" spans="1:2" s="249" customFormat="1">
      <c r="B9" s="251" t="s">
        <v>346</v>
      </c>
    </row>
    <row r="10" spans="1:2" s="249" customFormat="1" ht="54">
      <c r="B10" s="251" t="s">
        <v>537</v>
      </c>
    </row>
    <row r="11" spans="1:2" s="249" customFormat="1" ht="27">
      <c r="B11" s="251" t="s">
        <v>538</v>
      </c>
    </row>
    <row r="12" spans="1:2" s="249" customFormat="1" ht="25.5">
      <c r="B12" s="251" t="s">
        <v>347</v>
      </c>
    </row>
    <row r="13" spans="1:2" s="249" customFormat="1" ht="63.75">
      <c r="B13" s="251" t="s">
        <v>348</v>
      </c>
    </row>
    <row r="14" spans="1:2" s="249" customFormat="1">
      <c r="B14" s="251" t="s">
        <v>185</v>
      </c>
    </row>
    <row r="15" spans="1:2" s="249" customFormat="1" ht="25.5">
      <c r="B15" s="251" t="s">
        <v>349</v>
      </c>
    </row>
    <row r="16" spans="1:2" s="249" customFormat="1" ht="38.25">
      <c r="B16" s="251" t="s">
        <v>186</v>
      </c>
    </row>
    <row r="17" spans="2:14" s="249" customFormat="1" ht="38.25">
      <c r="B17" s="251" t="s">
        <v>350</v>
      </c>
    </row>
    <row r="18" spans="2:14" s="249" customFormat="1" ht="51">
      <c r="B18" s="251" t="s">
        <v>351</v>
      </c>
    </row>
    <row r="19" spans="2:14" s="249" customFormat="1" ht="38.25">
      <c r="B19" s="251" t="s">
        <v>187</v>
      </c>
      <c r="C19" s="115"/>
      <c r="D19" s="115"/>
      <c r="E19" s="115"/>
      <c r="F19" s="115"/>
      <c r="G19" s="115"/>
      <c r="H19" s="115"/>
      <c r="I19" s="115"/>
      <c r="J19" s="115"/>
      <c r="K19" s="115"/>
      <c r="L19" s="115"/>
      <c r="M19" s="115"/>
      <c r="N19" s="115"/>
    </row>
    <row r="20" spans="2:14" s="249" customFormat="1" ht="25.5">
      <c r="B20" s="258" t="s">
        <v>188</v>
      </c>
      <c r="C20" s="115"/>
      <c r="D20" s="115"/>
      <c r="E20" s="115"/>
      <c r="F20" s="115"/>
      <c r="G20" s="115"/>
      <c r="H20" s="115"/>
      <c r="I20" s="115"/>
      <c r="J20" s="115"/>
      <c r="K20" s="115"/>
      <c r="L20" s="115"/>
      <c r="M20" s="115"/>
      <c r="N20" s="115"/>
    </row>
    <row r="21" spans="2:14" s="249" customFormat="1">
      <c r="B21" s="258" t="s">
        <v>189</v>
      </c>
      <c r="C21" s="115"/>
      <c r="D21" s="115"/>
      <c r="E21" s="115"/>
      <c r="F21" s="115"/>
      <c r="G21" s="115"/>
      <c r="H21" s="115"/>
      <c r="I21" s="115"/>
      <c r="J21" s="115"/>
      <c r="K21" s="115"/>
      <c r="L21" s="115"/>
      <c r="M21" s="115"/>
      <c r="N21" s="115"/>
    </row>
    <row r="22" spans="2:14" s="249" customFormat="1" ht="25.5">
      <c r="B22" s="258" t="s">
        <v>190</v>
      </c>
      <c r="C22" s="115"/>
      <c r="D22" s="115"/>
      <c r="E22" s="115"/>
      <c r="F22" s="115"/>
      <c r="G22" s="115"/>
      <c r="H22" s="115"/>
      <c r="I22" s="115"/>
      <c r="J22" s="115"/>
      <c r="K22" s="115"/>
      <c r="L22" s="115"/>
      <c r="M22" s="115"/>
      <c r="N22" s="115"/>
    </row>
    <row r="23" spans="2:14" s="249" customFormat="1" ht="25.5">
      <c r="B23" s="258" t="s">
        <v>191</v>
      </c>
      <c r="C23" s="115"/>
      <c r="D23" s="115"/>
      <c r="E23" s="115"/>
      <c r="F23" s="115"/>
      <c r="G23" s="115"/>
      <c r="H23" s="115"/>
      <c r="I23" s="115"/>
      <c r="J23" s="115"/>
      <c r="K23" s="115"/>
      <c r="L23" s="115"/>
      <c r="M23" s="115"/>
      <c r="N23" s="115"/>
    </row>
    <row r="24" spans="2:14" s="249" customFormat="1" ht="25.5">
      <c r="B24" s="258" t="s">
        <v>192</v>
      </c>
      <c r="C24" s="115"/>
      <c r="D24" s="115"/>
      <c r="E24" s="115"/>
      <c r="F24" s="115"/>
      <c r="G24" s="115"/>
      <c r="H24" s="115"/>
      <c r="I24" s="115"/>
      <c r="J24" s="115"/>
      <c r="K24" s="115"/>
      <c r="L24" s="115"/>
      <c r="M24" s="115"/>
      <c r="N24" s="115"/>
    </row>
    <row r="25" spans="2:14" s="249" customFormat="1">
      <c r="B25" s="258" t="s">
        <v>352</v>
      </c>
      <c r="C25" s="115"/>
      <c r="D25" s="115"/>
      <c r="E25" s="115"/>
      <c r="F25" s="115"/>
      <c r="G25" s="115"/>
      <c r="H25" s="115"/>
      <c r="I25" s="115"/>
      <c r="J25" s="115"/>
      <c r="K25" s="115"/>
      <c r="L25" s="115"/>
      <c r="M25" s="115"/>
      <c r="N25" s="115"/>
    </row>
    <row r="26" spans="2:14" s="249" customFormat="1" ht="25.5">
      <c r="B26" s="258" t="s">
        <v>353</v>
      </c>
      <c r="C26" s="115"/>
      <c r="D26" s="115"/>
      <c r="E26" s="115"/>
      <c r="F26" s="115"/>
      <c r="G26" s="115"/>
      <c r="H26" s="115"/>
      <c r="I26" s="115"/>
      <c r="J26" s="115"/>
      <c r="K26" s="115"/>
      <c r="L26" s="115"/>
      <c r="M26" s="115"/>
      <c r="N26" s="115"/>
    </row>
    <row r="27" spans="2:14" s="249" customFormat="1">
      <c r="B27" s="258" t="s">
        <v>193</v>
      </c>
    </row>
    <row r="28" spans="2:14" s="249" customFormat="1">
      <c r="B28" s="251" t="s">
        <v>354</v>
      </c>
    </row>
    <row r="29" spans="2:14" s="249" customFormat="1" ht="25.5">
      <c r="B29" s="251" t="s">
        <v>194</v>
      </c>
    </row>
    <row r="30" spans="2:14" s="249" customFormat="1" ht="51">
      <c r="B30" s="251" t="s">
        <v>195</v>
      </c>
    </row>
    <row r="31" spans="2:14" s="249" customFormat="1">
      <c r="B31" s="251" t="s">
        <v>355</v>
      </c>
    </row>
    <row r="32" spans="2:14" s="249" customFormat="1">
      <c r="B32" s="251" t="s">
        <v>356</v>
      </c>
    </row>
    <row r="33" spans="2:2" s="249" customFormat="1">
      <c r="B33" s="251" t="s">
        <v>357</v>
      </c>
    </row>
    <row r="34" spans="2:2" s="249" customFormat="1" ht="25.5">
      <c r="B34" s="256" t="s">
        <v>358</v>
      </c>
    </row>
    <row r="35" spans="2:2" s="249" customFormat="1" ht="25.5">
      <c r="B35" s="251" t="s">
        <v>359</v>
      </c>
    </row>
    <row r="36" spans="2:2" s="249" customFormat="1">
      <c r="B36" s="251" t="s">
        <v>360</v>
      </c>
    </row>
    <row r="37" spans="2:2" s="249" customFormat="1">
      <c r="B37" s="251"/>
    </row>
    <row r="38" spans="2:2" s="249" customFormat="1">
      <c r="B38" s="251"/>
    </row>
    <row r="39" spans="2:2" s="249" customFormat="1">
      <c r="B39" s="251"/>
    </row>
    <row r="40" spans="2:2" s="249" customFormat="1">
      <c r="B40" s="251"/>
    </row>
    <row r="41" spans="2:2" s="257" customFormat="1">
      <c r="B41" s="256"/>
    </row>
    <row r="42" spans="2:2" s="257" customFormat="1">
      <c r="B42" s="256"/>
    </row>
    <row r="43" spans="2:2" s="257" customFormat="1">
      <c r="B43" s="256"/>
    </row>
    <row r="44" spans="2:2" s="257" customFormat="1">
      <c r="B44" s="256"/>
    </row>
    <row r="45" spans="2:2" s="257" customFormat="1">
      <c r="B45" s="256"/>
    </row>
    <row r="46" spans="2:2" s="257" customFormat="1">
      <c r="B46" s="256"/>
    </row>
    <row r="47" spans="2:2" s="257" customFormat="1">
      <c r="B47" s="256"/>
    </row>
    <row r="48" spans="2:2" s="257" customFormat="1">
      <c r="B48" s="256"/>
    </row>
    <row r="49" spans="2:2" s="257" customFormat="1">
      <c r="B49" s="256"/>
    </row>
    <row r="50" spans="2:2" s="257" customFormat="1">
      <c r="B50" s="256"/>
    </row>
    <row r="51" spans="2:2" s="257" customFormat="1">
      <c r="B51" s="256"/>
    </row>
    <row r="52" spans="2:2" s="257" customFormat="1">
      <c r="B52" s="256"/>
    </row>
    <row r="53" spans="2:2" s="257" customFormat="1">
      <c r="B53" s="256"/>
    </row>
    <row r="54" spans="2:2" s="257" customFormat="1">
      <c r="B54" s="256"/>
    </row>
    <row r="55" spans="2:2" s="257" customFormat="1">
      <c r="B55" s="256"/>
    </row>
    <row r="56" spans="2:2" s="257" customFormat="1">
      <c r="B56" s="256"/>
    </row>
    <row r="57" spans="2:2" s="257" customFormat="1">
      <c r="B57" s="256"/>
    </row>
    <row r="58" spans="2:2" s="257" customFormat="1">
      <c r="B58" s="256"/>
    </row>
    <row r="59" spans="2:2" s="257" customFormat="1">
      <c r="B59" s="256"/>
    </row>
    <row r="60" spans="2:2" s="257" customFormat="1">
      <c r="B60" s="256"/>
    </row>
    <row r="61" spans="2:2" s="257" customFormat="1">
      <c r="B61" s="256"/>
    </row>
    <row r="62" spans="2:2" s="257" customFormat="1">
      <c r="B62" s="256"/>
    </row>
    <row r="63" spans="2:2" s="257" customFormat="1">
      <c r="B63" s="256"/>
    </row>
    <row r="64" spans="2:2" s="257" customFormat="1">
      <c r="B64" s="256"/>
    </row>
    <row r="65" spans="2:2" s="257" customFormat="1">
      <c r="B65" s="256"/>
    </row>
    <row r="66" spans="2:2" s="257" customFormat="1">
      <c r="B66" s="256"/>
    </row>
    <row r="67" spans="2:2" s="257" customFormat="1">
      <c r="B67" s="256"/>
    </row>
    <row r="68" spans="2:2" s="257" customFormat="1">
      <c r="B68" s="256"/>
    </row>
    <row r="69" spans="2:2" s="248" customFormat="1">
      <c r="B69" s="256"/>
    </row>
    <row r="70" spans="2:2" s="248" customFormat="1">
      <c r="B70" s="256"/>
    </row>
    <row r="71" spans="2:2" s="248" customFormat="1">
      <c r="B71" s="256"/>
    </row>
    <row r="72" spans="2:2" s="248" customFormat="1">
      <c r="B72" s="256"/>
    </row>
    <row r="73" spans="2:2" s="248" customFormat="1">
      <c r="B73" s="256"/>
    </row>
    <row r="74" spans="2:2" s="248" customFormat="1">
      <c r="B74" s="256"/>
    </row>
    <row r="75" spans="2:2" s="248" customFormat="1">
      <c r="B75" s="256"/>
    </row>
    <row r="76" spans="2:2" s="248" customFormat="1">
      <c r="B76" s="256"/>
    </row>
    <row r="77" spans="2:2" s="248" customFormat="1">
      <c r="B77" s="256"/>
    </row>
    <row r="78" spans="2:2" s="248" customFormat="1">
      <c r="B78" s="256"/>
    </row>
    <row r="79" spans="2:2" s="248" customFormat="1">
      <c r="B79" s="256"/>
    </row>
    <row r="80" spans="2:2" s="248" customFormat="1">
      <c r="B80" s="256"/>
    </row>
    <row r="81" spans="2:2" s="248" customFormat="1">
      <c r="B81" s="256"/>
    </row>
    <row r="82" spans="2:2" s="248" customFormat="1">
      <c r="B82" s="256"/>
    </row>
    <row r="83" spans="2:2" s="248" customFormat="1">
      <c r="B83" s="256"/>
    </row>
    <row r="84" spans="2:2" s="248" customFormat="1">
      <c r="B84" s="256"/>
    </row>
    <row r="85" spans="2:2" s="248" customFormat="1">
      <c r="B85" s="256"/>
    </row>
    <row r="86" spans="2:2" s="248" customFormat="1"/>
    <row r="87" spans="2:2" s="248" customFormat="1"/>
  </sheetData>
  <sheetProtection algorithmName="SHA-512" hashValue="zArld5UcFhmNRT+pzxd9ZvA9A0P4d2p7Yt5/Q7RmdWPOTiAsdtxqfbhfk1182Wh5jLoGPjTnWEjQWWj1MnEfZQ==" saltValue="prp6zJ1Nid9Ippp7A3KJQQ==" spinCount="100000" sheet="1" objects="1" scenarios="1" selectLockedCells="1"/>
  <phoneticPr fontId="111"/>
  <hyperlinks>
    <hyperlink ref="A1" location="INDEX!A1" display="INDEX" xr:uid="{00000000-0004-0000-08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INDEX</vt:lpstr>
      <vt:lpstr>MM01 - LOGIC</vt:lpstr>
      <vt:lpstr>Notes - MM01</vt:lpstr>
      <vt:lpstr>MM02 - DRAM</vt:lpstr>
      <vt:lpstr>Notes - MM02</vt:lpstr>
      <vt:lpstr>MM03 - FLASH</vt:lpstr>
      <vt:lpstr>Notes - MM03</vt:lpstr>
      <vt:lpstr>MM04 - NVM</vt:lpstr>
      <vt:lpstr>Notes - MM04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2018-07-03T15:54:32Z</dcterms:modified>
</cp:coreProperties>
</file>